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1.xml" ContentType="application/vnd.openxmlformats-officedocument.spreadsheetml.comments+xml"/>
  <Override PartName="/xl/drawings/drawing24.xml" ContentType="application/vnd.openxmlformats-officedocument.drawing+xml"/>
  <Override PartName="/xl/comments2.xml" ContentType="application/vnd.openxmlformats-officedocument.spreadsheetml.comments+xml"/>
  <Override PartName="/xl/drawings/drawing2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ndresmvalencia\Desktop\EnCasa\2020\12-15\ClaudiaMCardona\"/>
    </mc:Choice>
  </mc:AlternateContent>
  <workbookProtection workbookAlgorithmName="SHA-512" workbookHashValue="PK+JpQ+wFJqJU/B/Hj6PCaG/dq1mZtKy/kHKKHHXqe4ecFXFVaItipLB7znrJGYwaxPTNuvfGHU/fUm/L+P8Gw==" workbookSaltValue="7IIIokJqzWROx0qHgl/n0Q==" workbookSpinCount="100000" lockStructure="1"/>
  <bookViews>
    <workbookView xWindow="0" yWindow="0" windowWidth="24000" windowHeight="7935" tabRatio="726"/>
  </bookViews>
  <sheets>
    <sheet name="Resumen" sheetId="2" r:id="rId1"/>
    <sheet name="1POMCAS" sheetId="33" r:id="rId2"/>
    <sheet name="2PORH" sheetId="34" r:id="rId3"/>
    <sheet name="3PSMV" sheetId="35" r:id="rId4"/>
    <sheet name="4UsoAguas" sheetId="36" r:id="rId5"/>
    <sheet name="5PUEAA" sheetId="37" r:id="rId6"/>
    <sheet name="6POMCASejec" sheetId="38" r:id="rId7"/>
    <sheet name="7Clima" sheetId="39" r:id="rId8"/>
    <sheet name="8Suelo" sheetId="40" r:id="rId9"/>
    <sheet name="9RUNAP" sheetId="41" r:id="rId10"/>
    <sheet name="10 Paramos" sheetId="42" r:id="rId11"/>
    <sheet name="11Forest" sheetId="43" r:id="rId12"/>
    <sheet name="12PlanesAP 2019 Final " sheetId="44" r:id="rId13"/>
    <sheet name="13Amenaz" sheetId="45" r:id="rId14"/>
    <sheet name="14Invasor" sheetId="46" r:id="rId15"/>
    <sheet name="15Restaura" sheetId="47" r:id="rId16"/>
    <sheet name="17PGIRS" sheetId="48" r:id="rId17"/>
    <sheet name="18Sector" sheetId="49" r:id="rId18"/>
    <sheet name="19GAU" sheetId="58" r:id="rId19"/>
    <sheet name="20Negoc" sheetId="50" r:id="rId20"/>
    <sheet name="21TiempoT" sheetId="51" r:id="rId21"/>
    <sheet name="22 Autorizaciones" sheetId="52" r:id="rId22"/>
    <sheet name="23Sanc" sheetId="53" r:id="rId23"/>
    <sheet name="24POT" sheetId="54" r:id="rId24"/>
    <sheet name="25Redes" sheetId="55" r:id="rId25"/>
    <sheet name="26SIAC" sheetId="56" r:id="rId26"/>
    <sheet name="27Educa" sheetId="57"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xlnm._FilterDatabase" localSheetId="3" hidden="1">'3PSMV'!$E$6:$E$75</definedName>
    <definedName name="_Toc467769470" localSheetId="3">'3PSMV'!#REF!</definedName>
    <definedName name="_Toc467769471" localSheetId="4">'4UsoAguas'!#REF!</definedName>
    <definedName name="_Toc467769472" localSheetId="5">'5PUEAA'!#REF!</definedName>
    <definedName name="_Toc467769473" localSheetId="6">'6POMCASejec'!$B$1</definedName>
    <definedName name="_Toc467769479" localSheetId="12">'12PlanesAP 2019 Final '!#REF!</definedName>
    <definedName name="_Toc467769480" localSheetId="13">'13Amenaz'!#REF!</definedName>
    <definedName name="_Toc467769481" localSheetId="14">'14Invasor'!#REF!</definedName>
    <definedName name="_Toc467769482" localSheetId="15">'15Restaura'!#REF!</definedName>
    <definedName name="_Toc467769485" localSheetId="17">'18Sector'!#REF!</definedName>
    <definedName name="_Toc467769487" localSheetId="19">'20Negoc'!#REF!</definedName>
    <definedName name="_Toc467769488" localSheetId="20">'21TiempoT'!#REF!</definedName>
    <definedName name="_Toc467769490" localSheetId="22">'23Sanc'!$B$1</definedName>
    <definedName name="_Toc467769492" localSheetId="24">'25Redes'!#REF!</definedName>
    <definedName name="_Toc467769493" localSheetId="25">'26SIAC'!#REF!</definedName>
    <definedName name="_Toc467769494" localSheetId="26">'27Educa'!#REF!</definedName>
    <definedName name="Lista_CAR" localSheetId="12">'[1]Datos Generales'!$H$5:$H$36</definedName>
    <definedName name="Lista_CAR" localSheetId="13">'[2]Datos Generales'!$H$5:$H$36</definedName>
    <definedName name="Lista_CAR" localSheetId="14">'[2]Datos Generales'!$H$5:$H$36</definedName>
    <definedName name="Lista_CAR" localSheetId="15">'[3]Datos Generales'!$H$5:$H$36</definedName>
    <definedName name="Lista_CAR" localSheetId="17">'[4]Datos Generales'!$H$5:$H$36</definedName>
    <definedName name="Lista_CAR" localSheetId="18">'[5]Datos Generales'!$H$5:$H$36</definedName>
    <definedName name="Lista_CAR" localSheetId="19">'[4]Datos Generales'!$H$5:$H$36</definedName>
    <definedName name="Lista_CAR" localSheetId="20">'[6]Datos Generales'!$H$5:$H$36</definedName>
    <definedName name="Lista_CAR" localSheetId="24">'[7]Datos Generales'!$H$5:$H$36</definedName>
    <definedName name="Lista_CAR" localSheetId="25">'[7]Datos Generales'!$H$5:$H$36</definedName>
    <definedName name="Lista_CAR" localSheetId="26">'[8]Datos Generales'!$H$5:$H$36</definedName>
    <definedName name="Lista_CAR" localSheetId="3">'[9]Datos Generales'!$H$5:$H$36</definedName>
    <definedName name="Lista_CAR" localSheetId="4">'[10]Datos Generales'!$H$5:$H$36</definedName>
    <definedName name="Lista_CAR" localSheetId="5">'[11]Datos Generales'!$H$5:$H$36</definedName>
    <definedName name="Lista_CAR">'[12]Datos Generales'!$H$5:$H$36</definedName>
    <definedName name="REPORTE" localSheetId="10">[13]Formulas!$F$33:$F$34</definedName>
    <definedName name="REPORTE" comment="SI SE REPORTA" localSheetId="11">#REF!</definedName>
    <definedName name="REPORTE" localSheetId="12">[1]Formulas!$F$33:$F$34</definedName>
    <definedName name="REPORTE" localSheetId="13">[2]Formulas!$F$33:$F$34</definedName>
    <definedName name="REPORTE" localSheetId="14">[2]Formulas!$F$33:$F$34</definedName>
    <definedName name="REPORTE" localSheetId="15">[3]Formulas!$F$33:$F$34</definedName>
    <definedName name="REPORTE" comment="SI SE REPORTA" localSheetId="16">#REF!</definedName>
    <definedName name="REPORTE" localSheetId="17">[4]Formulas!$F$33:$F$34</definedName>
    <definedName name="REPORTE" comment="SI SE REPORTA" localSheetId="18">[5]Formulas!$F$33:$F$34</definedName>
    <definedName name="REPORTE" comment="SI SE REPORTA" localSheetId="1">#REF!</definedName>
    <definedName name="REPORTE" localSheetId="19">[4]Formulas!$F$33:$F$34</definedName>
    <definedName name="REPORTE" localSheetId="20">[6]Formulas!$F$33:$F$34</definedName>
    <definedName name="REPORTE" comment="SI SE REPORTA" localSheetId="23">#REF!</definedName>
    <definedName name="REPORTE" localSheetId="24">[7]Formulas!$F$33:$F$34</definedName>
    <definedName name="REPORTE" localSheetId="25">[7]Formulas!$F$33:$F$34</definedName>
    <definedName name="REPORTE" localSheetId="26">[8]Formulas!$F$33:$F$34</definedName>
    <definedName name="REPORTE" comment="SI SE REPORTA" localSheetId="2">#REF!</definedName>
    <definedName name="REPORTE" localSheetId="3">[9]Formulas!$F$33:$F$34</definedName>
    <definedName name="REPORTE" localSheetId="4">[10]Formulas!$F$33:$F$34</definedName>
    <definedName name="REPORTE" localSheetId="5">[11]Formulas!$F$33:$F$34</definedName>
    <definedName name="REPORTE" comment="SI SE REPORTA" localSheetId="7">#REF!</definedName>
    <definedName name="REPORTE" comment="SI SE REPORTA" localSheetId="8">#REF!</definedName>
    <definedName name="REPORTE" comment="SI SE REPORTA" localSheetId="9">#REF!</definedName>
    <definedName name="REPORTE" comment="SI SE REPORTA">#REF!</definedName>
    <definedName name="SI" localSheetId="10">[13]Formulas!$D$33:$D$34</definedName>
    <definedName name="SI" comment="OPCION SI O NO" localSheetId="11">#REF!</definedName>
    <definedName name="SI" localSheetId="12">[1]Formulas!$D$33:$D$34</definedName>
    <definedName name="SI" localSheetId="13">[2]Formulas!$D$33:$D$34</definedName>
    <definedName name="SI" localSheetId="14">[2]Formulas!$D$33:$D$34</definedName>
    <definedName name="SI" localSheetId="15">[3]Formulas!$D$33:$D$34</definedName>
    <definedName name="SI" comment="OPCION SI O NO" localSheetId="16">#REF!</definedName>
    <definedName name="SI" localSheetId="17">[4]Formulas!$D$33:$D$34</definedName>
    <definedName name="SI" comment="OPCION SI O NO" localSheetId="18">[5]Formulas!$D$33:$D$34</definedName>
    <definedName name="SI" comment="OPCION SI O NO" localSheetId="1">#REF!</definedName>
    <definedName name="SI" localSheetId="19">[4]Formulas!$D$33:$D$34</definedName>
    <definedName name="SI" localSheetId="20">[6]Formulas!$D$33:$D$34</definedName>
    <definedName name="SI" comment="OPCION SI O NO" localSheetId="23">#REF!</definedName>
    <definedName name="SI" localSheetId="24">[7]Formulas!$D$33:$D$34</definedName>
    <definedName name="SI" localSheetId="25">[7]Formulas!$D$33:$D$34</definedName>
    <definedName name="SI" localSheetId="26">[8]Formulas!$D$33:$D$34</definedName>
    <definedName name="SI" comment="OPCION SI O NO" localSheetId="2">#REF!</definedName>
    <definedName name="SI" localSheetId="3">[9]Formulas!$D$33:$D$34</definedName>
    <definedName name="SI" localSheetId="4">[10]Formulas!$D$33:$D$34</definedName>
    <definedName name="SI" localSheetId="5">[11]Formulas!$D$33:$D$34</definedName>
    <definedName name="SI" comment="OPCION SI O NO" localSheetId="7">#REF!</definedName>
    <definedName name="SI" comment="OPCION SI O NO" localSheetId="8">#REF!</definedName>
    <definedName name="SI" comment="OPCION SI O NO" localSheetId="9">#REF!</definedName>
    <definedName name="SI" comment="OPCION SI O NO">#REF!</definedName>
    <definedName name="Vigencias" localSheetId="12">'[1]Datos Generales'!$H$38:$H$45</definedName>
    <definedName name="Vigencias" localSheetId="13">'[2]Datos Generales'!$H$38:$H$45</definedName>
    <definedName name="Vigencias" localSheetId="14">'[2]Datos Generales'!$H$38:$H$45</definedName>
    <definedName name="Vigencias" localSheetId="15">'[3]Datos Generales'!$H$38:$H$45</definedName>
    <definedName name="Vigencias" localSheetId="17">'[4]Datos Generales'!$H$38:$H$45</definedName>
    <definedName name="Vigencias" localSheetId="18">'[5]Datos Generales'!$H$38:$H$45</definedName>
    <definedName name="Vigencias" localSheetId="19">'[4]Datos Generales'!$H$38:$H$45</definedName>
    <definedName name="Vigencias" localSheetId="20">'[6]Datos Generales'!$H$38:$H$45</definedName>
    <definedName name="Vigencias" localSheetId="24">'[7]Datos Generales'!$H$38:$H$45</definedName>
    <definedName name="Vigencias" localSheetId="25">'[7]Datos Generales'!$H$38:$H$45</definedName>
    <definedName name="Vigencias" localSheetId="26">'[8]Datos Generales'!$H$38:$H$45</definedName>
    <definedName name="Vigencias" localSheetId="3">'[9]Datos Generales'!$H$38:$H$45</definedName>
    <definedName name="Vigencias" localSheetId="4">'[10]Datos Generales'!$H$38:$H$45</definedName>
    <definedName name="Vigencias" localSheetId="5">'[11]Datos Generales'!$H$38:$H$45</definedName>
    <definedName name="Vigencias">'[12]Datos Generales'!$H$38:$H$45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4" i="58" l="1"/>
  <c r="H44" i="58"/>
  <c r="G44" i="58"/>
  <c r="H25" i="58" s="1"/>
  <c r="I25" i="58" s="1"/>
  <c r="K43" i="58"/>
  <c r="J43" i="58"/>
  <c r="E43" i="58"/>
  <c r="D43" i="58"/>
  <c r="K42" i="58"/>
  <c r="J42" i="58"/>
  <c r="E42" i="58"/>
  <c r="D42" i="58"/>
  <c r="K41" i="58"/>
  <c r="J41" i="58"/>
  <c r="E41" i="58"/>
  <c r="D41" i="58"/>
  <c r="K40" i="58"/>
  <c r="J40" i="58"/>
  <c r="E40" i="58"/>
  <c r="D40" i="58"/>
  <c r="K39" i="58"/>
  <c r="J39" i="58"/>
  <c r="E39" i="58"/>
  <c r="D39" i="58"/>
  <c r="K38" i="58"/>
  <c r="J38" i="58"/>
  <c r="E38" i="58"/>
  <c r="D38" i="58"/>
  <c r="K37" i="58"/>
  <c r="J37" i="58"/>
  <c r="E37" i="58"/>
  <c r="D37" i="58"/>
  <c r="K36" i="58"/>
  <c r="J36" i="58"/>
  <c r="E36" i="58"/>
  <c r="D36" i="58"/>
  <c r="K35" i="58"/>
  <c r="J35" i="58"/>
  <c r="E35" i="58"/>
  <c r="D35" i="58"/>
  <c r="K34" i="58"/>
  <c r="J34" i="58"/>
  <c r="E34" i="58"/>
  <c r="D34" i="58"/>
  <c r="K33" i="58"/>
  <c r="J33" i="58"/>
  <c r="E33" i="58"/>
  <c r="D33" i="58"/>
  <c r="K32" i="58"/>
  <c r="J32" i="58"/>
  <c r="E32" i="58"/>
  <c r="D32" i="58"/>
  <c r="H26" i="58"/>
  <c r="H23" i="58"/>
  <c r="I23" i="58" s="1"/>
  <c r="H22" i="58"/>
  <c r="I22" i="58" s="1"/>
  <c r="H19" i="58"/>
  <c r="I19" i="58" s="1"/>
  <c r="H18" i="58"/>
  <c r="I18" i="58" s="1"/>
  <c r="H15" i="58"/>
  <c r="I15" i="58" s="1"/>
  <c r="H14" i="58"/>
  <c r="I14" i="58" s="1"/>
  <c r="I9" i="58"/>
  <c r="H16" i="58" l="1"/>
  <c r="I16" i="58" s="1"/>
  <c r="H20" i="58"/>
  <c r="I20" i="58" s="1"/>
  <c r="H24" i="58"/>
  <c r="I24" i="58" s="1"/>
  <c r="H17" i="58"/>
  <c r="I17" i="58" s="1"/>
  <c r="H21" i="58"/>
  <c r="I21" i="58" s="1"/>
  <c r="K44" i="58"/>
  <c r="J44" i="58"/>
  <c r="I26" i="58"/>
  <c r="D4" i="58" s="1"/>
  <c r="D64" i="57" l="1"/>
  <c r="G63" i="57"/>
  <c r="F63" i="57"/>
  <c r="E63" i="57"/>
  <c r="G62" i="57"/>
  <c r="F62" i="57"/>
  <c r="E62" i="57"/>
  <c r="G61" i="57"/>
  <c r="F61" i="57"/>
  <c r="E61" i="57"/>
  <c r="G60" i="57"/>
  <c r="F60" i="57"/>
  <c r="E60" i="57"/>
  <c r="G59" i="57"/>
  <c r="F59" i="57"/>
  <c r="E59" i="57"/>
  <c r="G58" i="57"/>
  <c r="F58" i="57"/>
  <c r="E58" i="57"/>
  <c r="G57" i="57"/>
  <c r="F57" i="57"/>
  <c r="E57" i="57"/>
  <c r="G56" i="57"/>
  <c r="F56" i="57"/>
  <c r="E56" i="57"/>
  <c r="G55" i="57"/>
  <c r="F55" i="57"/>
  <c r="E55" i="57"/>
  <c r="G54" i="57"/>
  <c r="F54" i="57"/>
  <c r="E54" i="57"/>
  <c r="G53" i="57"/>
  <c r="F53" i="57"/>
  <c r="E53" i="57"/>
  <c r="G52" i="57"/>
  <c r="F52" i="57"/>
  <c r="E52" i="57"/>
  <c r="G51" i="57"/>
  <c r="F51" i="57"/>
  <c r="E51" i="57"/>
  <c r="G50" i="57"/>
  <c r="F50" i="57"/>
  <c r="E50" i="57"/>
  <c r="G49" i="57"/>
  <c r="F49" i="57"/>
  <c r="E49" i="57"/>
  <c r="G48" i="57"/>
  <c r="F48" i="57"/>
  <c r="E48" i="57"/>
  <c r="G47" i="57"/>
  <c r="F47" i="57"/>
  <c r="E47" i="57"/>
  <c r="J41" i="57"/>
  <c r="I41" i="57"/>
  <c r="H41" i="57"/>
  <c r="H19" i="57" s="1"/>
  <c r="I19" i="57" s="1"/>
  <c r="G41" i="57"/>
  <c r="I18" i="57"/>
  <c r="I17" i="57"/>
  <c r="D12" i="57"/>
  <c r="D11" i="57"/>
  <c r="F10" i="57"/>
  <c r="E4" i="57"/>
  <c r="A2" i="57"/>
  <c r="G64" i="57" l="1"/>
  <c r="D47" i="57"/>
  <c r="D48" i="57"/>
  <c r="D49" i="57"/>
  <c r="D50" i="57"/>
  <c r="D51" i="57"/>
  <c r="D52" i="57"/>
  <c r="D53" i="57"/>
  <c r="D54" i="57"/>
  <c r="D55" i="57"/>
  <c r="D56" i="57"/>
  <c r="D57" i="57"/>
  <c r="D58" i="57"/>
  <c r="D59" i="57"/>
  <c r="D60" i="57"/>
  <c r="D61" i="57"/>
  <c r="D62" i="57"/>
  <c r="D63" i="57"/>
  <c r="E64" i="57" l="1"/>
  <c r="D8" i="57" s="1"/>
  <c r="F64" i="57"/>
  <c r="F27" i="56"/>
  <c r="E27" i="56"/>
  <c r="G21" i="56"/>
  <c r="F21" i="56"/>
  <c r="E20" i="56"/>
  <c r="E21" i="56" s="1"/>
  <c r="F10" i="56"/>
  <c r="E30" i="56" l="1"/>
  <c r="D8" i="56" s="1"/>
  <c r="G68" i="55"/>
  <c r="G69" i="55" s="1"/>
  <c r="F68" i="55"/>
  <c r="F69" i="55" s="1"/>
  <c r="E68" i="55"/>
  <c r="E69" i="55" s="1"/>
  <c r="H67" i="55"/>
  <c r="H66" i="55"/>
  <c r="H65" i="55"/>
  <c r="L59" i="55"/>
  <c r="L60" i="55" s="1"/>
  <c r="K59" i="55"/>
  <c r="K60" i="55" s="1"/>
  <c r="J59" i="55"/>
  <c r="J60" i="55" s="1"/>
  <c r="I59" i="55"/>
  <c r="I60" i="55" s="1"/>
  <c r="H59" i="55"/>
  <c r="H60" i="55" s="1"/>
  <c r="G59" i="55"/>
  <c r="G60" i="55" s="1"/>
  <c r="F59" i="55"/>
  <c r="F60" i="55" s="1"/>
  <c r="E59" i="55"/>
  <c r="E60" i="55" s="1"/>
  <c r="G46" i="55"/>
  <c r="G47" i="55" s="1"/>
  <c r="F46" i="55"/>
  <c r="F47" i="55" s="1"/>
  <c r="E46" i="55"/>
  <c r="E47" i="55" s="1"/>
  <c r="H45" i="55"/>
  <c r="H44" i="55"/>
  <c r="H43" i="55"/>
  <c r="L37" i="55"/>
  <c r="L38" i="55" s="1"/>
  <c r="K37" i="55"/>
  <c r="K38" i="55" s="1"/>
  <c r="J37" i="55"/>
  <c r="J38" i="55" s="1"/>
  <c r="I37" i="55"/>
  <c r="I38" i="55" s="1"/>
  <c r="H37" i="55"/>
  <c r="H38" i="55" s="1"/>
  <c r="G37" i="55"/>
  <c r="G38" i="55" s="1"/>
  <c r="F37" i="55"/>
  <c r="F38" i="55" s="1"/>
  <c r="E37" i="55"/>
  <c r="E38" i="55" s="1"/>
  <c r="J20" i="55"/>
  <c r="E24" i="55" s="1"/>
  <c r="I20" i="55"/>
  <c r="E23" i="55" s="1"/>
  <c r="H69" i="55" l="1"/>
  <c r="H47" i="55"/>
  <c r="H48" i="55" s="1"/>
  <c r="E73" i="55" s="1"/>
  <c r="H70" i="55"/>
  <c r="E74" i="55" s="1"/>
  <c r="E25" i="55"/>
  <c r="E79" i="55" s="1"/>
  <c r="E75" i="55" l="1"/>
  <c r="E80" i="55" s="1"/>
  <c r="F81" i="55" s="1"/>
  <c r="D8" i="55" s="1"/>
  <c r="A48" i="54" l="1"/>
  <c r="A47" i="54" s="1"/>
  <c r="A46" i="54" s="1"/>
  <c r="A45" i="54" s="1"/>
  <c r="A44" i="54" s="1"/>
  <c r="A43" i="54" s="1"/>
  <c r="H22" i="54"/>
  <c r="H23" i="54" s="1"/>
  <c r="H24" i="54" s="1"/>
  <c r="H25" i="54" s="1"/>
  <c r="H26" i="54" s="1"/>
  <c r="H27" i="54" s="1"/>
  <c r="H28" i="54" s="1"/>
  <c r="H29" i="54" s="1"/>
  <c r="H30" i="54" s="1"/>
  <c r="H31" i="54" s="1"/>
  <c r="H32" i="54" s="1"/>
  <c r="H33" i="54" s="1"/>
  <c r="H34" i="54" s="1"/>
  <c r="H35" i="54" s="1"/>
  <c r="H36" i="54" s="1"/>
  <c r="H37" i="54" s="1"/>
  <c r="H38" i="54" s="1"/>
  <c r="H17" i="54"/>
  <c r="D7" i="54" s="1"/>
  <c r="G17" i="54"/>
  <c r="F17" i="54"/>
  <c r="E17" i="54"/>
  <c r="D11" i="54"/>
  <c r="D10" i="54"/>
  <c r="F9" i="54"/>
  <c r="H11" i="53" l="1"/>
  <c r="G11" i="53"/>
  <c r="F11" i="53"/>
  <c r="E11" i="53"/>
  <c r="I11" i="53" s="1"/>
  <c r="H10" i="53"/>
  <c r="G10" i="53"/>
  <c r="F10" i="53"/>
  <c r="E10" i="53"/>
  <c r="H9" i="53"/>
  <c r="G9" i="53"/>
  <c r="F9" i="53"/>
  <c r="E9" i="53"/>
  <c r="I9" i="53" s="1"/>
  <c r="F12" i="53" l="1"/>
  <c r="H12" i="53"/>
  <c r="D4" i="53" s="1"/>
  <c r="E12" i="53"/>
  <c r="G12" i="53"/>
  <c r="I10" i="53"/>
  <c r="I12" i="53" s="1"/>
  <c r="F113" i="52" l="1"/>
  <c r="D112" i="52"/>
  <c r="D111" i="52"/>
  <c r="D110" i="52"/>
  <c r="D109" i="52"/>
  <c r="D108" i="52"/>
  <c r="H105" i="52"/>
  <c r="E112" i="52" s="1"/>
  <c r="G112" i="52" s="1"/>
  <c r="G105" i="52"/>
  <c r="F105" i="52"/>
  <c r="E105" i="52"/>
  <c r="I104" i="52"/>
  <c r="I103" i="52"/>
  <c r="H92" i="52"/>
  <c r="G92" i="52"/>
  <c r="F92" i="52"/>
  <c r="E92" i="52"/>
  <c r="I91" i="52"/>
  <c r="I90" i="52"/>
  <c r="H85" i="52"/>
  <c r="E111" i="52" s="1"/>
  <c r="G111" i="52" s="1"/>
  <c r="G85" i="52"/>
  <c r="F85" i="52"/>
  <c r="E85" i="52"/>
  <c r="I84" i="52"/>
  <c r="I83" i="52"/>
  <c r="H74" i="52"/>
  <c r="G74" i="52"/>
  <c r="F74" i="52"/>
  <c r="E74" i="52"/>
  <c r="I73" i="52"/>
  <c r="I72" i="52"/>
  <c r="H67" i="52"/>
  <c r="E110" i="52" s="1"/>
  <c r="G110" i="52" s="1"/>
  <c r="G67" i="52"/>
  <c r="F67" i="52"/>
  <c r="E67" i="52"/>
  <c r="I66" i="52"/>
  <c r="I65" i="52"/>
  <c r="H53" i="52"/>
  <c r="G53" i="52"/>
  <c r="F53" i="52"/>
  <c r="E53" i="52"/>
  <c r="I52" i="52"/>
  <c r="I51" i="52"/>
  <c r="H46" i="52"/>
  <c r="E109" i="52" s="1"/>
  <c r="G109" i="52" s="1"/>
  <c r="G46" i="52"/>
  <c r="F46" i="52"/>
  <c r="E46" i="52"/>
  <c r="I45" i="52"/>
  <c r="I44" i="52"/>
  <c r="H32" i="52"/>
  <c r="G32" i="52"/>
  <c r="F32" i="52"/>
  <c r="E32" i="52"/>
  <c r="H15" i="52"/>
  <c r="E108" i="52" s="1"/>
  <c r="G15" i="52"/>
  <c r="F15" i="52"/>
  <c r="E15" i="52"/>
  <c r="I14" i="52"/>
  <c r="I13" i="52"/>
  <c r="I15" i="52" l="1"/>
  <c r="I85" i="52"/>
  <c r="I92" i="52"/>
  <c r="I105" i="52"/>
  <c r="I74" i="52"/>
  <c r="I46" i="52"/>
  <c r="I53" i="52"/>
  <c r="I67" i="52"/>
  <c r="G108" i="52"/>
  <c r="G113" i="52" s="1"/>
  <c r="D4" i="52" s="1"/>
  <c r="E113" i="52"/>
  <c r="A2" i="51" l="1"/>
  <c r="F10" i="51"/>
  <c r="D11" i="51"/>
  <c r="D12" i="51"/>
  <c r="I19" i="51"/>
  <c r="I20" i="51"/>
  <c r="E21" i="51"/>
  <c r="F21" i="51"/>
  <c r="G21" i="51"/>
  <c r="H21" i="51"/>
  <c r="I26" i="51"/>
  <c r="I27" i="51"/>
  <c r="E28" i="51"/>
  <c r="F28" i="51"/>
  <c r="G28" i="51"/>
  <c r="H28" i="51"/>
  <c r="E53" i="51" s="1"/>
  <c r="G53" i="51" s="1"/>
  <c r="I33" i="51"/>
  <c r="I34" i="51"/>
  <c r="E35" i="51"/>
  <c r="F35" i="51"/>
  <c r="G35" i="51"/>
  <c r="H35" i="51"/>
  <c r="E54" i="51" s="1"/>
  <c r="G54" i="51" s="1"/>
  <c r="I40" i="51"/>
  <c r="I41" i="51"/>
  <c r="E42" i="51"/>
  <c r="F42" i="51"/>
  <c r="G42" i="51"/>
  <c r="H42" i="51"/>
  <c r="E55" i="51" s="1"/>
  <c r="I47" i="51"/>
  <c r="I48" i="51"/>
  <c r="E49" i="51"/>
  <c r="F49" i="51"/>
  <c r="G49" i="51"/>
  <c r="H49" i="51"/>
  <c r="D52" i="51"/>
  <c r="E52" i="51"/>
  <c r="G52" i="51" s="1"/>
  <c r="D53" i="51"/>
  <c r="D54" i="51"/>
  <c r="D55" i="51"/>
  <c r="D56" i="51"/>
  <c r="E56" i="51"/>
  <c r="G56" i="51" s="1"/>
  <c r="F57" i="51"/>
  <c r="I28" i="51" l="1"/>
  <c r="I49" i="51"/>
  <c r="I21" i="51"/>
  <c r="I42" i="51"/>
  <c r="I35" i="51"/>
  <c r="G55" i="51"/>
  <c r="G57" i="51" s="1"/>
  <c r="D8" i="51" s="1"/>
  <c r="E57" i="51"/>
  <c r="G42" i="50"/>
  <c r="D42" i="50"/>
  <c r="G41" i="50"/>
  <c r="F41" i="50"/>
  <c r="E41" i="50"/>
  <c r="G40" i="50"/>
  <c r="F40" i="50"/>
  <c r="E40" i="50"/>
  <c r="G39" i="50"/>
  <c r="F39" i="50"/>
  <c r="E39" i="50"/>
  <c r="G38" i="50"/>
  <c r="F38" i="50"/>
  <c r="E38" i="50"/>
  <c r="G37" i="50"/>
  <c r="F37" i="50"/>
  <c r="E37" i="50"/>
  <c r="G36" i="50"/>
  <c r="F36" i="50"/>
  <c r="E36" i="50"/>
  <c r="K30" i="50"/>
  <c r="J30" i="50"/>
  <c r="I30" i="50"/>
  <c r="H30" i="50"/>
  <c r="I19" i="50"/>
  <c r="I18" i="50"/>
  <c r="I17" i="50"/>
  <c r="D12" i="50"/>
  <c r="D11" i="50"/>
  <c r="F10" i="50"/>
  <c r="A2" i="50"/>
  <c r="E42" i="50" l="1"/>
  <c r="D8" i="50" s="1"/>
  <c r="F42" i="50"/>
  <c r="D45" i="49"/>
  <c r="F44" i="49"/>
  <c r="E44" i="49"/>
  <c r="F42" i="49"/>
  <c r="F41" i="49"/>
  <c r="E41" i="49"/>
  <c r="F40" i="49"/>
  <c r="E40" i="49"/>
  <c r="F39" i="49"/>
  <c r="E39" i="49"/>
  <c r="J33" i="49"/>
  <c r="I33" i="49"/>
  <c r="H33" i="49"/>
  <c r="G33" i="49"/>
  <c r="H20" i="49"/>
  <c r="D8" i="49" s="1"/>
  <c r="G20" i="49"/>
  <c r="F20" i="49"/>
  <c r="E20" i="49"/>
  <c r="I19" i="49"/>
  <c r="I18" i="49"/>
  <c r="D12" i="49"/>
  <c r="D11" i="49"/>
  <c r="F10" i="49"/>
  <c r="E4" i="49"/>
  <c r="A2" i="49"/>
  <c r="E45" i="49" l="1"/>
  <c r="I20" i="49"/>
  <c r="F45" i="49"/>
  <c r="A32" i="48"/>
  <c r="A31" i="48" s="1"/>
  <c r="A30" i="48" s="1"/>
  <c r="A29" i="48" s="1"/>
  <c r="A28" i="48" s="1"/>
  <c r="A27" i="48" s="1"/>
  <c r="H22" i="48"/>
  <c r="D8" i="48" s="1"/>
  <c r="G22" i="48"/>
  <c r="F22" i="48"/>
  <c r="E22" i="48"/>
  <c r="I21" i="48"/>
  <c r="I20" i="48"/>
  <c r="D12" i="48"/>
  <c r="D11" i="48"/>
  <c r="F10" i="48"/>
  <c r="I22" i="48" l="1"/>
  <c r="J35" i="47"/>
  <c r="I35" i="47"/>
  <c r="H35" i="47"/>
  <c r="G35" i="47"/>
  <c r="F35" i="47"/>
  <c r="H21" i="47"/>
  <c r="H22" i="47" s="1"/>
  <c r="D8" i="47" s="1"/>
  <c r="F21" i="47"/>
  <c r="F22" i="47" s="1"/>
  <c r="E19" i="47"/>
  <c r="E21" i="47" s="1"/>
  <c r="E22" i="47" s="1"/>
  <c r="G18" i="47"/>
  <c r="G21" i="47" s="1"/>
  <c r="G22" i="47" s="1"/>
  <c r="D12" i="47"/>
  <c r="D11" i="47"/>
  <c r="F10" i="47"/>
  <c r="A2" i="47"/>
  <c r="K37" i="46" l="1"/>
  <c r="J37" i="46"/>
  <c r="I37" i="46"/>
  <c r="H37" i="46"/>
  <c r="I21" i="46"/>
  <c r="H21" i="46"/>
  <c r="F21" i="46"/>
  <c r="E21" i="46"/>
  <c r="J20" i="46"/>
  <c r="G20" i="46"/>
  <c r="J19" i="46"/>
  <c r="G19" i="46"/>
  <c r="J18" i="46"/>
  <c r="G18" i="46"/>
  <c r="D12" i="46"/>
  <c r="D11" i="46"/>
  <c r="F10" i="46"/>
  <c r="E4" i="46"/>
  <c r="A2" i="46"/>
  <c r="K19" i="46" l="1"/>
  <c r="J21" i="46"/>
  <c r="K18" i="46"/>
  <c r="G21" i="46"/>
  <c r="K20" i="46"/>
  <c r="K21" i="46" s="1"/>
  <c r="D8" i="46" s="1"/>
  <c r="K47" i="45"/>
  <c r="J47" i="45"/>
  <c r="I47" i="45"/>
  <c r="H47" i="45"/>
  <c r="P22" i="45"/>
  <c r="O22" i="45"/>
  <c r="N22" i="45"/>
  <c r="M22" i="45"/>
  <c r="L22" i="45"/>
  <c r="K22" i="45"/>
  <c r="J22" i="45"/>
  <c r="I22" i="45"/>
  <c r="H22" i="45"/>
  <c r="G22" i="45"/>
  <c r="F22" i="45"/>
  <c r="E22" i="45"/>
  <c r="Q21" i="45"/>
  <c r="Q20" i="45"/>
  <c r="Q19" i="45"/>
  <c r="D12" i="45"/>
  <c r="D11" i="45"/>
  <c r="F10" i="45"/>
  <c r="E4" i="45"/>
  <c r="A2" i="45"/>
  <c r="Q22" i="45" l="1"/>
  <c r="D8" i="45" s="1"/>
  <c r="K35" i="44"/>
  <c r="J35" i="44"/>
  <c r="I35" i="44"/>
  <c r="H35" i="44"/>
  <c r="F20" i="44"/>
  <c r="E20" i="44"/>
  <c r="G19" i="44"/>
  <c r="G20" i="44" s="1"/>
  <c r="D8" i="44" s="1"/>
  <c r="G18" i="44"/>
  <c r="D12" i="44"/>
  <c r="D11" i="44"/>
  <c r="F10" i="44"/>
  <c r="E4" i="44"/>
  <c r="A2" i="44"/>
  <c r="A60" i="43"/>
  <c r="A59" i="43" s="1"/>
  <c r="A58" i="43" s="1"/>
  <c r="A57" i="43" s="1"/>
  <c r="A56" i="43" s="1"/>
  <c r="A55" i="43" s="1"/>
  <c r="L49" i="43"/>
  <c r="L52" i="43" s="1"/>
  <c r="I36" i="43"/>
  <c r="I37" i="43" s="1"/>
  <c r="I38" i="43" s="1"/>
  <c r="I39" i="43" s="1"/>
  <c r="I40" i="43" s="1"/>
  <c r="I41" i="43" s="1"/>
  <c r="I42" i="43" s="1"/>
  <c r="I43" i="43" s="1"/>
  <c r="I44" i="43" s="1"/>
  <c r="I45" i="43" s="1"/>
  <c r="I46" i="43" s="1"/>
  <c r="I47" i="43" s="1"/>
  <c r="I48" i="43" s="1"/>
  <c r="I49" i="43" s="1"/>
  <c r="N34" i="43"/>
  <c r="M34" i="43"/>
  <c r="H30" i="43"/>
  <c r="G30" i="43"/>
  <c r="F30" i="43"/>
  <c r="E30" i="43"/>
  <c r="N29" i="43"/>
  <c r="M29" i="43"/>
  <c r="K29" i="43"/>
  <c r="K51" i="43" s="1"/>
  <c r="N28" i="43"/>
  <c r="M28" i="43"/>
  <c r="K28" i="43"/>
  <c r="K50" i="43" s="1"/>
  <c r="P27" i="43"/>
  <c r="P30" i="43" s="1"/>
  <c r="O27" i="43"/>
  <c r="O30" i="43" s="1"/>
  <c r="O34" i="43" s="1"/>
  <c r="N27" i="43"/>
  <c r="M27" i="43"/>
  <c r="K27" i="43"/>
  <c r="K49" i="43" s="1"/>
  <c r="I27" i="43"/>
  <c r="N26" i="43"/>
  <c r="N30" i="43" s="1"/>
  <c r="M26" i="43"/>
  <c r="K26" i="43"/>
  <c r="K48" i="43" s="1"/>
  <c r="I25" i="43"/>
  <c r="M22" i="43"/>
  <c r="E20" i="43"/>
  <c r="F18" i="43"/>
  <c r="F19" i="43" s="1"/>
  <c r="N17" i="43"/>
  <c r="N18" i="43" s="1"/>
  <c r="N19" i="43" s="1"/>
  <c r="N20" i="43" s="1"/>
  <c r="D12" i="43"/>
  <c r="D11" i="43"/>
  <c r="N21" i="43" l="1"/>
  <c r="D8" i="43"/>
  <c r="N31" i="43"/>
  <c r="M30" i="43"/>
  <c r="M31" i="43" s="1"/>
  <c r="P34" i="43"/>
  <c r="P31" i="43"/>
  <c r="O31" i="43"/>
  <c r="M53" i="43"/>
  <c r="M52" i="43" s="1"/>
  <c r="I20" i="42"/>
  <c r="D8" i="42" s="1"/>
  <c r="H20" i="42"/>
  <c r="G20" i="42"/>
  <c r="F20" i="42"/>
  <c r="E20" i="42"/>
  <c r="J19" i="42"/>
  <c r="J20" i="42" s="1"/>
  <c r="D12" i="42"/>
  <c r="D11" i="42"/>
  <c r="F10" i="42"/>
  <c r="A2" i="42"/>
  <c r="P32" i="43" l="1"/>
  <c r="O32" i="43"/>
  <c r="A111" i="41"/>
  <c r="A110" i="41" s="1"/>
  <c r="A109" i="41" s="1"/>
  <c r="A108" i="41" s="1"/>
  <c r="A107" i="41" s="1"/>
  <c r="A106" i="41" s="1"/>
  <c r="H97" i="41"/>
  <c r="G97" i="41"/>
  <c r="F97" i="41"/>
  <c r="E97" i="41"/>
  <c r="H96" i="41"/>
  <c r="G96" i="41"/>
  <c r="F96" i="41"/>
  <c r="E96" i="41"/>
  <c r="K76" i="41"/>
  <c r="K77" i="41" s="1"/>
  <c r="K78" i="41" s="1"/>
  <c r="K79" i="41" s="1"/>
  <c r="K80" i="41" s="1"/>
  <c r="K81" i="41" s="1"/>
  <c r="K82" i="41" s="1"/>
  <c r="K83" i="41" s="1"/>
  <c r="K84" i="41" s="1"/>
  <c r="K85" i="41" s="1"/>
  <c r="K86" i="41" s="1"/>
  <c r="K87" i="41" s="1"/>
  <c r="K88" i="41" s="1"/>
  <c r="K89" i="41" s="1"/>
  <c r="K90" i="41" s="1"/>
  <c r="H69" i="41"/>
  <c r="G69" i="41"/>
  <c r="F69" i="41"/>
  <c r="E69" i="41"/>
  <c r="J64" i="41"/>
  <c r="J65" i="41" s="1"/>
  <c r="J66" i="41" s="1"/>
  <c r="J67" i="41" s="1"/>
  <c r="J68" i="41" s="1"/>
  <c r="I63" i="41"/>
  <c r="H58" i="41"/>
  <c r="G58" i="41"/>
  <c r="F58" i="41"/>
  <c r="E58" i="41"/>
  <c r="J53" i="41"/>
  <c r="J54" i="41" s="1"/>
  <c r="J55" i="41" s="1"/>
  <c r="J56" i="41" s="1"/>
  <c r="J57" i="41" s="1"/>
  <c r="I52" i="41"/>
  <c r="H46" i="41"/>
  <c r="G46" i="41"/>
  <c r="F46" i="41"/>
  <c r="E46" i="41"/>
  <c r="I44" i="41"/>
  <c r="I43" i="41"/>
  <c r="J41" i="41"/>
  <c r="J42" i="41" s="1"/>
  <c r="J43" i="41" s="1"/>
  <c r="J44" i="41" s="1"/>
  <c r="J45" i="41" s="1"/>
  <c r="I40" i="41"/>
  <c r="H35" i="41"/>
  <c r="G35" i="41"/>
  <c r="F35" i="41"/>
  <c r="E35" i="41"/>
  <c r="J30" i="41"/>
  <c r="J31" i="41" s="1"/>
  <c r="J32" i="41" s="1"/>
  <c r="J33" i="41" s="1"/>
  <c r="J34" i="41" s="1"/>
  <c r="I29" i="41"/>
  <c r="F24" i="41"/>
  <c r="E24" i="41"/>
  <c r="G23" i="41"/>
  <c r="G22" i="41"/>
  <c r="G21" i="41"/>
  <c r="G20" i="41"/>
  <c r="G19" i="41"/>
  <c r="D13" i="41"/>
  <c r="D12" i="41"/>
  <c r="F11" i="41"/>
  <c r="I96" i="41" l="1"/>
  <c r="H98" i="41"/>
  <c r="D9" i="41" s="1"/>
  <c r="F98" i="41"/>
  <c r="G24" i="41"/>
  <c r="E98" i="41"/>
  <c r="G98" i="41"/>
  <c r="I97" i="41"/>
  <c r="I98" i="41" s="1"/>
  <c r="A47" i="40" l="1"/>
  <c r="A46" i="40" s="1"/>
  <c r="A45" i="40" s="1"/>
  <c r="A44" i="40" s="1"/>
  <c r="A43" i="40" s="1"/>
  <c r="A42" i="40" s="1"/>
  <c r="J37" i="40"/>
  <c r="I37" i="40"/>
  <c r="H37" i="40"/>
  <c r="G37" i="40"/>
  <c r="F37" i="40"/>
  <c r="G19" i="40"/>
  <c r="F19" i="40"/>
  <c r="E19" i="40"/>
  <c r="H18" i="40"/>
  <c r="H17" i="40"/>
  <c r="I17" i="40" s="1"/>
  <c r="D12" i="40"/>
  <c r="D11" i="40"/>
  <c r="H19" i="40" l="1"/>
  <c r="D8" i="40" s="1"/>
  <c r="I18" i="40"/>
  <c r="I19" i="40" s="1"/>
  <c r="A47" i="39"/>
  <c r="A46" i="39" s="1"/>
  <c r="A45" i="39" s="1"/>
  <c r="A44" i="39" s="1"/>
  <c r="A43" i="39" s="1"/>
  <c r="A42" i="39" s="1"/>
  <c r="H19" i="39"/>
  <c r="D8" i="39" s="1"/>
  <c r="G19" i="39"/>
  <c r="F19" i="39"/>
  <c r="E19" i="39"/>
  <c r="I18" i="39"/>
  <c r="I17" i="39"/>
  <c r="D12" i="39"/>
  <c r="D11" i="39"/>
  <c r="F10" i="39"/>
  <c r="I19" i="39" l="1"/>
  <c r="E15" i="38"/>
  <c r="F15" i="38"/>
  <c r="G15" i="38"/>
  <c r="H15" i="38"/>
  <c r="E16" i="38"/>
  <c r="F16" i="38"/>
  <c r="G16" i="38"/>
  <c r="H16" i="38"/>
  <c r="E17" i="38"/>
  <c r="F17" i="38"/>
  <c r="G17" i="38"/>
  <c r="H17" i="38"/>
  <c r="E18" i="38"/>
  <c r="F18" i="38"/>
  <c r="F42" i="38"/>
  <c r="G42" i="38"/>
  <c r="H42" i="38"/>
  <c r="I42" i="38"/>
  <c r="H18" i="38" l="1"/>
  <c r="D4" i="38" s="1"/>
  <c r="G18" i="38"/>
  <c r="H22" i="37"/>
  <c r="D8" i="37" s="1"/>
  <c r="G22" i="37"/>
  <c r="F22" i="37"/>
  <c r="E22" i="37"/>
  <c r="D12" i="37"/>
  <c r="D11" i="37"/>
  <c r="F10" i="37"/>
  <c r="A2" i="37"/>
  <c r="H23" i="36" l="1"/>
  <c r="D8" i="36" s="1"/>
  <c r="G23" i="36"/>
  <c r="F23" i="36"/>
  <c r="E23" i="36"/>
  <c r="I22" i="36"/>
  <c r="I21" i="36"/>
  <c r="D12" i="36"/>
  <c r="D11" i="36"/>
  <c r="F10" i="36"/>
  <c r="E4" i="36"/>
  <c r="A2" i="36"/>
  <c r="I23" i="36" l="1"/>
  <c r="H22" i="35"/>
  <c r="D8" i="35" s="1"/>
  <c r="G22" i="35"/>
  <c r="F22" i="35"/>
  <c r="E22" i="35"/>
  <c r="D12" i="35"/>
  <c r="D11" i="35"/>
  <c r="F10" i="35"/>
  <c r="A2" i="35"/>
  <c r="A33" i="34" l="1"/>
  <c r="A32" i="34" s="1"/>
  <c r="A31" i="34" s="1"/>
  <c r="A30" i="34" s="1"/>
  <c r="A29" i="34" s="1"/>
  <c r="A28" i="34" s="1"/>
  <c r="H23" i="34"/>
  <c r="D8" i="34" s="1"/>
  <c r="G23" i="34"/>
  <c r="F23" i="34"/>
  <c r="E23" i="34"/>
  <c r="I22" i="34"/>
  <c r="I21" i="34"/>
  <c r="D12" i="34"/>
  <c r="D11" i="34"/>
  <c r="F10" i="34"/>
  <c r="I23" i="34" l="1"/>
  <c r="A109" i="33"/>
  <c r="A110" i="33" s="1"/>
  <c r="A111" i="33" s="1"/>
  <c r="A112" i="33" s="1"/>
  <c r="A113" i="33" s="1"/>
  <c r="A114" i="33" s="1"/>
  <c r="D100" i="33"/>
  <c r="J93" i="33"/>
  <c r="I93" i="33"/>
  <c r="H93" i="33"/>
  <c r="G93" i="33"/>
  <c r="J92" i="33"/>
  <c r="I92" i="33"/>
  <c r="H92" i="33"/>
  <c r="G92" i="33"/>
  <c r="J91" i="33"/>
  <c r="I91" i="33"/>
  <c r="H91" i="33"/>
  <c r="G91" i="33"/>
  <c r="J90" i="33"/>
  <c r="I90" i="33"/>
  <c r="H90" i="33"/>
  <c r="G90" i="33"/>
  <c r="J89" i="33"/>
  <c r="I89" i="33"/>
  <c r="H89" i="33"/>
  <c r="G89" i="33"/>
  <c r="J88" i="33"/>
  <c r="I88" i="33"/>
  <c r="H88" i="33"/>
  <c r="G88" i="33"/>
  <c r="J87" i="33"/>
  <c r="I87" i="33"/>
  <c r="H87" i="33"/>
  <c r="G87" i="33"/>
  <c r="J86" i="33"/>
  <c r="I86" i="33"/>
  <c r="H86" i="33"/>
  <c r="G86" i="33"/>
  <c r="J85" i="33"/>
  <c r="I85" i="33"/>
  <c r="H85" i="33"/>
  <c r="G85" i="33"/>
  <c r="J84" i="33"/>
  <c r="I84" i="33"/>
  <c r="H84" i="33"/>
  <c r="G84" i="33"/>
  <c r="J83" i="33"/>
  <c r="I83" i="33"/>
  <c r="H83" i="33"/>
  <c r="G83" i="33"/>
  <c r="J82" i="33"/>
  <c r="I82" i="33"/>
  <c r="H82" i="33"/>
  <c r="G82" i="33"/>
  <c r="J81" i="33"/>
  <c r="I81" i="33"/>
  <c r="H81" i="33"/>
  <c r="G81" i="33"/>
  <c r="J80" i="33"/>
  <c r="I80" i="33"/>
  <c r="H80" i="33"/>
  <c r="G80" i="33"/>
  <c r="D75" i="33"/>
  <c r="D93" i="33" s="1"/>
  <c r="D74" i="33"/>
  <c r="D92" i="33" s="1"/>
  <c r="D73" i="33"/>
  <c r="D91" i="33" s="1"/>
  <c r="D72" i="33"/>
  <c r="D90" i="33" s="1"/>
  <c r="D71" i="33"/>
  <c r="D89" i="33" s="1"/>
  <c r="D70" i="33"/>
  <c r="D88" i="33" s="1"/>
  <c r="D69" i="33"/>
  <c r="D87" i="33" s="1"/>
  <c r="D68" i="33"/>
  <c r="D86" i="33" s="1"/>
  <c r="D67" i="33"/>
  <c r="D85" i="33" s="1"/>
  <c r="D66" i="33"/>
  <c r="D84" i="33" s="1"/>
  <c r="D65" i="33"/>
  <c r="D83" i="33" s="1"/>
  <c r="D64" i="33"/>
  <c r="D82" i="33" s="1"/>
  <c r="D63" i="33"/>
  <c r="D81" i="33" s="1"/>
  <c r="D62" i="33"/>
  <c r="D80" i="33" s="1"/>
  <c r="F58" i="33"/>
  <c r="F75" i="33" s="1"/>
  <c r="F93" i="33" s="1"/>
  <c r="E58" i="33"/>
  <c r="E75" i="33" s="1"/>
  <c r="E93" i="33" s="1"/>
  <c r="F57" i="33"/>
  <c r="F74" i="33" s="1"/>
  <c r="F92" i="33" s="1"/>
  <c r="E57" i="33"/>
  <c r="E74" i="33" s="1"/>
  <c r="E92" i="33" s="1"/>
  <c r="F56" i="33"/>
  <c r="F73" i="33" s="1"/>
  <c r="F91" i="33" s="1"/>
  <c r="E56" i="33"/>
  <c r="E73" i="33" s="1"/>
  <c r="E91" i="33" s="1"/>
  <c r="F55" i="33"/>
  <c r="F72" i="33" s="1"/>
  <c r="F90" i="33" s="1"/>
  <c r="E55" i="33"/>
  <c r="E72" i="33" s="1"/>
  <c r="E90" i="33" s="1"/>
  <c r="F54" i="33"/>
  <c r="F71" i="33" s="1"/>
  <c r="F89" i="33" s="1"/>
  <c r="E54" i="33"/>
  <c r="E71" i="33" s="1"/>
  <c r="E89" i="33" s="1"/>
  <c r="F53" i="33"/>
  <c r="F70" i="33" s="1"/>
  <c r="F88" i="33" s="1"/>
  <c r="E53" i="33"/>
  <c r="E70" i="33" s="1"/>
  <c r="E88" i="33" s="1"/>
  <c r="F52" i="33"/>
  <c r="F69" i="33" s="1"/>
  <c r="F87" i="33" s="1"/>
  <c r="E52" i="33"/>
  <c r="E69" i="33" s="1"/>
  <c r="E87" i="33" s="1"/>
  <c r="F51" i="33"/>
  <c r="F68" i="33" s="1"/>
  <c r="F86" i="33" s="1"/>
  <c r="E51" i="33"/>
  <c r="E68" i="33" s="1"/>
  <c r="E86" i="33" s="1"/>
  <c r="F50" i="33"/>
  <c r="F67" i="33" s="1"/>
  <c r="F85" i="33" s="1"/>
  <c r="E50" i="33"/>
  <c r="E67" i="33" s="1"/>
  <c r="E85" i="33" s="1"/>
  <c r="F49" i="33"/>
  <c r="F66" i="33" s="1"/>
  <c r="F84" i="33" s="1"/>
  <c r="E49" i="33"/>
  <c r="E66" i="33" s="1"/>
  <c r="E84" i="33" s="1"/>
  <c r="F48" i="33"/>
  <c r="F65" i="33" s="1"/>
  <c r="F83" i="33" s="1"/>
  <c r="E48" i="33"/>
  <c r="E65" i="33" s="1"/>
  <c r="E83" i="33" s="1"/>
  <c r="F47" i="33"/>
  <c r="F64" i="33" s="1"/>
  <c r="F82" i="33" s="1"/>
  <c r="E47" i="33"/>
  <c r="E64" i="33" s="1"/>
  <c r="E82" i="33" s="1"/>
  <c r="M46" i="33"/>
  <c r="K46" i="33"/>
  <c r="K47" i="33" s="1"/>
  <c r="F46" i="33"/>
  <c r="F63" i="33" s="1"/>
  <c r="F81" i="33" s="1"/>
  <c r="E46" i="33"/>
  <c r="E63" i="33" s="1"/>
  <c r="E81" i="33" s="1"/>
  <c r="M45" i="33"/>
  <c r="L45" i="33"/>
  <c r="F45" i="33"/>
  <c r="F62" i="33" s="1"/>
  <c r="F80" i="33" s="1"/>
  <c r="E45" i="33"/>
  <c r="E62" i="33" s="1"/>
  <c r="E80" i="33" s="1"/>
  <c r="J27" i="33"/>
  <c r="J28" i="33" s="1"/>
  <c r="J29" i="33" s="1"/>
  <c r="J30" i="33" s="1"/>
  <c r="J31" i="33" s="1"/>
  <c r="J32" i="33" s="1"/>
  <c r="J33" i="33" s="1"/>
  <c r="J34" i="33" s="1"/>
  <c r="J35" i="33" s="1"/>
  <c r="J36" i="33" s="1"/>
  <c r="J37" i="33" s="1"/>
  <c r="J38" i="33" s="1"/>
  <c r="J26" i="33"/>
  <c r="D12" i="33"/>
  <c r="D11" i="33"/>
  <c r="F10" i="33"/>
  <c r="L47" i="33" l="1"/>
  <c r="K48" i="33"/>
  <c r="M47" i="33"/>
  <c r="I99" i="33"/>
  <c r="I98" i="33"/>
  <c r="I97" i="33"/>
  <c r="J98" i="33"/>
  <c r="H99" i="33"/>
  <c r="H98" i="33"/>
  <c r="H97" i="33"/>
  <c r="G99" i="33"/>
  <c r="G98" i="33"/>
  <c r="G97" i="33"/>
  <c r="J99" i="33"/>
  <c r="J97" i="33"/>
  <c r="L46" i="33"/>
  <c r="J100" i="33" l="1"/>
  <c r="G100" i="33"/>
  <c r="H100" i="33"/>
  <c r="I100" i="33"/>
  <c r="D8" i="33" s="1"/>
  <c r="M48" i="33"/>
  <c r="K49" i="33"/>
  <c r="L48" i="33"/>
  <c r="M49" i="33" l="1"/>
  <c r="L49" i="33"/>
  <c r="K50" i="33"/>
  <c r="K51" i="33" l="1"/>
  <c r="L50" i="33"/>
  <c r="M50" i="33"/>
  <c r="L51" i="33" l="1"/>
  <c r="M51" i="33"/>
  <c r="K52" i="33"/>
  <c r="A1" i="2"/>
  <c r="M52" i="33" l="1"/>
  <c r="K53" i="33"/>
  <c r="L52" i="33"/>
  <c r="M53" i="33" l="1"/>
  <c r="K54" i="33"/>
  <c r="L53" i="33"/>
  <c r="K55" i="33" l="1"/>
  <c r="L54" i="33"/>
  <c r="M54" i="33"/>
  <c r="L55" i="33" l="1"/>
  <c r="K56" i="33"/>
  <c r="M55" i="33"/>
  <c r="M56" i="33" l="1"/>
  <c r="K57" i="33"/>
  <c r="L56" i="33"/>
  <c r="M57" i="33" l="1"/>
  <c r="K58" i="33"/>
  <c r="L57" i="33"/>
  <c r="L58" i="33" l="1"/>
  <c r="M58" i="33"/>
</calcChain>
</file>

<file path=xl/comments1.xml><?xml version="1.0" encoding="utf-8"?>
<comments xmlns="http://schemas.openxmlformats.org/spreadsheetml/2006/main">
  <authors>
    <author>Mauricio Velasco</author>
  </authors>
  <commentList>
    <comment ref="E30" authorId="0" shapeId="0">
      <text>
        <r>
          <rPr>
            <b/>
            <sz val="9"/>
            <color indexed="81"/>
            <rFont val="Tahoma"/>
            <charset val="1"/>
          </rPr>
          <t>Mauricio Velasco:</t>
        </r>
        <r>
          <rPr>
            <sz val="9"/>
            <color indexed="81"/>
            <rFont val="Tahoma"/>
            <charset val="1"/>
          </rPr>
          <t xml:space="preserve">
Resolución 2087/2018 del IDEAM, mediante el cual se extiende la acreditación del laboratorio para muestreo de PM10
</t>
        </r>
      </text>
    </comment>
  </commentList>
</comments>
</file>

<file path=xl/comments2.xml><?xml version="1.0" encoding="utf-8"?>
<comments xmlns="http://schemas.openxmlformats.org/spreadsheetml/2006/main">
  <authors>
    <author>LuzAdriana Ramirez Lopez</author>
  </authors>
  <commentList>
    <comment ref="E20" authorId="0" shapeId="0">
      <text>
        <r>
          <rPr>
            <b/>
            <sz val="9"/>
            <color indexed="81"/>
            <rFont val="Tahoma"/>
            <charset val="1"/>
          </rPr>
          <t>Usuarios 987 concesiones 967 vertimientos 40</t>
        </r>
        <r>
          <rPr>
            <sz val="9"/>
            <color indexed="81"/>
            <rFont val="Tahoma"/>
            <charset val="1"/>
          </rPr>
          <t xml:space="preserve">
</t>
        </r>
      </text>
    </comment>
  </commentList>
</comments>
</file>

<file path=xl/comments3.xml><?xml version="1.0" encoding="utf-8"?>
<comments xmlns="http://schemas.openxmlformats.org/spreadsheetml/2006/main">
  <authors>
    <author>Alvaro Marin Londoño</author>
  </authors>
  <commentList>
    <comment ref="E19" authorId="0" shapeId="0">
      <text>
        <r>
          <rPr>
            <b/>
            <sz val="9"/>
            <color indexed="81"/>
            <rFont val="Tahoma"/>
            <family val="2"/>
          </rPr>
          <t>Alvaro Marin Londoño:</t>
        </r>
        <r>
          <rPr>
            <sz val="9"/>
            <color indexed="81"/>
            <rFont val="Tahoma"/>
            <family val="2"/>
          </rPr>
          <t xml:space="preserve">
revisar valor de vigencias anteriores
</t>
        </r>
      </text>
    </comment>
    <comment ref="I23" authorId="0" shapeId="0">
      <text>
        <r>
          <rPr>
            <b/>
            <sz val="9"/>
            <color indexed="81"/>
            <rFont val="Tahoma"/>
            <family val="2"/>
          </rPr>
          <t>Alvaro Marin Londoño:</t>
        </r>
        <r>
          <rPr>
            <sz val="9"/>
            <color indexed="81"/>
            <rFont val="Tahoma"/>
            <family val="2"/>
          </rPr>
          <t xml:space="preserve">
tomado de lo contratado
</t>
        </r>
      </text>
    </comment>
    <comment ref="J23" authorId="0" shapeId="0">
      <text>
        <r>
          <rPr>
            <b/>
            <sz val="9"/>
            <color indexed="81"/>
            <rFont val="Tahoma"/>
            <family val="2"/>
          </rPr>
          <t>Alvaro Marin Londoño:</t>
        </r>
        <r>
          <rPr>
            <sz val="9"/>
            <color indexed="81"/>
            <rFont val="Tahoma"/>
            <family val="2"/>
          </rPr>
          <t xml:space="preserve">
tomado de los desembolsos registrados</t>
        </r>
      </text>
    </comment>
    <comment ref="F30" authorId="0" shapeId="0">
      <text>
        <r>
          <rPr>
            <b/>
            <sz val="9"/>
            <color indexed="81"/>
            <rFont val="Tahoma"/>
            <family val="2"/>
          </rPr>
          <t>Alvaro Marin Londoño:</t>
        </r>
        <r>
          <rPr>
            <sz val="9"/>
            <color indexed="81"/>
            <rFont val="Tahoma"/>
            <family val="2"/>
          </rPr>
          <t xml:space="preserve">
revisar como se reportó la ejecucion de ésta actividad</t>
        </r>
      </text>
    </comment>
    <comment ref="F31" authorId="0" shapeId="0">
      <text>
        <r>
          <rPr>
            <b/>
            <sz val="9"/>
            <color indexed="81"/>
            <rFont val="Tahoma"/>
            <family val="2"/>
          </rPr>
          <t>Alvaro Marin Londoño:</t>
        </r>
        <r>
          <rPr>
            <sz val="9"/>
            <color indexed="81"/>
            <rFont val="Tahoma"/>
            <family val="2"/>
          </rPr>
          <t xml:space="preserve">
revisar como se reportó la ejecucion de esta actividad</t>
        </r>
      </text>
    </comment>
    <comment ref="F39" authorId="0" shapeId="0">
      <text>
        <r>
          <rPr>
            <b/>
            <sz val="9"/>
            <color indexed="81"/>
            <rFont val="Tahoma"/>
            <family val="2"/>
          </rPr>
          <t>Alvaro Marin Londoño:</t>
        </r>
        <r>
          <rPr>
            <sz val="9"/>
            <color indexed="81"/>
            <rFont val="Tahoma"/>
            <family val="2"/>
          </rPr>
          <t xml:space="preserve">
revisar porcentaje que se reportó en lo que tiene que ver con mediaciones.</t>
        </r>
      </text>
    </comment>
    <comment ref="F40" authorId="0" shapeId="0">
      <text>
        <r>
          <rPr>
            <b/>
            <sz val="9"/>
            <color indexed="81"/>
            <rFont val="Tahoma"/>
            <family val="2"/>
          </rPr>
          <t>Alvaro Marin Londoño:</t>
        </r>
        <r>
          <rPr>
            <sz val="9"/>
            <color indexed="81"/>
            <rFont val="Tahoma"/>
            <family val="2"/>
          </rPr>
          <t xml:space="preserve">
revisar porcentaje reportado con los responsables de la actividad</t>
        </r>
      </text>
    </comment>
  </commentList>
</comments>
</file>

<file path=xl/sharedStrings.xml><?xml version="1.0" encoding="utf-8"?>
<sst xmlns="http://schemas.openxmlformats.org/spreadsheetml/2006/main" count="3867" uniqueCount="1709">
  <si>
    <t>1.</t>
  </si>
  <si>
    <t>Programas: Gestión Integral del Patrimonio Hídrico, y Fortalecimiento Institucional.
Proyectos: Planificación y Administración del Patrimonio Hídrico, e Instrumentos de Planificación Ambiental.</t>
  </si>
  <si>
    <t>Se reportan todas las cuencas objeto de POMCA en las cuales la Corporación realiza actividades, inviete recursos, incluidas las del convenio Fondo Adaptación las cuales aún no están reportadas en el Plan de Acción.
Para el caso de acuíferos (PMA) no se tiene codigo del mismo, en el territorio se han venido realizando acciones en el marco de la formulación propuesta, una vez adoptado el PMA, se reportarán las mismas.</t>
  </si>
  <si>
    <t>A diciembre 31 de 2017 se tienen los actos administrativos de adopción de los POMCA de los ríos Guarinó, La Miel, Risaralda y Samaná Sur, con respecto al POMCA del río Arma se presenta una situación con CORANTIOQUIA donde por inconsistencia en la certificación de presencia de comunidades étnicas manifiestan no proceder con la firma de la resolución de adopción.
Los documentos técnicos del los POMCAS adoptados son enviados a linea base en la medida que estos son recibidos y verificados.</t>
  </si>
  <si>
    <t>2.</t>
  </si>
  <si>
    <t>Programa: Gestión Integral del Patrimonio Hídrico.
Proyecto: Planificación y Administración del Patrimonio Hídrico.</t>
  </si>
  <si>
    <t>El número total de cuerpos de agua sujetos a reglamentación de planes de ordenamiento del recurso hídrico es 309, considerando que la priorización se hizo sobre la totalidad de microcuencas en las que está dividido el territorio del departamento de Caldas, no obstante no se ha definido concretamente sobre cuantas corrientes hídricas se aplicará el instrumento de planificación.
La meta definida para el año 1 se encuentra pendiente de culminación, y esta sujeta a la implementación de una herramienta de resolución de conflictos por uso del agua, que actualmente se encuentra en desarrollo mediante proceso contractual en curso.</t>
  </si>
  <si>
    <t>3.</t>
  </si>
  <si>
    <t>Proyecto 21  Fortalecimiento de la gestión como autoridad ambiental</t>
  </si>
  <si>
    <t>Son 23 PSMV aprobados correspondientes a 21 municipio s y 2 corregimientos.
La Corporación le realizó seguimiento al 100% de los PSMV priorizados para la vigencia 2016.</t>
  </si>
  <si>
    <t>4.</t>
  </si>
  <si>
    <t>5.</t>
  </si>
  <si>
    <t>6.</t>
  </si>
  <si>
    <t>No se reporta ejecución presupuestal en el cuadro 2 debido a que el POMCA fue adoptado en el mes de octubre (2016), los reportes se realizaran a partir del año 2; se avanzó en la ejecución de acciones en el marco del POMCA por parte de CIIFEN, municipio de Manizales y la Empresa Aguas y Aguas de Manizales (Análisis de vulnerabilidad al cambio climático y demarcación de fajas forestales).
Los PMA del departamento de Caldas no han sido adoptados, su ejecución dependerá de esta y se empezará a reportar una vez se tenga el acto administrativo de adopción.</t>
  </si>
  <si>
    <t>De acuerdo con la norma vigente, solo se tiene en ejecución el POMCA del río Chinchiná por  tratarse de un POMCA aprobado con la nueva metodología del MADS.</t>
  </si>
  <si>
    <t>7.</t>
  </si>
  <si>
    <t>Programa: Gestión para la Adaptación y Mitigación al Cambio Climáticos.
Proyecto: Conocimiento de la Vulnerabilidad del Territorio Frente a la Variabilidad y el Cambio Climático.</t>
  </si>
  <si>
    <t>Se realizó construcción participativa de medidas de adaptación a escala municipal a los 27 municipios de Caldas, con lo que la meta se cumplió al 100%.  Para el caso del Plan de Desarrollo municipal, efectivamente 7 municipios incorporaron una o varias de estas medidas.</t>
  </si>
  <si>
    <t>Si bien se tienen 8 POMCAS aprobados, estas resoluciones se expiden en el mes de diciembre (excepto para el POMCA del río Campoalegre que se encuentra en ajuste a la norma vigente) por lo que aun no se inicia el registro de implementación.</t>
  </si>
  <si>
    <t>8.</t>
  </si>
  <si>
    <t>Porcentaje de suelos degradados en recuperación o rehabilitación.</t>
  </si>
  <si>
    <t>Programa: Conservación y Uso de la Biodiversidad.
Proyecto: Acciones estructurales y No Estructurales para la Conservación de la Biodiversidad y Sus Servicios Ecosistémicos.</t>
  </si>
  <si>
    <t>La ejecución física de las contrataciones realizadas en la vigencia 2016 llegó al 30%, debido a que los contratos para su consolidación se suscribieron hacia el final del año; las actividades se terminarán de desarrollar en el 2017.</t>
  </si>
  <si>
    <t>9.</t>
  </si>
  <si>
    <t>Programa: Conservación y Uso de la Biodiversidad.
Proyecto: Planificación de la Biodiversidad y sus Servicios Ecosistémicos.</t>
  </si>
  <si>
    <t xml:space="preserve">Analisis del indicador:  En el primer año se inicio el proceso de declaratoria  según ruta del Ministerio, en el segundo año se espera terminar una declaratoria e iniciar dos nuevas áreas para inscribirlas en el año 3  </t>
  </si>
  <si>
    <t>10.</t>
  </si>
  <si>
    <t>En el mes de febrero de 2016 se delimitó el páramos de Sonson y en diciembre del mismo año fue delimitado el Complejo de Páramos Los Nevados; así mismo, la zonificación y regimen de uso de suelos está sujeto a las directrices dadas por el MADS, por lo que a la fecha no se ha expedido Resolución que determine las directrices para dicha reglamentación y zonificación.</t>
  </si>
  <si>
    <t>11.</t>
  </si>
  <si>
    <t>12.</t>
  </si>
  <si>
    <t>13.</t>
  </si>
  <si>
    <t>Programa: Conservación y Uso de la Biodiversidad.
Proyecto: Acciones Estructurales y No Estructurales para la Conservación de la Biodiversidad.</t>
  </si>
  <si>
    <t>El indicador registra un 52% de especies amenazadas con medidas de conservación y manejo en ejecución.</t>
  </si>
  <si>
    <t>14.</t>
  </si>
  <si>
    <t>La formulación de las medidas de prevención, control y manejo estarán a cargo del MADS y/o las CARs.</t>
  </si>
  <si>
    <t>15.</t>
  </si>
  <si>
    <t>Programa: Conservación y Uso de la Biodiversidad.
Proyecto: Acciones Estructurales y no Estructurales para la Conservación de la Biodiversidad y sus Servicios Ecosistémicos.</t>
  </si>
  <si>
    <t>16.</t>
  </si>
  <si>
    <t>No aplica</t>
  </si>
  <si>
    <t>N/A</t>
  </si>
  <si>
    <t>17.</t>
  </si>
  <si>
    <t>Porcentaje de Planes de Gestión Integral de Residuos Sólidos (PGIRS) con seguimiento a metas de aprovechamiento</t>
  </si>
  <si>
    <t>Programa: Gestión Ambiental Sectorial.
Proyecto: Producción más Limpia y Buenas Prácticas Ambientales; Ecodesarrollo Urbano e Industrial.</t>
  </si>
  <si>
    <t>El porcentaje de seguimiento para el año 2016 es del 70%, lo que refleja la gestión realizada por la Corporación, toda vez que los documentos de actualización de PGIRS fueron remitidos durante todo el 2016; situación que no permitió programar los seguimientos por parte del grupo de gestión ambiental sectorial de Corpocaldas.</t>
  </si>
  <si>
    <t>18.</t>
  </si>
  <si>
    <t>Programas: Conservación y Uso de la Biodiversidad; Gestión Ambiental Sectorial.
Proyectos: Uso Sostenible de la Biodiversidad; Producción Más Limpia y Buenas Prácticas Ambientales.</t>
  </si>
  <si>
    <t>19.</t>
  </si>
  <si>
    <t>20.</t>
  </si>
  <si>
    <t>Programa: Conservación y Uso de la Biodiversidad.
Proyecto: Usos Sostenible de la Biodiversidad.</t>
  </si>
  <si>
    <t xml:space="preserve">La entidad cumplio con el 100%  de las acciones consideradas  para el indicador,  con impactos en actividades como el Aviturismo, turismo ecológico, avejas meliponas y los productores agroecológicos.  </t>
  </si>
  <si>
    <t>A diciembre 31 de 2017, las actividades ejecutadas con recursos del 2017, corresponden a: Contrato No 122-2017, con DAVID OCAMPO RINCON. Convenio con Cotelco, para apoyar  VI Congreso de aviturismo, Universidad de Caldas No 205-2017 y con Fenalco No 217-2017. Las actividades con Cotelco se ejecutaron un 100%, las demás avanzaron solo hasta la firma del Contrato</t>
  </si>
  <si>
    <t>21.</t>
  </si>
  <si>
    <t>Programa: Fortalecimiento Institucional.
Proyecto: Fortalecimiento de la Gestión Como Autoridad Ambiental.</t>
  </si>
  <si>
    <t xml:space="preserve">Aclaraciones:
Para el trámite de licencia ambiental, las solicitudes recibidas en la vigencia 2016 no fueron resueltas, razón por la cual no se presenta reporte de tiempos de atención, ni de cantidad de licencias atendidas.
Se considera que el indicador puede mejorarse en cuanto a los siguientes aspectos:
1. La variable Nx es descrita como solicitudes recibidas arriba pero en la formula de cálculo aparece como número de solicitudes atendidas.   Se debe específicar claramente a cual corresponde, porque el término recibidas da a lugar a que se entienda que lo que se recibe se atiende, lo cual no corresponde a la realidad.
2. Se debe especificar un tiempo de aplicación del indicador durante la vigencia anual ya que las solicitudes que ingresan en el mes de diciembre, por ejemplo, no se alcanzan a atender dentro de la vigencia anual e impacta negativamente el indicador para la Corporación.
3. Se considera que en las filas para cada trámite hace falta una asociada a cantidad de solicitudes recibidas y cantidad de solicitudes atendidas, con el fin de tener una idea en la eficiencia de atención de trámites porque no todo lo que se recibe se atiende, ya que algunos trámites quedan sujetos al cumplimiento de requerimientos realizados al usuario.
El tiempo promedio de atención de los trámites es de 66 días hábiles, excluyendo el trámite de licencias ambientales el cual carece de información porque no fueron atendidas las solicitudes presentadas. </t>
  </si>
  <si>
    <t>Las variaciones desfavorables del indicador para la vigencia 2017 en relación con la vigencia 2016 se deben a la inclusión del reporte de trámites de licencias ambientales. 
En relación con la variación individual de cada trámite, se observa un comportamiento a minimizar levemente los tiempos de atención en los trámites de concesión de agua; por otro lado, los trámites de permiso de vertimiento, aprovechamiento forestal y emisiones atmosféricas presentan incrementos en los tiempos en relación con la vigencia 2016, probablemente asociada al aumento en la cantidad de solicitudes de dichos trámites.
El cumplimiento de la meta anual mas bajo corresponde al trámite de licencia ambiental seguido del permiso de emisiones atmosféricas, y el cumplimiento más favorable se asocia a los trámites de aprovechamiento forestal y concesión de aguas.</t>
  </si>
  <si>
    <t>22.</t>
  </si>
  <si>
    <t>Programa: Fortalecimiento Institucional.
Proyecto: Fortalecimiento de la Gestión como Autoridad Ambiental.</t>
  </si>
  <si>
    <t>De acuerdo con el resultado del indicador, Corpocaldas le realizó seguimiento al 68% de las autorizaciones ambientales.</t>
  </si>
  <si>
    <t>El porcentaje de seguimiento de Licencias, Autorizaciones y Permisos, mejoró durante el año 2017, ya que se logró un 84,6%; lo cual indica una mejor gestión en esta actividad y la importancia que tiene el apoyo de personal externo.</t>
  </si>
  <si>
    <t>23.</t>
  </si>
  <si>
    <t>De acuerdo con el indicador, Corpocaldas resolvió el 11% de los procesos sancionatorios durante la vigencia 2016.</t>
  </si>
  <si>
    <t>En este punto debemos dejar claro que la presente meta tiene como finalidad evaluar los expedientes iniciados en el año 2017, en los diferentes instrumentos de comando y control vigentes en la normatividad, dentro de los que se encuentran; concesiones de aguas, permisos de vertimientos, aprovechamientos forestales, registro de guaduas, emisiones atmosféricas, licencias ambientales, aprobación de planes de contingencia, Planes Saneamiento y Manejo de Vertimientos y Planes de Usos de Aprovechamiento del Recurso Hídrico y permisos de estudio, entre otros.</t>
  </si>
  <si>
    <t>24.</t>
  </si>
  <si>
    <t>Programa: Fortalecimiento Institucional.
Proyecto: Instrumentos de Planificación Ambiental.</t>
  </si>
  <si>
    <t>Como resultado tenemos familiarización y conocimiento por parte de los principales actores encargados de la construcción y aprobación de los MPOT: Administración Municipal, Consejo Municipal de Gestión del Riesgo o quien haga sus veces, Consejo Territorial de Planeación y Concejo Municipal  en cuanto a los contenidos básicos que los procesos de ordenamiento territorial municipal que deben desarrollar en el componente ambiental, lineamientos para la gestión del riesgo y algunos conceptos útiles en el ordenamiento territorial. Con el fin de retroalimentar los avances Municipales.</t>
  </si>
  <si>
    <t>Durante esta vigencia se atendieron las solicitudes de los municipios de La Merced, Chinchiná, Belalcazar, Neira y Manizales, Palestina, las que se encuentran en los respectivos expedientes</t>
  </si>
  <si>
    <t>25.</t>
  </si>
  <si>
    <t>Programa: Fortalecimiento Institucional.
Proyecto: Conocimiento para la Gestión Ambiental.</t>
  </si>
  <si>
    <t>De acuerdo con los resultados del indicador, el 72% de las redes y estaciones de monitoreo están en operación y cumplen con la representatividad de los datos.</t>
  </si>
  <si>
    <t>Se reviso el estado de funcionamiento de las redes hidro meteorológicas y de aire de propiedad de la Corporación, para lo cual se tomo como documento de apoyo el ultimo informe del convenio 221-2016 firmado con la Universidad Nacional</t>
  </si>
  <si>
    <t>26.</t>
  </si>
  <si>
    <t>Proyecto 18 Conocimiento para la gestión ambiental</t>
  </si>
  <si>
    <t>Para el reporte al SIRH, se ha estado desarrollando por fases y con el acompañamiento del IDEAM un web service que permita el reporte automático de los datos requeridos desde la plataforma Geoambiental de Corpocaldas al SIRH, actualmente se esta a la espera del consumo de datos por parte del IDEAM; en total se tienen 4000 registros de los cuales 333 sond el del año 2016.</t>
  </si>
  <si>
    <t>27.</t>
  </si>
  <si>
    <t>Programa: Cultura y Gobernanza para la Gestión Ambiental.
Proyecto: Educación para la Protección, Conservación y Uso Sostenible del Patrimonio Ambiental.</t>
  </si>
  <si>
    <t>97.9%</t>
  </si>
  <si>
    <t>“A finales del año 2017 se declaro el DRMI Cerro Guadalupe, se inscribe en el RUNAP . ”</t>
  </si>
  <si>
    <t>“El indicador registra un avance del 0% en el año 2017 se identifico una unidad objeto de ordenación forestal, los recursos designados tuvieron que ser direccionados a atender la Emergencia Manifiesta por Deslizamientos en el municipio de Manizales ”</t>
  </si>
  <si>
    <t>“El indicador en el año 2016 se mantiene en cero, se realiza un contrato de revisión de información secundaria y zonificación forestal con imágenes 2010. ”</t>
  </si>
  <si>
    <t>21.43%</t>
  </si>
  <si>
    <t>“se cumplieron al 100% ya que en el registro realizado, solo se presentaron las especies reportadas inicialmente con medidas de conservación y no todas las que se encuentran en ejecución tales como : 
Fauna 26: Mamíferos 16, Aves 4, Reptiles 6 
Acciones: Control a la cacería o tráfico ilegal Educación ambiental - atención de conflictos, proyección de acciones de conservación Ex situ liberaciones, reubicación de animal cautivo investigación básica, rescates. 
Flora 2: Buchón de agua, Retamo espinoso. ”</t>
  </si>
  <si>
    <t>“indicador se cumplieron al 100% ya que en el registro realizado, solo se presentaron las especies reportadas inicialmente con medidas de conservación y no todas las que se encuentran en ejecución tales como : 
Fauna 26: Mamíferos 16, Aves 4, Reptiles 6 
Acciones: Control a la cacería o tráfico ilegal Educación ambiental - atención de conflictos, proyección de acciones de conservación Ex situ liberaciones, reubicación de animal cautivo investigación básica, rescates. 
Flora 2: Buchón de agua, Retamo espinoso. ”</t>
  </si>
  <si>
    <t>51.73%</t>
  </si>
  <si>
    <t xml:space="preserve">“Al revisar la información con la que se alimentó el indicador, se identificó que falta incluir los convenios de restauración principalmente con los municipios, lo cual permitió apalancamiento de recursos, gracias a los convenios con Isagen, teniendo en el oriente de caldas una mayor acción. En las áreas protegidas se trabajó en las zonas del complejo de páramos los nevados, humedales alto andinos y humedales del valle del río magdalena. Sin embargo las acciones en áreas protegidas se vieron afectadas por falta de presupuesto según lo manifiesta el supervisor del componente. Apropiando esta información se mejora el indicador en hectáreas de áreas protegidas y ecosistemas estratégicos con acciones de restauración, al igual que las hectáreas recuperadas en áreas de interés ambiental que no cuentan con plan de manejo, para alcanzar un cumplimento del 52%. ”
</t>
  </si>
  <si>
    <t>El porcentaje de seguimiento para el año 2017 es del 93%, los dos municipios a los que no se hizó seguimiento corresponden a Palestina (cambio de Alcalde) y Chinchiná.</t>
  </si>
  <si>
    <t>El porcentaje de seguimiento para el año 2018 es del 70.37%, los dos municipios a los que no han entregado un PGIRS formalizado corresponden al municipio de Palestina (cambio de Alcalde), que por el cambio de alcalde, el concejo no acepto el PGIRS propuesto.</t>
  </si>
  <si>
    <t>Los sectores acompañados durante el año 2017 fueron: El sector agropecuario con practicas basadas en la agroforesteria y la producción orgánica; el Industrial con las actividades de: 1-Implementar mecanismos de buenas prácticas ambientales en el sector industrial. Administrar la Bolsa de residuos y subproductos industriales (BORSI), en el departamento de Caldas y fomentar las alianzas sectoriales que favorezcan la gestión y el aprovechamiento de los residuos. 2- Desarrollo del Programa Corpocaldas reconoce la Excelencia Ambiental Sostenible CREAS. Industrial; el minero médiate, el apoyo para el desarrollo minero en Caldas, para conocer y mejorar la gestión ambiental, aplicando estrategias de producción más limpia; y el sector del turismo con actividades de apoyo al ecoturismo sobre el tema del aviturismo</t>
  </si>
  <si>
    <t>El indicador registra un cumplimiento del 29.6% con respecto a la ejecución planeada, la contratación en el 2016 se concretó al finalizar el año por lo que durante el 2017 se terminarán de consolidar las acciones previstas.</t>
  </si>
  <si>
    <t>Durante el año 2018 se logro entregar a 40 productores la certificación de la imagen del Programa de Negocios Verdes de Caldas para su debida implementación. 
Las iniciativas que fueron certificadas, obtuvieron un porcentaje del 51 % o más en los criterios de evaluación contemplados en la Guía de Verificación del Programa Regional de Negocios Verdes del MADS, dichas unidades de negocio pertenecen los sectores: Agrosistemas Sostenibles, Biocomercio Maderable y No Maderable, Ecoturismo, Construcción Sostenible y Otros Bienes y Servicios Sostenibles. 
Estos productores se benefician a través del fortalecimiento empresarial y comercial, de la cadena de valor y modelo de negocios, participación en ferias regionales y ruedas de negocio, y la implementación del Plan Estratégico de Negocios Verdes, entre otros. Así mismo, con el uso de la imagen de Negocios Verdes, los comerciantes podrán hacer difusión del manejo sostenible que hacen para proteger la biodiversidad, incrementar la demanda de sus productos, mejorar la competitividad, eliminar la intermediación y tener un comercio justo 
Igualmente se realizaron reuniones con las demás instituciones que hacen parte de Nodo Regional de NV y se recibieron capacitaciones por parte de la oficina de NV del MADS</t>
  </si>
  <si>
    <t xml:space="preserve">Mediante el análisis comparativo en la variación de tiempo promedio individual de cada trámite, se observa un comportamiento tendiente a la baja respecto a los valores registrados para las vigencias anuales anteriores. Lo anterior radica en la generación de informes de evaluación de trámites con calidad y oportunidad directamente ligados a metas predeterminadas en la evaluación de desempeño de cada funcionario. 
Se espera un comportamiento favorable a futuro, considerando la intervención de diferentes etapas del procedimiento para disminuir aún más los tiempos de evaluación de trámites ambientales.
</t>
  </si>
  <si>
    <t>De acuerdo con los resultados del indicador, el 91% de las redes y estaciones de monitoreo están en operación y cumplen con la representatividad de los datos. 
Se revisó el estado de funcionamiento de las redes hidrometeorológicas y de aire de propiedad de la Corporación, para lo cual se tomó como documento de apoyo el informe No. 2 del convenio interadministrativo 114-2018 firmado con la Universidad Nacional. 
Si bien el indicador bajo un poco continua en un rango satisfactorio, ademas se debe tener en cuenta que el numero de estaciones para el año 2018 aumento de la siguiente manera: 
Estaciones hidrometeorológicas paso de 64 a 67 estaciones 
Estaciones de monitoreo de aire paso de 4 a 5 estaciones 
Es de anotar que el reporte de este indicador es anual, según la hoja metodológica del Ministerio, por lo que se ha solicitado el ajuste al administrador del Sistema.</t>
  </si>
  <si>
    <t>Para el reporte del indicador se contó con el apoyo de los funcionarios de diferentes áreas, así: 
Maria Patricia Orozco: datos de RESPEL Y SIUR 
Mauricio Velasco: datos de SISAIRE 
Lina Marcela Quintero: datos SNIF 
Los datos de SIRH se generaron a partir del FTP disponible actualmente en el IDEAM para la migración de datos: ftp://capacitacion.sirh.ideam.gov.co/
En el reporte del número de registros reportados en el año al subsistema SIRH del SIAC (RRS SIRH) se generaba una diferencia de información, por ende no se comunicó en el indicador dicho reporte, sin embargo este aplicativo ya se pudo alimentar a través del web service desarrollado por la Corporación con el apoyo de funcionarios de la subdirección de Hidrología del IDEAM, a través del reporte desde Geoambiental. Por otra parte la Corporación adelanto el proceso de migración de datos a través del área del SIAR y el grupo de Bosques, el reporte según datos de Geoambiental. Con lo anterior se alcanzó un cumplimiento de 89% en el indicador.</t>
  </si>
  <si>
    <t xml:space="preserve">El indicador presenta un porcentaje de cumplimiento del 90%, mostrando un nivel satisfactorio, es de anotar que se han ingresado todos los expedientes activos, dado el proceso de migración de datos a través del web service. 
Para el reporte al SIRH, se ha estado desarrollando por fases y con el acompañamiento del IDEAM un web service que permita el reporte automático de los datos requeridos desde la plataforma Geoambiental de Corpocaldas al SIRH, actualmente se está consumiendo datos por parte del IDEAM; en total se tienen 22.770 registros de los cuales 20.776 corresponden al 100% de las fuentes de agua de la Red Hídrica del Departamento a escala 1:125.000 los cuales no se contemplan como parte del reporte por no tener expedientes relacionados todas las fuentes y 1.994 corresponden a los usuarios, concesiones y vertimientos, que hasta el momento se han migrado, es de anotar que todavía se esta en validación de los web service. 
En cuanto al SNIF se encuentra en proceso de análisis para el desarrollo del web service en compañia del IDEAM. 
Para el reporte del indicador se contó con el apoyo de los funcionarios de diferentes áreas, así: 
Maria Patricia Orozco: datos de RESPEL Y SIUR 
Mauricio Velasco: datos de SISAIRE 
Lina Marcela Quintero: datos SNIF 
Los datos de SIRH se generaron a partir del boletín informativo del mes de noviembre de 2018 generado por el MADS y el IDEAM. </t>
  </si>
  <si>
    <t>En la vigencia 2017 la meta eran 17 actividades tales como: Comités Técnicos Interinstitucionales de educación ambiental -CIDEA- (Departamental y Municipales), acompañados, Instituciones educativas apoyadas en el fortalecimiento y continuidad de la estrategia de investigación PROYECTO ONDAS, Sistemas comunitarios de alertas tempranas, actividades de sensibilización ambiental en organizaciones y comunidades, y miembros de CMGRD para la gestión del riesgo y la adaptación al cambio climático, grupos ambientales apoyados y acompañados, espacios lúdico, recreativos, culturales y académicos, que dinamicen la educación ambiental, proyectos ciudadanos de educación ambiental -PROCEDA- en el departamento de Caldas, proyectos de educación ambiental apoyados según iniciativa de las administraciones municipales, giras con actores sociales para reconocimiento y manejo de la biodiversidad en ecosistemas estratégicos, talleres con comunidad sobre biodiversidad, estrategia didáctica para el ahorro y uso eficiente del agua, talleres de educación para la gobernanza de patrimonio hídrico a líderes comunitarios próximos a zonas de acueductos rurales, una estrategia de educación en cambio climático (art 6 ONU), proyectos ambientales escolares (PRAE) asesorados, encuentros subregionales de PRAE, realizados, mediaciones didácticas para educación ambiental y una estrategia generada de empoderamiento de las comunidades y los sectores públicos involucrados que consideren el seguimiento y mantenimiento a las áreas naturales y /o compensadas. ”</t>
  </si>
  <si>
    <t>Algunos de los recursos del proceso fueron contratados finalizando el 2018 o iniciaron su ejecución en el último trimestre, tales como los apoyos a los comités interinstitucionales de educación ambiental municipales, los proyectos de educación ambiental apoyados según iniciativa de las administraciones municipales y una estrategia generada de empoderamiento de las comunidades y los sectores públicos involucrados que consideren el seguimiento y mantenimiento a las areas naturales y/o compensadas; con estos ejercicios las metas serán cumplidas en el primer semestre de la vigencia del 2019.</t>
  </si>
  <si>
    <t>Se alimentó el indicador con los datos de las actividades asociadas a los proyectos de mitigación por riesgo de los programas V y IX, meta: m2 de área intervenida con obras para prevención y/o mitigación del riesgo en áreas urbanas y rurales, los cuales se constituyen en suelos recuperados o rehabilitados. </t>
  </si>
  <si>
    <t>Durante la vigencia 2017, se avanzó en la formulación del PORH quebrada Aguas Claras en el municipio de Marmato, con el fin de implementar una metodología de transformación de conflictos por uso del agua, viabilizando la implementación del plan, no obstante lo anterior, durante dicho ejercicio, tras la evidencia de la posible existencia de comunidades indígenas en la zona, se solicitó concepto al Ministerio del Interior con el fin de conocer si se requiere la consulta previa para la implementación del PORH, trámite que en la actualidad se encuentra en curso. Por esta razón, como se avanzó en la formulación del plan pero éste no se ha implementado, se estima un avance de cumplimiento en un 80% de la meta propuesta. ”</t>
  </si>
  <si>
    <t>El Indicador hace referencia a "Cuerpos de Agua", para nuestro efecto las reglamentaciones las abordamos por "Microcuenca", territorio en el cual pueden existir diferente número de Cuerpos de Agua. En este orden de ideas partimos de la base de un total 312 microcuencas correspondientes a la espacializacion realizada de nuestro territorio.</t>
  </si>
  <si>
    <t xml:space="preserve">Esta corporación mediante resolución No. 493 de 2016 delimito el Páramo de Sonsón y mediante resolución No. 1987 se delimito el Páramo de Los Nevados. 
</t>
  </si>
  <si>
    <t>“Se reportaron las áreas con plan de manejo: Bosque Chec, Tarcará, El Popal, El Diamante, Sabinas, Guacas - El Rosario, Laguna de san Diego, Guarinocito, Rio Blanco, La Marina y torre IV.Se realizaron acciones de asesoría y acompañamiento, con mayor énfasis en Guarinocito, Tarcara, El diamante y Rio Blanco, cumpliendo con un 73 % ya que en el primer registro, solo se tiene en cuenta las áreas con recursos asignados para contratación y no se contaron las actividades realizadas directamente por esta Corporación en otras áreas. ”</t>
  </si>
  <si>
    <t>La meta definida para el año 2016 se encuentra pendiente de culminación, y esta sujeta a la definición de la necesidad de desarrollar consulta previa, porque el proyecto se encuentra ubicado en zona con probabilidad de la existencia de comunidades indigenas (para tal fin se esta a la espera de concepto de Ministerio del Interior).</t>
  </si>
  <si>
    <t>Se programaron de manera prioritaria 31 de los usuarios más relevantes tal como lo cita la Ley 373 de 1997, que expresa en su artículo 1. ... que deben elaborar y adoptar entidades encargadas de la prestación de los servicios de acueducto, alcantarillado, riego y drenaje, producción eléctrica y demás usuarios del recurso hídrico.
De otro lado cabe destacar que el usuario denominado Industrias Básicas de Caldas (IBC) realizó el trámite, razón por la cual el indicador superó lo inicialmente programado, para un total de 32 PUEAA con seguimiento.</t>
  </si>
  <si>
    <t>Proyecto 6 Ecodesarrollo urbano e industrial</t>
  </si>
  <si>
    <t xml:space="preserve">El indicador registra un cumplimiento del 60% con respecto a la ejecución planeada para la vigencia 2017.  En razón a los eventos ocurridos a raiz de la ola invernal ocurrida el 19 de abril de 2017 en la ciudad de Manizales, la Corporación en su quehacer institucional se vió obligada a trasladar recursos para intervenir aquellos sitios en los cuáles estaban en riesgo los asentamientos humanos, para las actividades de Gestión del Riesgo.
</t>
  </si>
  <si>
    <t xml:space="preserve">ANEXO NO. 3. MATRIZ DE REPORTE DE AVANCE DE INDICADORES MÍNIMOS DE GESTIÓN INCORPORADOS EN LA RESOLUCIÓN 667 DE 2016  </t>
  </si>
  <si>
    <t>N</t>
  </si>
  <si>
    <t>Indicador</t>
  </si>
  <si>
    <t>Porcentaje de avance en la formulación y/o ajuste de los Planes de Ordenación y Manejo de Cuencas (POMCAS), Planes de Manejo de Acuíferos (PMA) y Planes de Manejo de Microcuencas (PMM)</t>
  </si>
  <si>
    <t>Porcentaje de cuerpos de agua con planes de ordenamiento del recurso hídrico (PORH) adoptados</t>
  </si>
  <si>
    <t>Porcentaje de Planes de Saneamiento y Manejo de Vertimientos (PSMV) con seguimiento</t>
  </si>
  <si>
    <t>Porcentaje de cuerpos de agua con reglamentación del uso de las aguas</t>
  </si>
  <si>
    <t>Porcentaje de Programas de Uso Eficiente y Ahorro del Agua (PUEAA) con seguimiento</t>
  </si>
  <si>
    <t>Porcentaje de Planes de Ordenación y Manejo de Cuencas (POMCAS), Planes de Manejo de Acuíferos (PMA) y Planes de Manejo de Microcuencas (PMM) en ejecución</t>
  </si>
  <si>
    <t>Porcentaje de entes territoriales asesorados en la incorporación, planificación y ejecución de acciones relacionadas con cambio climático en el marco de los instrumentos de planificación territorial</t>
  </si>
  <si>
    <t>Porcentaje de suelos degradados en recuperación o rehabilitación</t>
  </si>
  <si>
    <t>Porcentaje de la superficie de áreas protegidas regionales declaradas, homologadas o recategorizadas, inscritas en el RUNAP</t>
  </si>
  <si>
    <t>Porcentaje de páramos delimitados por el MADS, con zonificación y régimen de usos adoptados por la CAR</t>
  </si>
  <si>
    <t>Porcentaje de avance en la formulación del Plan de Ordenación Forestal</t>
  </si>
  <si>
    <t>Porcentaje de áreas protegidas con planes de manejo en ejecución</t>
  </si>
  <si>
    <t>Porcentaje de especies amenazadas con medidas de conservación y manejo en ejecución</t>
  </si>
  <si>
    <t>Porcentaje de especies invasoras con medidas de prevención, control y manejo en ejecución</t>
  </si>
  <si>
    <t>Porcentaje de áreas de ecosistemas en restauración, rehabilitación y reforestación</t>
  </si>
  <si>
    <t>Implementación de acciones en manejo integrado de zonas costeras</t>
  </si>
  <si>
    <t>Porcentaje de sectores con acompañamiento para la reconversión hacia sistemas sostenibles de producción</t>
  </si>
  <si>
    <t>Porcentaje de ejecución de acciones en Gestión Ambiental Urbana</t>
  </si>
  <si>
    <t>Implementación del Programa Regional de Negocios Verdes por la autoridad ambiental</t>
  </si>
  <si>
    <t>Tiempo promedio de trámite para la resolución de autorizaciones ambientales otorgadas por la corporación</t>
  </si>
  <si>
    <t>Porcentaje de autorizaciones ambientales con seguimiento</t>
  </si>
  <si>
    <t>Porcentaje de Procesos Sancionatorios Resueltos</t>
  </si>
  <si>
    <t>Porcentaje de municipios asesorados o asistidos en la inclusión del componente ambiental en los procesos de planificación y ordenamiento territorial, con énfasis en la incorporación de las determinantes ambientales para la revisión y ajuste de los POT</t>
  </si>
  <si>
    <t>Porcentaje de redes y estaciones de monitoreo en operación</t>
  </si>
  <si>
    <t>Porcentaje de actualización y reporte de la información en el SIAC</t>
  </si>
  <si>
    <t>Ejecución de Acciones en Educación Ambiental</t>
  </si>
  <si>
    <t xml:space="preserve">Unidad </t>
  </si>
  <si>
    <t>(Hoja metodológica versión 1,00)</t>
  </si>
  <si>
    <t>Datos reportados por la Corporación</t>
  </si>
  <si>
    <t>Datos establecidos por el MADS</t>
  </si>
  <si>
    <t xml:space="preserve">Año </t>
  </si>
  <si>
    <t>Datos calculados por el sistema</t>
  </si>
  <si>
    <t>VOLVER AL INDICE</t>
  </si>
  <si>
    <t xml:space="preserve"> ¿El Indicador aplica por las especificades ambientales regionales? </t>
  </si>
  <si>
    <t>SI APLICA</t>
  </si>
  <si>
    <t>SI SE REPORTA</t>
  </si>
  <si>
    <t xml:space="preserve">Observaciones </t>
  </si>
  <si>
    <t>Metodología de cálculo</t>
  </si>
  <si>
    <t>Para su cálculo, se reporta la siguiente información:</t>
  </si>
  <si>
    <t>Número / Año</t>
  </si>
  <si>
    <t>Año 1 2016</t>
  </si>
  <si>
    <t>Año 2 2017</t>
  </si>
  <si>
    <t>Año 3 2018</t>
  </si>
  <si>
    <t>Año 4 2019</t>
  </si>
  <si>
    <t>Acumulado</t>
  </si>
  <si>
    <t>A</t>
  </si>
  <si>
    <t>Número de acciones relacionadas con Educación Ambiental</t>
  </si>
  <si>
    <t>B</t>
  </si>
  <si>
    <t>Presupuesto inicial</t>
  </si>
  <si>
    <t>C</t>
  </si>
  <si>
    <t>Presupuesto definitivo</t>
  </si>
  <si>
    <t>Ejecución física y financiera de acciones relacionadas con la Educación Ambiental</t>
  </si>
  <si>
    <t>Nombre de acción / proyecto (*)</t>
  </si>
  <si>
    <t>Ejecución Física (%)</t>
  </si>
  <si>
    <t>Ejecución Presupuestal (%)</t>
  </si>
  <si>
    <t>% Ejecución Física Cuatrienal</t>
  </si>
  <si>
    <t>% Ejecución Física Anual</t>
  </si>
  <si>
    <t>Presupuesto Definitivo</t>
  </si>
  <si>
    <t>Compromisos</t>
  </si>
  <si>
    <t>Pagos</t>
  </si>
  <si>
    <t>Observaciones</t>
  </si>
  <si>
    <t>Comités Técnicos Interinstitucionales de educación ambiental -CIDEA- (Departamental y Municipales), acompañados</t>
  </si>
  <si>
    <t>Instituciones educativas apoyadas en el fortalecimiento y continuidad de la estrategia de investigación PROYECTO ONDAS</t>
  </si>
  <si>
    <t>Sistemas comunitarios de alertas tempranas, diseñados</t>
  </si>
  <si>
    <t>Actividades de sensibilización ambiental en organizaciones y comunidades, y miembros de CMGRD para la gestión del riesgo y la adaptación al cambio climatico, desarrollados</t>
  </si>
  <si>
    <t>Grupos ambientales apoyados y acompañados</t>
  </si>
  <si>
    <t>Espacios lúdico, recreativos, culturales y académicos, que dinamicen la educación ambiental, apoyados</t>
  </si>
  <si>
    <t>Proyectos ciudadanos de educación ambiental -PROCEDA- en el departamento de Caldas ejecutados</t>
  </si>
  <si>
    <t>Proyectos de educación ambiental apoyados según iniciativa de las administraciones municipales</t>
  </si>
  <si>
    <t>Giras con actores sociales para reconocimiento y manejo de la biodiversiad en ecosistemas estrategicos</t>
  </si>
  <si>
    <t>Talleres con comunidad sobre biodiversidad</t>
  </si>
  <si>
    <t>Talleres de Educación para la Gobernanza de patrimonio Hidrico a lideres comunitarios proximos a zonas de acueductos rurales</t>
  </si>
  <si>
    <t>Una estrategia de educación en Cambio Climatico (art 6 ONU) generada</t>
  </si>
  <si>
    <t>Proyectos Ambientales Escolares (PRAE) asesorados</t>
  </si>
  <si>
    <t>Encuentros subregionales de PRAE, realizados</t>
  </si>
  <si>
    <t>Mediaciones didácticas para educación ambiental, producidas</t>
  </si>
  <si>
    <t>Una Estrategia generada de empoderamiento  de las comunidades y los sectores publicos  involucrados  que consideren  el seguimiento y mantenimiento a las areas naturales  y /o compensadas</t>
  </si>
  <si>
    <t>Total</t>
  </si>
  <si>
    <t>(*) Nombre de la acción, actividad o proyecto en el Plan de Acción de la Corporación</t>
  </si>
  <si>
    <t>Cálculo de la ejecución física y financiera de acciones relacionadas con la Educación Ambiental</t>
  </si>
  <si>
    <t>Ponderador</t>
  </si>
  <si>
    <t>Avance Físico</t>
  </si>
  <si>
    <t>Ejecución Presupuestal</t>
  </si>
  <si>
    <t>Ejecución Anual (%)</t>
  </si>
  <si>
    <t>Compromisos / Ppto. Definitivo</t>
  </si>
  <si>
    <t>Pagos /</t>
  </si>
  <si>
    <t>Ppto. Definitivo</t>
  </si>
  <si>
    <t>*</t>
  </si>
  <si>
    <t>Interpretación</t>
  </si>
  <si>
    <t>Cuanto más cercano a cien por ciento, mayor es el cumplimiento de las metas relacionadas con la Educación Ambiental, en el marco del Plan de Acción de la Corporación.</t>
  </si>
  <si>
    <t>Restricciones o Limitaciones</t>
  </si>
  <si>
    <t>Se pueden presentar situaciones de orden operativo, financiero, político y social que pueden afectar los presupuestos y los cronogramas definidos en el Plan de Acción de la Corporación.</t>
  </si>
  <si>
    <t>Responsable del reporte de las variables del indicador</t>
  </si>
  <si>
    <t>Entidad</t>
  </si>
  <si>
    <t>Corpocaldas</t>
  </si>
  <si>
    <t>Dependencia</t>
  </si>
  <si>
    <t>Planificacion Ambiental del Territorio</t>
  </si>
  <si>
    <t>Nombre del funcionario</t>
  </si>
  <si>
    <t>Cargo</t>
  </si>
  <si>
    <t>profesional Especializado grado 12</t>
  </si>
  <si>
    <t>Correo electrónico</t>
  </si>
  <si>
    <t>Teléfono</t>
  </si>
  <si>
    <t>8841409 ext 139</t>
  </si>
  <si>
    <t>Dirección</t>
  </si>
  <si>
    <t>Calle 21 No. 23-22 Edificio Atlas</t>
  </si>
  <si>
    <t>Responsable del cálculo del indicador</t>
  </si>
  <si>
    <t>Ministerio de Ambiente y Desarrollo Sostenible MADS</t>
  </si>
  <si>
    <t>Dirección de Ordenamiento Territorial y Coordinación del Sistema Ambiental – SINA</t>
  </si>
  <si>
    <t xml:space="preserve">Información sobre la Hoja Metodológica </t>
  </si>
  <si>
    <t>Fecha</t>
  </si>
  <si>
    <t>Versión</t>
  </si>
  <si>
    <t>Datos del autor o de quien ajustó la hoja metodológica</t>
  </si>
  <si>
    <t>Descripción de los ajustes</t>
  </si>
  <si>
    <r>
      <t>Hoja Metodológica de referencia:</t>
    </r>
    <r>
      <rPr>
        <sz val="9"/>
        <color rgb="FF000000"/>
        <rFont val="Calibri"/>
        <family val="2"/>
        <scheme val="minor"/>
      </rPr>
      <t xml:space="preserve"> MADS (2016). </t>
    </r>
    <r>
      <rPr>
        <i/>
        <sz val="9"/>
        <color rgb="FF000000"/>
        <rFont val="Calibri"/>
        <family val="2"/>
        <scheme val="minor"/>
      </rPr>
      <t>Hoja metodológica Ejecución de Acciones en Educación Ambiental (Versión 1.0).</t>
    </r>
    <r>
      <rPr>
        <sz val="9"/>
        <color rgb="FF000000"/>
        <rFont val="Calibri"/>
        <family val="2"/>
        <scheme val="minor"/>
      </rPr>
      <t xml:space="preserve"> Ministerio de Ambiente y Desarrollo Sostenible MADS, DGOAT-SINA.</t>
    </r>
  </si>
  <si>
    <t>Descripción del Indicador</t>
  </si>
  <si>
    <t>Definición</t>
  </si>
  <si>
    <t>Es el porcentaje de avance en la implementación, por parte de la corporación autónoma regional, de las acciones relacionadas con la Educación Ambiental en el marco del Plan de Acción.</t>
  </si>
  <si>
    <t>Pertinencia</t>
  </si>
  <si>
    <t>Finalidad / Propósito:</t>
  </si>
  <si>
    <t>El indicador mide el cumplimiento de las metas relacionadas con la educación ambiental, en el marco del Plan de Acción de la Corporación. De esta manera, contribuye a la implementación de Política de Educación Ambiental a nivel regional.</t>
  </si>
  <si>
    <t>Normatividad de soporte:</t>
  </si>
  <si>
    <t>Ley 1549 de 2012, Educación Ambiental</t>
  </si>
  <si>
    <t>Decreto 1076 de 2015.</t>
  </si>
  <si>
    <t>Documentos de referencia:</t>
  </si>
  <si>
    <t>Política Nacional de Educación Ambiental</t>
  </si>
  <si>
    <t>Metas / Estándares</t>
  </si>
  <si>
    <t>Marco conceptual</t>
  </si>
  <si>
    <t>La Ley 1549 de 2012 define la Educación Ambiental como “un proceso dinámico y participativo, orientado a la formación de personas críticas y reflexivas, con capacidades para comprender las problemáticas ambientales de sus contextos (locales, regionales y nacionales)”.</t>
  </si>
  <si>
    <t>La mencionada Ley, en su artículo 5º., establece como una “responsabilidad de las entidades territoriales y de las Corporaciones Autónomas Regionales y de Desarrollo Sostenible: a) Desarrollar instrumentos técnico-políticos, que contextualicen la política y la adecúen a las necesidades de construcción de una cultura ambiental para el desarrollo sostenible; b) Promover la creación de estrategias económicas, fondos u otros mecanismos de cooperación, que permitan viabilizar la instalación efectiva del tema en el territorio, y c) Generar y apoyar mecanismos para el cumplimiento, seguimiento y control, de las acciones que se implementen en este marco político”.</t>
  </si>
  <si>
    <t>Adicionalmente, el artículo 9º. estipula que todos los sectores e instituciones que conforman el Sistema Nacional Ambiental (SINA), deben participar técnica y financieramente, en: a) el acompañamiento e implementación de los PRAE, de los Proyectos Ciudadanos y Comunitarios de Educación Ambiental (Proceda), y de los Comités Técnicos Interinstitucionales de Educación Ambiental (Cidea); estos últimos, concebidos como mecanismos de apoyo a la articulación e institucionalización del tema y de cualificación de la gestión ambiental del territorio, y b) En la puesta en marcha de las demás estrategias de esta política, en el marco de los propósitos de construcción de un proyecto de sociedad ambientalmente sostenible.</t>
  </si>
  <si>
    <t>El Artículo 2.2.8.6.1.3 del Decreto 1076 de 2015 establece que “las Corporaciones promoverán en los municipios y distritos, programas de educación ambiental y de planificación, acorde con la Constitución, la Ley 99 de 1993, la Ley 152 de 1994 y las normas que las complementen o adicione”.</t>
  </si>
  <si>
    <t>Las principales acciones relacionadas con la Educación Ambiental son las siguientes:</t>
  </si>
  <si>
    <r>
      <t>a)</t>
    </r>
    <r>
      <rPr>
        <sz val="7"/>
        <color rgb="FF000000"/>
        <rFont val="Times New Roman"/>
        <family val="1"/>
      </rPr>
      <t xml:space="preserve">      </t>
    </r>
    <r>
      <rPr>
        <sz val="9"/>
        <color rgb="FF000000"/>
        <rFont val="Calibri"/>
        <family val="2"/>
        <scheme val="minor"/>
      </rPr>
      <t>Participación en los Comités Técnicos Interinstitucionales de Educación Ambiental (Cidea).</t>
    </r>
  </si>
  <si>
    <r>
      <t>b)</t>
    </r>
    <r>
      <rPr>
        <sz val="7"/>
        <color rgb="FF000000"/>
        <rFont val="Times New Roman"/>
        <family val="1"/>
      </rPr>
      <t xml:space="preserve">      </t>
    </r>
    <r>
      <rPr>
        <sz val="9"/>
        <color rgb="FF000000"/>
        <rFont val="Calibri"/>
        <family val="2"/>
        <scheme val="minor"/>
      </rPr>
      <t>Suscripción de acuerdos o alianzas para la implementación de estrategias de educación ambiental.</t>
    </r>
  </si>
  <si>
    <r>
      <t>c)</t>
    </r>
    <r>
      <rPr>
        <sz val="7"/>
        <color rgb="FF000000"/>
        <rFont val="Times New Roman"/>
        <family val="1"/>
      </rPr>
      <t xml:space="preserve">       </t>
    </r>
    <r>
      <rPr>
        <sz val="9"/>
        <color rgb="FF000000"/>
        <rFont val="Calibri"/>
        <family val="2"/>
        <scheme val="minor"/>
      </rPr>
      <t>Acompañamiento e implementación de los PRAE.</t>
    </r>
  </si>
  <si>
    <r>
      <t>d)</t>
    </r>
    <r>
      <rPr>
        <sz val="7"/>
        <color rgb="FF000000"/>
        <rFont val="Times New Roman"/>
        <family val="1"/>
      </rPr>
      <t xml:space="preserve">      </t>
    </r>
    <r>
      <rPr>
        <sz val="9"/>
        <color rgb="FF000000"/>
        <rFont val="Calibri"/>
        <family val="2"/>
        <scheme val="minor"/>
      </rPr>
      <t>Acompañamiento de los Proyectos Ciudadanos y Comunitarios de Educación Ambiental (Proceda).</t>
    </r>
  </si>
  <si>
    <r>
      <t>e)</t>
    </r>
    <r>
      <rPr>
        <sz val="7"/>
        <color rgb="FF000000"/>
        <rFont val="Times New Roman"/>
        <family val="1"/>
      </rPr>
      <t xml:space="preserve">      </t>
    </r>
    <r>
      <rPr>
        <sz val="9"/>
        <color rgb="FF000000"/>
        <rFont val="Calibri"/>
        <family val="2"/>
        <scheme val="minor"/>
      </rPr>
      <t>Acciones específicas de educación ambiental a cargo de las autoridades ambientales regionales.</t>
    </r>
  </si>
  <si>
    <t>El listado anterior es indicativo. Las acciones a ser realizadas por las Corporaciones deben corresponder a las competencias otorgadas por la normatividad y en el marco de sus funciones misionales.</t>
  </si>
  <si>
    <t>Fórmula de cálculo</t>
  </si>
  <si>
    <t>Ejecución de acciones relacionadas con la Educación Ambiental</t>
  </si>
  <si>
    <t>Donde:</t>
  </si>
  <si>
    <r>
      <t xml:space="preserve">ETAEA </t>
    </r>
    <r>
      <rPr>
        <vertAlign val="subscript"/>
        <sz val="9"/>
        <color rgb="FF000000"/>
        <rFont val="Calibri"/>
        <family val="2"/>
        <scheme val="minor"/>
      </rPr>
      <t>t</t>
    </r>
    <r>
      <rPr>
        <sz val="9"/>
        <color rgb="FF000000"/>
        <rFont val="Calibri"/>
        <family val="2"/>
        <scheme val="minor"/>
      </rPr>
      <t xml:space="preserve"> = Ejecución total de acciones en Educación Ambiental, en el tiempo t.</t>
    </r>
  </si>
  <si>
    <r>
      <t xml:space="preserve">EAEA </t>
    </r>
    <r>
      <rPr>
        <vertAlign val="subscript"/>
        <sz val="9"/>
        <color rgb="FF000000"/>
        <rFont val="Calibri"/>
        <family val="2"/>
        <scheme val="minor"/>
      </rPr>
      <t>1t</t>
    </r>
    <r>
      <rPr>
        <sz val="9"/>
        <color rgb="FF000000"/>
        <rFont val="Calibri"/>
        <family val="2"/>
        <scheme val="minor"/>
      </rPr>
      <t xml:space="preserve"> = Ejecución de acción </t>
    </r>
    <r>
      <rPr>
        <i/>
        <sz val="9"/>
        <color rgb="FF000000"/>
        <rFont val="Calibri"/>
        <family val="2"/>
        <scheme val="minor"/>
      </rPr>
      <t>1</t>
    </r>
    <r>
      <rPr>
        <sz val="9"/>
        <color rgb="FF000000"/>
        <rFont val="Calibri"/>
        <family val="2"/>
        <scheme val="minor"/>
      </rPr>
      <t xml:space="preserve"> relacionada con la Educación Ambiental, en el tiempo t.</t>
    </r>
  </si>
  <si>
    <r>
      <t xml:space="preserve">EAEA </t>
    </r>
    <r>
      <rPr>
        <vertAlign val="subscript"/>
        <sz val="9"/>
        <color rgb="FF000000"/>
        <rFont val="Calibri"/>
        <family val="2"/>
        <scheme val="minor"/>
      </rPr>
      <t>2t</t>
    </r>
    <r>
      <rPr>
        <sz val="9"/>
        <color rgb="FF000000"/>
        <rFont val="Calibri"/>
        <family val="2"/>
        <scheme val="minor"/>
      </rPr>
      <t xml:space="preserve"> = Ejecución de acción </t>
    </r>
    <r>
      <rPr>
        <i/>
        <sz val="9"/>
        <color rgb="FF000000"/>
        <rFont val="Calibri"/>
        <family val="2"/>
        <scheme val="minor"/>
      </rPr>
      <t>2</t>
    </r>
    <r>
      <rPr>
        <sz val="9"/>
        <color rgb="FF000000"/>
        <rFont val="Calibri"/>
        <family val="2"/>
        <scheme val="minor"/>
      </rPr>
      <t xml:space="preserve"> relacionada con la Educación Ambiental, en el tiempo t.</t>
    </r>
  </si>
  <si>
    <r>
      <t xml:space="preserve">EAEU </t>
    </r>
    <r>
      <rPr>
        <vertAlign val="subscript"/>
        <sz val="9"/>
        <color rgb="FF000000"/>
        <rFont val="Calibri"/>
        <family val="2"/>
        <scheme val="minor"/>
      </rPr>
      <t>nt</t>
    </r>
    <r>
      <rPr>
        <sz val="9"/>
        <color rgb="FF000000"/>
        <rFont val="Calibri"/>
        <family val="2"/>
        <scheme val="minor"/>
      </rPr>
      <t xml:space="preserve"> = Ejecución de acción </t>
    </r>
    <r>
      <rPr>
        <i/>
        <sz val="9"/>
        <color rgb="FF000000"/>
        <rFont val="Calibri"/>
        <family val="2"/>
        <scheme val="minor"/>
      </rPr>
      <t>n</t>
    </r>
    <r>
      <rPr>
        <sz val="9"/>
        <color rgb="FF000000"/>
        <rFont val="Calibri"/>
        <family val="2"/>
        <scheme val="minor"/>
      </rPr>
      <t xml:space="preserve"> relacionada con la Educación Ambiental, en el tiempo t.</t>
    </r>
  </si>
  <si>
    <r>
      <t>a = ponderador de EAEA</t>
    </r>
    <r>
      <rPr>
        <vertAlign val="subscript"/>
        <sz val="9"/>
        <color rgb="FF000000"/>
        <rFont val="Calibri"/>
        <family val="2"/>
        <scheme val="minor"/>
      </rPr>
      <t>1</t>
    </r>
  </si>
  <si>
    <r>
      <t>b = ponderador de EAEA</t>
    </r>
    <r>
      <rPr>
        <vertAlign val="subscript"/>
        <sz val="9"/>
        <color rgb="FF000000"/>
        <rFont val="Calibri"/>
        <family val="2"/>
        <scheme val="minor"/>
      </rPr>
      <t>2</t>
    </r>
  </si>
  <si>
    <r>
      <t>z = ponderador de EAEA</t>
    </r>
    <r>
      <rPr>
        <vertAlign val="subscript"/>
        <sz val="9"/>
        <color rgb="FF000000"/>
        <rFont val="Calibri"/>
        <family val="2"/>
        <scheme val="minor"/>
      </rPr>
      <t>n</t>
    </r>
  </si>
  <si>
    <t>a + b + c+…+z = 1</t>
  </si>
  <si>
    <r>
      <t>Nota:</t>
    </r>
    <r>
      <rPr>
        <sz val="9"/>
        <color rgb="FF000000"/>
        <rFont val="Calibri"/>
        <family val="2"/>
        <scheme val="minor"/>
      </rPr>
      <t xml:space="preserve"> los ponderadores de las acciones serán definidos por las CAR teniendo en cuenta el presupuesto asignado para cada una de ellas. Por su parte, la ejecución de cada acción corresponde a la ejecución presupuestal de la acción (compromisos / presupuesto definitivo).</t>
    </r>
  </si>
  <si>
    <t>Indicador complementario:</t>
  </si>
  <si>
    <t>Ejecución presupuestal de acciones relacionadas con la Educación Ambiental</t>
  </si>
  <si>
    <r>
      <t xml:space="preserve">EPAEA </t>
    </r>
    <r>
      <rPr>
        <vertAlign val="subscript"/>
        <sz val="9"/>
        <color rgb="FF000000"/>
        <rFont val="Calibri"/>
        <family val="2"/>
        <scheme val="minor"/>
      </rPr>
      <t>t</t>
    </r>
    <r>
      <rPr>
        <sz val="9"/>
        <color rgb="FF000000"/>
        <rFont val="Calibri"/>
        <family val="2"/>
        <scheme val="minor"/>
      </rPr>
      <t xml:space="preserve"> = Ejecución presupuestal de acciones en Educación Ambiental, en el año t.</t>
    </r>
  </si>
  <si>
    <r>
      <t xml:space="preserve">CAEA </t>
    </r>
    <r>
      <rPr>
        <vertAlign val="subscript"/>
        <sz val="9"/>
        <color rgb="FF000000"/>
        <rFont val="Calibri"/>
        <family val="2"/>
        <scheme val="minor"/>
      </rPr>
      <t>it</t>
    </r>
    <r>
      <rPr>
        <sz val="9"/>
        <color rgb="FF000000"/>
        <rFont val="Calibri"/>
        <family val="2"/>
        <scheme val="minor"/>
      </rPr>
      <t xml:space="preserve"> = Compromisos correspondientes a la acción i en Educación Ambiental, en el año t.</t>
    </r>
  </si>
  <si>
    <r>
      <t xml:space="preserve">PDAEA </t>
    </r>
    <r>
      <rPr>
        <vertAlign val="subscript"/>
        <sz val="9"/>
        <color rgb="FF000000"/>
        <rFont val="Calibri"/>
        <family val="2"/>
        <scheme val="minor"/>
      </rPr>
      <t>it</t>
    </r>
    <r>
      <rPr>
        <sz val="9"/>
        <color rgb="FF000000"/>
        <rFont val="Calibri"/>
        <family val="2"/>
        <scheme val="minor"/>
      </rPr>
      <t xml:space="preserve"> = Presupuesto definitivo a la acción i en Educación Ambiental, en el año t.</t>
    </r>
  </si>
  <si>
    <t>CORPORACION AUTONOMA REGIONAL DE CALDAS - CORPOCALDAS</t>
  </si>
  <si>
    <t>PERIODO REPORTADO:</t>
  </si>
  <si>
    <t>¿El indicador no se reporta por limitaciones de informacion disponible?</t>
  </si>
  <si>
    <t>Programas o proyectos del  Plan de Accion estan asociados al indicador?</t>
  </si>
  <si>
    <t>Porcentaje de actualización y reporte de la información al SIAC</t>
  </si>
  <si>
    <t>Información reportada por las CAR:</t>
  </si>
  <si>
    <t>Para su cálculo, se diligencia la siguiente información:</t>
  </si>
  <si>
    <t>Subsistema</t>
  </si>
  <si>
    <t>SIRH</t>
  </si>
  <si>
    <t>SISAIRE</t>
  </si>
  <si>
    <t>SNIF</t>
  </si>
  <si>
    <t>Número de registros reportados en el año (RRS)</t>
  </si>
  <si>
    <t>Número de registros esperados reportados en el año (RES)</t>
  </si>
  <si>
    <t>Porcentaje de actualización y reporte por subsistema (C = B / A) (PARS)</t>
  </si>
  <si>
    <t>Porcentaje de actualización y reporte de la información por cada subsistema (información validada)</t>
  </si>
  <si>
    <t>RESPEL</t>
  </si>
  <si>
    <t>SIUR (RUA)</t>
  </si>
  <si>
    <t>Número de registros validados al año (RVS)</t>
  </si>
  <si>
    <t>Número de registros totales a ser validados por la Corporación (RTVS)</t>
  </si>
  <si>
    <t>Porcentaje de información validada por la Corporación (PARSIV ) (C = B / A)</t>
  </si>
  <si>
    <t>Porcentaje de actualización y reporte de la información al SIAC (Promedio)</t>
  </si>
  <si>
    <t>Cuanto más cercano a cien por ciento, mayor es el cumplimiento de los requerimientos de reporte por parte de las Corporaciones Autónomas Regionales a los diferentes subsistemas del SIAC.</t>
  </si>
  <si>
    <t>Se pueden presentar situaciones de orden operativo, político y social que pueden afectar la ejecución de los presupuestos y el cumplimiento de los cronogramas definidos en el Plan de Acción de la Corporación. Pueden existir limitaciones de la información disponible para el cálculo de los indicadores.</t>
  </si>
  <si>
    <t>CORPOCALDAS</t>
  </si>
  <si>
    <t>Subd. Planificacion Ambiental del Territorio</t>
  </si>
  <si>
    <t>Luz Adriana Ramirez Lopez</t>
  </si>
  <si>
    <t>Profesional Especializado</t>
  </si>
  <si>
    <t>luzaramirez@corpocaldas.gov.co</t>
  </si>
  <si>
    <t>8841409 ext 298</t>
  </si>
  <si>
    <t>Cll 21 23-22</t>
  </si>
  <si>
    <t>Dirección de Ordenamiento Territorial y Coordinación del Sistema Ambiental - SINA</t>
  </si>
  <si>
    <r>
      <t>Hoja Metodológica de referencia:</t>
    </r>
    <r>
      <rPr>
        <sz val="11"/>
        <color rgb="FF000000"/>
        <rFont val="Calibri"/>
        <family val="2"/>
        <scheme val="minor"/>
      </rPr>
      <t xml:space="preserve"> MADS (2016). </t>
    </r>
    <r>
      <rPr>
        <i/>
        <sz val="11"/>
        <color rgb="FF000000"/>
        <rFont val="Calibri"/>
        <family val="2"/>
        <scheme val="minor"/>
      </rPr>
      <t>Hoja metodológica de Porcentaje de actualización y reporte de la información en el SIAC (Versión 1.0).</t>
    </r>
    <r>
      <rPr>
        <sz val="11"/>
        <color rgb="FF000000"/>
        <rFont val="Calibri"/>
        <family val="2"/>
        <scheme val="minor"/>
      </rPr>
      <t xml:space="preserve"> Ministerio de Ambiente y Desarrollo Sostenible, DGOAT-SINA.</t>
    </r>
  </si>
  <si>
    <t>Es la relación entre el número de registros que la Corporación migra a los diferentes subsistemas del SIAC y el número de registros esperados reportados en dichos subsistemas.</t>
  </si>
  <si>
    <t>El indicador mide el cumplimiento de los requerimientos de reporte por parte de las Corporaciones Autónomas Regionales a los diferentes subsistemas del SIAC.</t>
  </si>
  <si>
    <t>Normatividad relacionada:</t>
  </si>
  <si>
    <t>SIRH: Decreto 1076 de 2015.</t>
  </si>
  <si>
    <t>SISAIRE: Resolución 601 de 2006, Resolución 650 de 2010, Resolución 651 de 2010, Resolución 760 de 2010, Resolución 2153 de 2010, Resolución 2154 de 2010.</t>
  </si>
  <si>
    <t>SIUR, RUA Manufacturero: Resolución 1023 de 2010.</t>
  </si>
  <si>
    <t>RESPEL: Resolución 1362 de 2007.</t>
  </si>
  <si>
    <t>Documentación de soporte:</t>
  </si>
  <si>
    <t>Protocolo para la utilización y reporte de información para las diferentes redes de monitoreo de calidad del aire en Colombia. Protocolo para el monitoreo y seguimiento del agua.</t>
  </si>
  <si>
    <t>www.sisaire.gov.co</t>
  </si>
  <si>
    <t>www.sirh.ideam.gov.co</t>
  </si>
  <si>
    <t>100% de los registros esperados reportados en el SIAC</t>
  </si>
  <si>
    <t>El Sistema de Información Ambiental de Colombia SIAC se define como el “conjunto integrado de actores, políticas, procesos, y tecnologías involucrados en la gestión de información ambiental del país, para facilitar la generación de conocimiento, la toma de decisiones, la educación y la participación social para el desarrollo sostenible”.</t>
  </si>
  <si>
    <t>La información sobre la cantidad y calidad de los recursos naturales y del ambiente es la herramienta necesaria para una planificación y administración adecuada de dichos recursos, que garantice su sostenibilidad ambiental. En tal sentido, el SIAC ha desarrollado, entre otros subsistemas, el Sistema de Información del Recurso Hídrico – SIRH, el Sistema de información sobre Calidad de Aire – SISAIRE (IDEAM), el Sistema Nacional de Información Forestal – SNIF y el Sistema de Información sobre Uso de Recursos Naturales – SIUR. Como parte del SIUR, se dispone del Registro Único Ambiental RUA para diferentes sectores, entre otros, el manufacturero.</t>
  </si>
  <si>
    <t>En efecto, el Decreto 1076 de 2015 crea el Sistema de Información del Recurso Hídrico, SIRH, como parte del Sistema de Información Ambiental para Colombia, SIAC, en lo relacionado con aguas superficiales, subterráneas, marinas y estuarinas. El Artículo 2.2.3.5.1.9 de dicho Decreto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 (Artículo 2.2.3.5.1.10).</t>
  </si>
  <si>
    <t>Adicionalmente, el Decreto 1076 de 2015, art. 2.2.3.4.1.1. establece que las autoridades ambientales deberán realizar el Registro de Usuarios del Recurso Hídrico de manera gradual en las cuencas hidrográficas priorizadas en su jurisdicción.</t>
  </si>
  <si>
    <t>Por otra parte, la Resolución 651 de 2010 crea el Subsistema de Información sobre Calidad del Aire – Sisaire, como parte del Sistema de Información Ambiental para Colombia, SIAC, en lo referente a la información para el diseño, evaluación y ajuste de la política y las estrategias para la prevención y control de la contaminación del aire. La resolución estipula que las corporaciones autónomas regionales que operen Sistemas de Vigilancia de la Calidad del Aire (SVCA) deben realizar el reporte de la información de calidad del aire a nivel de inmisión. Las autoridades ambientales tienen la obligación de reportar al Sisaire la información de calidad del aire, meteorológica y de ruido.</t>
  </si>
  <si>
    <t>El Sistema Nacional de Información Forestal- SNIF constituye la herramienta informática para el montaje y operación del Sistema de Información del Programa de Monitoreo de Bosques. Propende por la captura, análisis, procesamiento y difusión de la información sobre aprovechamientos de productos forestales, maderables y no maderables, movilizaciones de productos forestales maderables y no maderables, decomisos forestales, plantaciones forestales productoras y protectoras, remisiones de madera de plantaciones forestales e incendios de la cobertura vegetal.</t>
  </si>
  <si>
    <t>La Resolución 1362 de 2007 establecen los requisitos y el procedimiento para el Registro de Generadores de Residuos o Desechos Peligrosos, y la Directiva Ministerial 8000-2-25332 de 2015, por su parte, recuerda a las Corporaciones a reportar y mantener actualizada la información sobre residuos peligrosos en el marco del SIAC, en cumplimiento de la Política Ambiental para la Gestión Integral de Residuos Peligrosos.</t>
  </si>
  <si>
    <r>
      <t xml:space="preserve">PARSIAC </t>
    </r>
    <r>
      <rPr>
        <vertAlign val="subscript"/>
        <sz val="11"/>
        <color rgb="FF000000"/>
        <rFont val="Calibri"/>
        <family val="2"/>
        <scheme val="minor"/>
      </rPr>
      <t>t</t>
    </r>
    <r>
      <rPr>
        <sz val="11"/>
        <color rgb="FF000000"/>
        <rFont val="Calibri"/>
        <family val="2"/>
        <scheme val="minor"/>
      </rPr>
      <t xml:space="preserve"> = Porcentaje de actualización y reporte de la información al SIAC, en el tiempo t.</t>
    </r>
  </si>
  <si>
    <r>
      <t xml:space="preserve">PARS </t>
    </r>
    <r>
      <rPr>
        <vertAlign val="subscript"/>
        <sz val="11"/>
        <color rgb="FF000000"/>
        <rFont val="Calibri"/>
        <family val="2"/>
        <scheme val="minor"/>
      </rPr>
      <t>i</t>
    </r>
    <r>
      <rPr>
        <sz val="11"/>
        <color rgb="FF000000"/>
        <rFont val="Calibri"/>
        <family val="2"/>
        <scheme val="minor"/>
      </rPr>
      <t xml:space="preserve"> = Porcentaje de actualización y reporte de la información al Subsistema </t>
    </r>
    <r>
      <rPr>
        <i/>
        <sz val="11"/>
        <color rgb="FF000000"/>
        <rFont val="Calibri"/>
        <family val="2"/>
        <scheme val="minor"/>
      </rPr>
      <t>i</t>
    </r>
    <r>
      <rPr>
        <sz val="11"/>
        <color rgb="FF000000"/>
        <rFont val="Calibri"/>
        <family val="2"/>
        <scheme val="minor"/>
      </rPr>
      <t xml:space="preserve"> del SIAC, en el tiempo t</t>
    </r>
  </si>
  <si>
    <t>i = SIRH, SISAIRE, SNIF, RESPEL.</t>
  </si>
  <si>
    <r>
      <t>a</t>
    </r>
    <r>
      <rPr>
        <vertAlign val="subscript"/>
        <sz val="11"/>
        <color rgb="FF000000"/>
        <rFont val="Calibri"/>
        <family val="2"/>
        <scheme val="minor"/>
      </rPr>
      <t xml:space="preserve">i = </t>
    </r>
    <r>
      <rPr>
        <sz val="11"/>
        <color rgb="FF000000"/>
        <rFont val="Calibri"/>
        <family val="2"/>
        <scheme val="minor"/>
      </rPr>
      <t>Ponderación correspondiente a cada subsistema del SIAC (SIRH, SISAIRE, SNIF, RESPEL, SIUR). La suma de los ponderadores es igual a 1.</t>
    </r>
  </si>
  <si>
    <t>Nota: los ponderadores para cada subsistema son establecidos por cada Corporación con base en los registros esperados o estimados por cada subsistema.</t>
  </si>
  <si>
    <t>En términos generales, el porcentaje de actualización y reporte de la información por cada subsistema se calcula de la siguiente manera:</t>
  </si>
  <si>
    <t>Porcentaje de actualización y reporte de la información por cada subsistema</t>
  </si>
  <si>
    <r>
      <t xml:space="preserve">PARS </t>
    </r>
    <r>
      <rPr>
        <vertAlign val="subscript"/>
        <sz val="11"/>
        <color rgb="FF000000"/>
        <rFont val="Calibri"/>
        <family val="2"/>
        <scheme val="minor"/>
      </rPr>
      <t>it</t>
    </r>
    <r>
      <rPr>
        <sz val="11"/>
        <color rgb="FF000000"/>
        <rFont val="Calibri"/>
        <family val="2"/>
        <scheme val="minor"/>
      </rPr>
      <t xml:space="preserve"> = Porcentaje de actualización y reporte de la información al Subsistema </t>
    </r>
    <r>
      <rPr>
        <i/>
        <sz val="11"/>
        <color rgb="FF000000"/>
        <rFont val="Calibri"/>
        <family val="2"/>
        <scheme val="minor"/>
      </rPr>
      <t>i</t>
    </r>
    <r>
      <rPr>
        <sz val="11"/>
        <color rgb="FF000000"/>
        <rFont val="Calibri"/>
        <family val="2"/>
        <scheme val="minor"/>
      </rPr>
      <t xml:space="preserve"> del SIAC, en el tiempo t.</t>
    </r>
  </si>
  <si>
    <r>
      <t xml:space="preserve">RRS </t>
    </r>
    <r>
      <rPr>
        <vertAlign val="subscript"/>
        <sz val="11"/>
        <color rgb="FF000000"/>
        <rFont val="Calibri"/>
        <family val="2"/>
        <scheme val="minor"/>
      </rPr>
      <t>it</t>
    </r>
    <r>
      <rPr>
        <sz val="11"/>
        <color rgb="FF000000"/>
        <rFont val="Calibri"/>
        <family val="2"/>
        <scheme val="minor"/>
      </rPr>
      <t xml:space="preserve"> = Número de registros reportados en el subsistema </t>
    </r>
    <r>
      <rPr>
        <i/>
        <sz val="11"/>
        <color rgb="FF000000"/>
        <rFont val="Calibri"/>
        <family val="2"/>
        <scheme val="minor"/>
      </rPr>
      <t>i</t>
    </r>
    <r>
      <rPr>
        <sz val="11"/>
        <color rgb="FF000000"/>
        <rFont val="Calibri"/>
        <family val="2"/>
        <scheme val="minor"/>
      </rPr>
      <t xml:space="preserve"> del SIAC, en el tiempo t.</t>
    </r>
  </si>
  <si>
    <r>
      <t xml:space="preserve">RES </t>
    </r>
    <r>
      <rPr>
        <vertAlign val="subscript"/>
        <sz val="11"/>
        <color rgb="FF000000"/>
        <rFont val="Calibri"/>
        <family val="2"/>
        <scheme val="minor"/>
      </rPr>
      <t>it</t>
    </r>
    <r>
      <rPr>
        <sz val="11"/>
        <color rgb="FF000000"/>
        <rFont val="Calibri"/>
        <family val="2"/>
        <scheme val="minor"/>
      </rPr>
      <t xml:space="preserve"> = Número de registros esperados reportados en el subsistema </t>
    </r>
    <r>
      <rPr>
        <i/>
        <sz val="11"/>
        <color rgb="FF000000"/>
        <rFont val="Calibri"/>
        <family val="2"/>
        <scheme val="minor"/>
      </rPr>
      <t>i</t>
    </r>
    <r>
      <rPr>
        <sz val="11"/>
        <color rgb="FF000000"/>
        <rFont val="Calibri"/>
        <family val="2"/>
        <scheme val="minor"/>
      </rPr>
      <t xml:space="preserve"> del SIAC, en el tiempo t.</t>
    </r>
  </si>
  <si>
    <r>
      <t>i</t>
    </r>
    <r>
      <rPr>
        <sz val="11"/>
        <color rgb="FF000000"/>
        <rFont val="Calibri"/>
        <family val="2"/>
        <scheme val="minor"/>
      </rPr>
      <t xml:space="preserve"> = SIRH, SISAIRE, SNIF</t>
    </r>
  </si>
  <si>
    <t>Para el caso de la información validada por parte de las corporaciones autónomas regionales, el porcentaje de actualización y reporte de la información por cada subsistema se calcula de la siguiente manera:</t>
  </si>
  <si>
    <r>
      <t xml:space="preserve">PARSIV </t>
    </r>
    <r>
      <rPr>
        <vertAlign val="subscript"/>
        <sz val="11"/>
        <color rgb="FF000000"/>
        <rFont val="Calibri"/>
        <family val="2"/>
        <scheme val="minor"/>
      </rPr>
      <t>it</t>
    </r>
    <r>
      <rPr>
        <sz val="11"/>
        <color rgb="FF000000"/>
        <rFont val="Calibri"/>
        <family val="2"/>
        <scheme val="minor"/>
      </rPr>
      <t xml:space="preserve"> = Porcentaje de actualización y reporte de la información por cada subsistema (información validada), en el tiempo t.</t>
    </r>
  </si>
  <si>
    <r>
      <t xml:space="preserve">RVS </t>
    </r>
    <r>
      <rPr>
        <vertAlign val="subscript"/>
        <sz val="11"/>
        <color rgb="FF000000"/>
        <rFont val="Calibri"/>
        <family val="2"/>
        <scheme val="minor"/>
      </rPr>
      <t>it</t>
    </r>
    <r>
      <rPr>
        <sz val="11"/>
        <color rgb="FF000000"/>
        <rFont val="Calibri"/>
        <family val="2"/>
        <scheme val="minor"/>
      </rPr>
      <t xml:space="preserve"> = Número de registros validados en el Subsistema </t>
    </r>
    <r>
      <rPr>
        <i/>
        <sz val="11"/>
        <color rgb="FF000000"/>
        <rFont val="Calibri"/>
        <family val="2"/>
        <scheme val="minor"/>
      </rPr>
      <t>i</t>
    </r>
    <r>
      <rPr>
        <sz val="11"/>
        <color rgb="FF000000"/>
        <rFont val="Calibri"/>
        <family val="2"/>
        <scheme val="minor"/>
      </rPr>
      <t xml:space="preserve"> del SIAC relacionados con las funciones en gestión de información de la Corporación, en el tiempo t.</t>
    </r>
  </si>
  <si>
    <r>
      <t xml:space="preserve">RTVS </t>
    </r>
    <r>
      <rPr>
        <vertAlign val="subscript"/>
        <sz val="11"/>
        <color rgb="FF000000"/>
        <rFont val="Calibri"/>
        <family val="2"/>
        <scheme val="minor"/>
      </rPr>
      <t>it</t>
    </r>
    <r>
      <rPr>
        <sz val="11"/>
        <color rgb="FF000000"/>
        <rFont val="Calibri"/>
        <family val="2"/>
        <scheme val="minor"/>
      </rPr>
      <t xml:space="preserve"> = Número de registros totales a ser validados por la Corporación en el Subsistema </t>
    </r>
    <r>
      <rPr>
        <i/>
        <sz val="11"/>
        <color rgb="FF000000"/>
        <rFont val="Calibri"/>
        <family val="2"/>
        <scheme val="minor"/>
      </rPr>
      <t>i</t>
    </r>
    <r>
      <rPr>
        <sz val="11"/>
        <color rgb="FF000000"/>
        <rFont val="Calibri"/>
        <family val="2"/>
        <scheme val="minor"/>
      </rPr>
      <t xml:space="preserve"> del SIAC, en el tiempo t.</t>
    </r>
  </si>
  <si>
    <t>i = SIRH, SISAIRE, SNIF, RESPEL, SIUR (RUA).</t>
  </si>
  <si>
    <t xml:space="preserve">CORPORACION AUTONOMA REGIONAL DE CALDAS - CORPOCALDAS </t>
  </si>
  <si>
    <t>AGUA</t>
  </si>
  <si>
    <t>Información de estaciones hidrometeorológicas</t>
  </si>
  <si>
    <t>Tipo de estación</t>
  </si>
  <si>
    <t>Automáticas</t>
  </si>
  <si>
    <t>Manuales</t>
  </si>
  <si>
    <t>Instaladas</t>
  </si>
  <si>
    <t>En operación</t>
  </si>
  <si>
    <t>Estaciones hidrometeorológicas</t>
  </si>
  <si>
    <t>Número total de estaciones hidrometeorológicas instaladas:</t>
  </si>
  <si>
    <t>Número total de estaciones hidrometeorológicas en operación:</t>
  </si>
  <si>
    <t>Porcentaje de estaciones hidrometeorológicas en operación:</t>
  </si>
  <si>
    <t>AIRE</t>
  </si>
  <si>
    <t>MONITOREO DE PM10</t>
  </si>
  <si>
    <t>Número de Sistemas de Vigilancia de Calidad del Aire:</t>
  </si>
  <si>
    <t>Número de estaciones de monitoreo del aire instaladas:</t>
  </si>
  <si>
    <t>Número de Sistemas de Vigilancia de Calidad del Aire acreditados:</t>
  </si>
  <si>
    <t>Información de estaciones de monitoreo de aire</t>
  </si>
  <si>
    <t>Número de red</t>
  </si>
  <si>
    <t>Red 1</t>
  </si>
  <si>
    <t>Estación</t>
  </si>
  <si>
    <t>Gobernación</t>
  </si>
  <si>
    <t>Liceo</t>
  </si>
  <si>
    <t>Milán</t>
  </si>
  <si>
    <t>Palogrande</t>
  </si>
  <si>
    <t>La Nubia</t>
  </si>
  <si>
    <t>Localización</t>
  </si>
  <si>
    <t>Carrera 21 calle 23</t>
  </si>
  <si>
    <t>Carrera 22 32-21</t>
  </si>
  <si>
    <t>Crra. 22 75A-11</t>
  </si>
  <si>
    <t>Sede UNAL Palogrande</t>
  </si>
  <si>
    <t>Sede UNAL La Nubia</t>
  </si>
  <si>
    <t>Número de días con datos esperados al año</t>
  </si>
  <si>
    <t>D</t>
  </si>
  <si>
    <t>Número de días con datos reportados al año</t>
  </si>
  <si>
    <t>E</t>
  </si>
  <si>
    <t>Representatividad temporal igual o superior a 75%</t>
  </si>
  <si>
    <t>(E = D/ C). Si E≥75%, escriba 1; si no, escriba 0.</t>
  </si>
  <si>
    <t>F</t>
  </si>
  <si>
    <t>Observaciones / comentarios</t>
  </si>
  <si>
    <t>En general se cumplió con el número de muestras válidas.</t>
  </si>
  <si>
    <t>En general, se cumplió con el número de muestras válidas.</t>
  </si>
  <si>
    <t>Información de redes (Sistemas de Vigilancia de Calidad del Aire)</t>
  </si>
  <si>
    <t>Número / red</t>
  </si>
  <si>
    <t>BORRE O AGREGUE REDES</t>
  </si>
  <si>
    <t>G</t>
  </si>
  <si>
    <t>Redes instaladas en la Corporación</t>
  </si>
  <si>
    <t>H</t>
  </si>
  <si>
    <t>Número de estaciones en operación</t>
  </si>
  <si>
    <t>I</t>
  </si>
  <si>
    <t xml:space="preserve">Número de estaciones con representatividad temporal igual o superior a 75%. </t>
  </si>
  <si>
    <t>J</t>
  </si>
  <si>
    <t>Redes con representatividad temporal a 75%</t>
  </si>
  <si>
    <t>J = I / H. Si J≥75%, escriba 1; si no, escriba 0.</t>
  </si>
  <si>
    <t>K</t>
  </si>
  <si>
    <t>Porcentaje de redes en operación (K = ΣJ / G)</t>
  </si>
  <si>
    <t>MONITOREO DE PM2,5</t>
  </si>
  <si>
    <t>(E = D/ C) Si E≥75%, escriba 1; si no, escriba 0.</t>
  </si>
  <si>
    <t>Red1</t>
  </si>
  <si>
    <t>Número de estaciones con representatividad temporal igual o superior a 75%</t>
  </si>
  <si>
    <t>SUBTOTAL RECURSO AIRE</t>
  </si>
  <si>
    <t>L</t>
  </si>
  <si>
    <t>Porcentaje de redes en operación PM 10</t>
  </si>
  <si>
    <t>M</t>
  </si>
  <si>
    <t>Porcentaje de redes en operación PM 2,5</t>
  </si>
  <si>
    <t>Subtotal monitoreo aire: Porcentaje de redes de monitoreo del recurso aire en operación (N = Promedio (M, N)</t>
  </si>
  <si>
    <t>CALCULO FINAL DEL INDICADOR</t>
  </si>
  <si>
    <t>Porcentaje</t>
  </si>
  <si>
    <t>Ponderación</t>
  </si>
  <si>
    <t>Porcentaje de estaciones hidrometeorológicas en operación</t>
  </si>
  <si>
    <t>Porcentaje de redes de monitoreo del recurso aire en operación</t>
  </si>
  <si>
    <t>Cuanto más cercano a cien por ciento, mayor es el cumplimiento de las metas que la autoridad ambiental se ha propuesto alcanzar en relación con la operación de redes y estaciones de monitoreo, en el marco del Plan de Acción de la Corporación</t>
  </si>
  <si>
    <t>Se pueden presentar situaciones de orden operativo, político y social que pueden afectar la ejecución de los presupuestos y el cumplimiento de los cronogramas definidos en el Plan de Acción de la Corporación.</t>
  </si>
  <si>
    <r>
      <t>Hoja Metodológica de referencia:</t>
    </r>
    <r>
      <rPr>
        <sz val="10"/>
        <color rgb="FF000000"/>
        <rFont val="Calibri"/>
        <family val="2"/>
        <scheme val="minor"/>
      </rPr>
      <t xml:space="preserve"> MADS (2016). </t>
    </r>
    <r>
      <rPr>
        <i/>
        <sz val="10"/>
        <color rgb="FF000000"/>
        <rFont val="Calibri"/>
        <family val="2"/>
        <scheme val="minor"/>
      </rPr>
      <t>Hoja metodológica de Porcentaje de Porcentaje de redes y estaciones de monitoreo en operación (Versión 1.0).</t>
    </r>
    <r>
      <rPr>
        <sz val="10"/>
        <color rgb="FF000000"/>
        <rFont val="Calibri"/>
        <family val="2"/>
        <scheme val="minor"/>
      </rPr>
      <t xml:space="preserve"> Ministerio de Ambiente y Desarrollo Sostenible, DGOAT-SINA.</t>
    </r>
  </si>
  <si>
    <t>Es el número de redes y estaciones de monitoreo que están en operación y que cumplen con la representatividad de los datos en relación con el número de redes y estaciones de monitoreo instaladas de la Corporación.</t>
  </si>
  <si>
    <t>El indicador mide la gestión de la corporación para el mantenimiento de las redes de monitoreo, el cumplimiento de las metas que la autoridad ambiental se ha propuesto alcanzar en relación con la operación de redes y estaciones de monitoreo, que satisfacen la representatividad temporal de los datos y sigue los protocolos establecidos.</t>
  </si>
  <si>
    <t>La información sobre la cantidad y calidad de los recursos naturales y del ambiente es la herramienta necesaria para una planificación y administración adecuada de dichos recursos, que garantice su sostenibilidad ambiental.</t>
  </si>
  <si>
    <t>Por ello, el Decreto 1076 de 2015 crea el Sistema de Información del Recurso Hídrico - SIRH, como parte del Sistema de Información Ambiental para Colombia - SIAC, en lo relacionado con aguas superficiales, subterráneas, marinas y estuarinas. El Decreto 1076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t>
  </si>
  <si>
    <t>Adicionalmente, el Decreto 1076 de 2015, establece que las autoridades ambientales deberán realizar el Registro de Usuarios del Recurso Hídrico de manera gradual en las cuencas hidrográficas priorizadas en su jurisdicción.</t>
  </si>
  <si>
    <r>
      <t xml:space="preserve">PREMO </t>
    </r>
    <r>
      <rPr>
        <vertAlign val="subscript"/>
        <sz val="10"/>
        <color rgb="FF000000"/>
        <rFont val="Calibri"/>
        <family val="2"/>
        <scheme val="minor"/>
      </rPr>
      <t>t</t>
    </r>
    <r>
      <rPr>
        <sz val="10"/>
        <color rgb="FF000000"/>
        <rFont val="Calibri"/>
        <family val="2"/>
        <scheme val="minor"/>
      </rPr>
      <t xml:space="preserve"> = Porcentaje de redes y estaciones de monitoreo en operación, en el tiempo t.</t>
    </r>
  </si>
  <si>
    <r>
      <t xml:space="preserve">PREMOAG </t>
    </r>
    <r>
      <rPr>
        <vertAlign val="subscript"/>
        <sz val="10"/>
        <color rgb="FF000000"/>
        <rFont val="Calibri"/>
        <family val="2"/>
        <scheme val="minor"/>
      </rPr>
      <t>t</t>
    </r>
    <r>
      <rPr>
        <sz val="10"/>
        <color rgb="FF000000"/>
        <rFont val="Calibri"/>
        <family val="2"/>
        <scheme val="minor"/>
      </rPr>
      <t xml:space="preserve"> = Porcentaje de estaciones de monitoreo de calidad del agua en operación, en el tiempo t.</t>
    </r>
  </si>
  <si>
    <r>
      <t xml:space="preserve">PREMOAR </t>
    </r>
    <r>
      <rPr>
        <vertAlign val="subscript"/>
        <sz val="10"/>
        <color rgb="FF000000"/>
        <rFont val="Calibri"/>
        <family val="2"/>
        <scheme val="minor"/>
      </rPr>
      <t>t</t>
    </r>
    <r>
      <rPr>
        <sz val="10"/>
        <color rgb="FF000000"/>
        <rFont val="Calibri"/>
        <family val="2"/>
        <scheme val="minor"/>
      </rPr>
      <t xml:space="preserve"> = Porcentaje de redes y estaciones de monitoreo de calidad del aire en operación, en el tiempo t.</t>
    </r>
  </si>
  <si>
    <r>
      <t xml:space="preserve">PREMOO </t>
    </r>
    <r>
      <rPr>
        <vertAlign val="subscript"/>
        <sz val="10"/>
        <color rgb="FF000000"/>
        <rFont val="Calibri"/>
        <family val="2"/>
        <scheme val="minor"/>
      </rPr>
      <t>t</t>
    </r>
    <r>
      <rPr>
        <sz val="10"/>
        <color rgb="FF000000"/>
        <rFont val="Calibri"/>
        <family val="2"/>
        <scheme val="minor"/>
      </rPr>
      <t xml:space="preserve"> = Porcentaje de otras redes y estaciones de monitoreo en operación, en el tiempo t.</t>
    </r>
  </si>
  <si>
    <r>
      <t xml:space="preserve">a = ponderador de PREMOAG </t>
    </r>
    <r>
      <rPr>
        <vertAlign val="subscript"/>
        <sz val="10"/>
        <color rgb="FF000000"/>
        <rFont val="Calibri"/>
        <family val="2"/>
        <scheme val="minor"/>
      </rPr>
      <t>t</t>
    </r>
  </si>
  <si>
    <r>
      <t xml:space="preserve">b = ponderador de PREMOAR </t>
    </r>
    <r>
      <rPr>
        <vertAlign val="subscript"/>
        <sz val="10"/>
        <color rgb="FF000000"/>
        <rFont val="Calibri"/>
        <family val="2"/>
        <scheme val="minor"/>
      </rPr>
      <t>t</t>
    </r>
  </si>
  <si>
    <r>
      <t xml:space="preserve">c = ponderador de PREMOO </t>
    </r>
    <r>
      <rPr>
        <vertAlign val="subscript"/>
        <sz val="10"/>
        <color rgb="FF000000"/>
        <rFont val="Calibri"/>
        <family val="2"/>
        <scheme val="minor"/>
      </rPr>
      <t>t</t>
    </r>
  </si>
  <si>
    <t>a + b + c = 1</t>
  </si>
  <si>
    <t>Nota: los ponderadores serán definidos por cada CAR teniendo en cuenta la proporción de redes y estaciones de monitoreo a cargo de la autoridad ambiental regional.</t>
  </si>
  <si>
    <t>EJERCICIO DE APLICACIÓN</t>
  </si>
  <si>
    <t>Variable</t>
  </si>
  <si>
    <t>Año 1</t>
  </si>
  <si>
    <t>Año 2</t>
  </si>
  <si>
    <t>Año 3</t>
  </si>
  <si>
    <t>Año 4</t>
  </si>
  <si>
    <t>Número de actos administrativos de iniciación de procedimiento sancionatorio expedidos (AIPS)</t>
  </si>
  <si>
    <t>Número de actos administrativos de determinación de la responsabilidad expedidos en la vigencia (ADR)</t>
  </si>
  <si>
    <t>Número de actos administrativos de cesación de procedimiento expedidos en la vigencia (ACP)</t>
  </si>
  <si>
    <t>Porcentaje de Procesos Sancionatorios Resueltos (PPSR)</t>
  </si>
  <si>
    <t>Cuanto más cercano a cien por ciento, mayor es el cumplimiento por parte de la autoridad ambiental de su función de adelantar los procesos sancionatorios por la comisión de infracciones en materia ambiental.</t>
  </si>
  <si>
    <t>Secretaria General</t>
  </si>
  <si>
    <t>Bertha Janeth Osorio Giraldo</t>
  </si>
  <si>
    <t>berthaosorio@corpocaldas.gov.co</t>
  </si>
  <si>
    <t>(056) 8841409</t>
  </si>
  <si>
    <t>Calle 21 23-22 Piso 20</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</si>
  <si>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Procesos Sancionatorios Resueltos (Versión 1.0).</t>
    </r>
    <r>
      <rPr>
        <sz val="9"/>
        <color rgb="FF000000"/>
        <rFont val="Calibri"/>
        <family val="2"/>
        <scheme val="minor"/>
      </rPr>
      <t xml:space="preserve"> Ministerio de Ambiente y Desarrollo Sostenible, DGOAT-SINA.</t>
    </r>
  </si>
  <si>
    <t>Es la relación entre el número de actos administrativos de determinación de la responsabilidad o de cesación de procedimiento expedidos, con respecto al número de actos administrativos de iniciación de procedimiento sancionatorio expedidos por la autoridad ambiental.</t>
  </si>
  <si>
    <r>
      <t>E</t>
    </r>
    <r>
      <rPr>
        <sz val="9"/>
        <color rgb="FF000000"/>
        <rFont val="Calibri"/>
        <family val="2"/>
        <scheme val="minor"/>
      </rPr>
      <t>l indicador mide el cumplimiento por parte de la autoridad ambiental en la gestión de los procesos sancionatorios abiertos, con relación a la ocurrencia de infracciones en materia ambiental en su jurisdicción.</t>
    </r>
  </si>
  <si>
    <t>Ley 99 de 1993, Ley Marco del Medio Ambiente</t>
  </si>
  <si>
    <t>Ley 1333 de 2009, Procedimiento sancionatorio ambiental</t>
  </si>
  <si>
    <t>La autoridad ambiental está en la obligación de establecer la ocurrencia o no de presuntas infracciones ambientales y de determinar la existencia o no de responsabilidad, y en caso afirmativo, sancionar a los responsables de manera oportuna, de tal manera que se garantice el cumplimiento de la normatividad ambiental vigente en las respectivas jurisdicciones de las autoridades ambientales.</t>
  </si>
  <si>
    <t>De conformidad con lo establecido en el artículo 5° de la Ley 1333 de 2009, se considera infracción en materia ambiental “toda acción u omisión que constituya violación de las normas contenidas en el Código de Recursos Naturales Renovables, Decreto-ley 2811 de 1974, en la Ley 99 de 1993, en la Ley 165 de 1994 y en las demás disposiciones ambientales vigentes en que las sustituyan o modifiquen y en los actos administrativos emanados de la autoridad ambiental competente. Será también constitutivo de infracción ambiental la comisión de un daño al medio ambiente, con las mismas condiciones que para configurar la responsabilidad civil extracontractual establece el Código Civil y la legislación complementaria, a saber: El daño, el hecho generador con culpa o dolo y el vínculo causal entre los dos. Cuando estos elementos se configuren darán lugar a una sanción administrativa ambiental, sin perjuicio de la responsabilidad que para terceros pueda generar el hecho en materia civil”.</t>
  </si>
  <si>
    <t>El acto administrativo de iniciación, es el acto mediante el cual se ordena el inicio del procedimiento sancionatorio para verificar los hechos u omisiones constitutivas de infracción a las normas ambientales, de conformidad con el art. 18 de la Ley 1333 de 2009.</t>
  </si>
  <si>
    <t>Cuando aparezca plenamente demostrada alguna de las causales de cesación del procedimiento, se expide un acto administrativo en tal sentido, de conformidad con el artículo 23 de la Ley 1333 de 2009.</t>
  </si>
  <si>
    <t>El acto administrativo de determinación de responsabilidad, es el acto mediante el cual se declara o no la responsabilidad del infractor por violación de la norma ambiental.</t>
  </si>
  <si>
    <r>
      <t xml:space="preserve">PPSR </t>
    </r>
    <r>
      <rPr>
        <vertAlign val="subscript"/>
        <sz val="9"/>
        <color rgb="FF000000"/>
        <rFont val="Calibri"/>
        <family val="2"/>
        <scheme val="minor"/>
      </rPr>
      <t>t</t>
    </r>
    <r>
      <rPr>
        <sz val="9"/>
        <color rgb="FF000000"/>
        <rFont val="Calibri"/>
        <family val="2"/>
        <scheme val="minor"/>
      </rPr>
      <t xml:space="preserve"> = Porcentaje de Procesos Sancionatorios Resueltos, en el tiempo t.</t>
    </r>
  </si>
  <si>
    <r>
      <t xml:space="preserve">ADR </t>
    </r>
    <r>
      <rPr>
        <vertAlign val="subscript"/>
        <sz val="9"/>
        <color rgb="FF000000"/>
        <rFont val="Calibri"/>
        <family val="2"/>
        <scheme val="minor"/>
      </rPr>
      <t>t</t>
    </r>
    <r>
      <rPr>
        <sz val="9"/>
        <color rgb="FF000000"/>
        <rFont val="Calibri"/>
        <family val="2"/>
        <scheme val="minor"/>
      </rPr>
      <t xml:space="preserve"> = Número de actos administrativos de determinación de la responsabilidad expedidos, en el tiempo t.</t>
    </r>
  </si>
  <si>
    <r>
      <t xml:space="preserve">ACP </t>
    </r>
    <r>
      <rPr>
        <vertAlign val="subscript"/>
        <sz val="9"/>
        <color rgb="FF000000"/>
        <rFont val="Calibri"/>
        <family val="2"/>
        <scheme val="minor"/>
      </rPr>
      <t>t</t>
    </r>
    <r>
      <rPr>
        <sz val="9"/>
        <color rgb="FF000000"/>
        <rFont val="Calibri"/>
        <family val="2"/>
        <scheme val="minor"/>
      </rPr>
      <t xml:space="preserve"> = Número de actos administrativos de cesación de procedimiento expedidos, en el tiempo t.</t>
    </r>
  </si>
  <si>
    <t>AIPS = Número de actos administrativos de iniciación de procedimiento sancionatorio expedidos.</t>
  </si>
  <si>
    <t>La variable AIPS comprende el total de los actos administrativos de iniciación de procedimiento sancionatorio expedidos en la vigencia respectiva, más los actos administrativos de iniciación de procedimiento cuyo proceso sancionatorio que se encuentre sin acto administrativo de determinación de la responsabilidad o de cesación de procedimiento expedido, a 31 de diciembre de la vigencia anterior.</t>
  </si>
  <si>
    <t>Variable  (*)</t>
  </si>
  <si>
    <t>Porcentaje de suelos degradados en recuperación o rehabilitación (C = B / A)</t>
  </si>
  <si>
    <t>* Valor Acumulado</t>
  </si>
  <si>
    <t>Inversión asociada a recuperación o rehabilitación de suelos degradados (Millones de $)</t>
  </si>
  <si>
    <t>(*) Adicione tantas filas cuantas sean necesarias.</t>
  </si>
  <si>
    <t xml:space="preserve">Tipo de acción </t>
  </si>
  <si>
    <t>Área de intervención (ha)</t>
  </si>
  <si>
    <t>Ppto. inicial</t>
  </si>
  <si>
    <t>Construir obras para la reducción del riesgo</t>
  </si>
  <si>
    <t>Obras de mitigación de riesgos</t>
  </si>
  <si>
    <t>Construir obras para la reducción del riesgo en territorios de Comunidades Étnicas del Departamento de Caldas</t>
  </si>
  <si>
    <t>Construir obras para la reducción del riesgo en el área urbana del municipio de Manizales</t>
  </si>
  <si>
    <t>Construir obras para la reducción del riesgo en el área rural del municipio de Manizales</t>
  </si>
  <si>
    <t>SUBDIRECCIÓN DE INFRAESTRUCTURA AMBIENTAL</t>
  </si>
  <si>
    <t>MAURICIO FERNANDO SAAVEDRA SANCHEZ</t>
  </si>
  <si>
    <t>maurosaavedra@corpocaldas.gov.co</t>
  </si>
  <si>
    <t>Calle 21 No. 23-22 Piso 12  Edificio Atlas</t>
  </si>
  <si>
    <t>Lo reportado corresponde a las actividades contratadas en el año 2018, producto de los contratos y convenios suscritos en toda la vigencia, donde las otras entidades realizaron aportes en efectivo y en bienes y servicios; por tal razón, el indicador puede superar el 100% de lo proyectado. Mediante los contratos y convenios antes mencionados, se adelanta la ejecución de obras de estabilidad de taludes, manejo de aguas, control de erosión, control torrencial, y obras de bioingeniería en algunos casos. Estas obras de infraestructura, requieren inversiones considerables de dinero, con el fin de lograr los objetivos propuestos.</t>
  </si>
  <si>
    <t>Es la relación entre la superficie de suelos en restauración y en rehabilitación, con respecto a la meta de suelos en restauración y rehabilitación priorizadas por la Corporación.</t>
  </si>
  <si>
    <t>El indicador mide el cumplimiento de las metas de la Corporación en materia de restauración y rehabilitación de suelos, como contribución a la implementación regional de la Política de Gestión Sostenible del Suelo.</t>
  </si>
  <si>
    <t>Normas soporte:</t>
  </si>
  <si>
    <t>Ley 99 de 1993</t>
  </si>
  <si>
    <t>Decreto 1076 de 2015. Artículo 2.2.1.1.18.7. “En todo caso los propietarios están obligados a…… cooperar en las labores de prevención o corrección que adelante la autoridad ambiental competente”</t>
  </si>
  <si>
    <t>La estrategia transversal “Crecimiento Verde” del Plan Nacional de Desarrollo 2014-2018, “Todos por un nuevo país: Paz, Equidad y Educación”, tiene entre sus objetivos: “Proteger y asegurar el uso sostenible del capital natural y mejorar la calidad y la gobernanza ambiental”, y plantea como una de sus acciones prioritarias, aprobar e implementar la política para la gestión sostenible del suelo, “(…) a través de la cual se definirán los lineamientos para su uso sostenible relacionados con 1) promover la investigación, innovación y transferencia de tecnología para el conocimiento de los suelos, su conservación, recuperación, uso y manejo sostenible; 2) articular instrumentos normativos relacionados con la gestión del suelo y; 3) adelantar procesos de monitoreo y seguimiento a la calidad de los suelos”.</t>
  </si>
  <si>
    <t>Política de Gestión Sostenible del Suelo</t>
  </si>
  <si>
    <t>La Política de Gestión Sostenible del Suelo concibe los suelos como sistemas complejos y dinámicos, que se constituyen en componente fundamental del ambiente, y cumplen múltiples funciones vitales para la supervivencia humana y las relaciones sociales. Entre los servicios ecosistémicos asociados al suelo se destacan: producción de alimentos; filtrado e intercambio de gases; depuración de la contaminación; regulación climática e hídrica; ciclado de nutrientes; filtrado de agua; soporte para industria, infraestructura y turismo; entre otros.</t>
  </si>
  <si>
    <t>Los suelos hacen parte de la diversidad natural y biológica y están compuestos por minerales, agua, aire y organismos vivos; sus usos son esencialmente culturales, según las prácticas y las costumbres de los individuos y las comunidades, las cuales están predeterminadas por normas, reglas u orientaciones sociales, comunitarias o estatales.</t>
  </si>
  <si>
    <t>Así mismo, son indispensables y determinantes para la estructura y el funcionamiento de los ciclos del agua, del aire y de los nutrientes, así como para la biodiversidad. Esto en razón a que el suelo es parte esencial de los ciclos biogeoquímicos, en los cuales hay distribución, transporte, almacenamiento y transformación de materiales y energía necesarios para la vida en el planeta.</t>
  </si>
  <si>
    <t>A pesar de su importancia, el uso insostenible del suelo, entre otras actividades antrópicas, ocasiona su degradación, la cual resulta particularmente preocupante, por el efecto negativo en los ecosistemas, los organismos y las comunidades.</t>
  </si>
  <si>
    <t>Los procesos de degradación más relevantes en Colombia son la erosión, el sellamiento de suelos, la contaminación, la pérdida de la materia orgánica, la salinización, la compactación y la desertificación.</t>
  </si>
  <si>
    <t>Entre la información línea base, se encuentra el mapa de degradación de suelos por erosión a escala 1:100.000 elaborado por el IDEAM y el MADS, los estudios de suelos e información del IGAC, las investigaciones desarrolladas por los Institutos de Investigación y las Universidades y la generada por las Corporaciones.</t>
  </si>
  <si>
    <t>Meta de entes territoriales a ser asesorados en la incorporación, planificación y ejecución de cambio climático en los instrumentos de planificación territorial (METACC)</t>
  </si>
  <si>
    <t>Entes territoriales efectivamente asesorados en la incorporación, planificación y ejecución de cambio climático en los instrumentos de planificación territorial (ETACC)</t>
  </si>
  <si>
    <t>Porcentaje de entes territoriales asesorados en la incorporación, planificación y ejecución de cambio climático en los instrumentos de planificación territorial (PETACC)</t>
  </si>
  <si>
    <t>Detalle de acciones de asesoría realizadas en la vigencia (utilice tantas filas cuantas sean necesarias)</t>
  </si>
  <si>
    <t>Acciones</t>
  </si>
  <si>
    <t xml:space="preserve">Número de entes territoriales </t>
  </si>
  <si>
    <t>Nombres de entidades territoriales</t>
  </si>
  <si>
    <t xml:space="preserve">Aguadas
Anserma
Aranzazu
Belalcazar
Chinchiná
Filadelfia
La dorada
La merced
Manizales
Manzanares
Marmato
Marquetalia
Marulanda
Neira
Norcasia
Pácora
Palestina
Pensilvania
Riosucio
Risaralda
Salamina
Samaná
San josé
Supia
Victoria
Villamaria
Viterbo
</t>
  </si>
  <si>
    <t>Cuanto más cercano a cien por ciento, mayor es el cumplimiento de las metas establecidas en relación con la asesoría a los entes territoriales en la incorporación de cambio climático en los instrumentos de planificación territorial.</t>
  </si>
  <si>
    <t>Se pueden presentar situaciones de orden operativo, político y social que pueden afectar los cronogramas definidos.</t>
  </si>
  <si>
    <t>Subdirección de Planificación Ambiental del Territorio</t>
  </si>
  <si>
    <t>Fabian Guillermo Gaviria</t>
  </si>
  <si>
    <t>fabiangaviria@corpocaldas.gov.co</t>
  </si>
  <si>
    <t>Cll.21 No.23-22 Ed.Atlas - Piso13</t>
  </si>
  <si>
    <t>Es la relación entre el número de entes territoriales asesorados en la incorporación, planificación y ejecución de acciones relacionadas con cambio climático en el marco de los instrumentos de planificación territorial, con respecto a la meta de entes territoriales a ser asesorados durante un periodo de gobierno en los departamentos y municipios.</t>
  </si>
  <si>
    <t>El indicador mide el cumplimiento de las metas establecidas, por parte de la Corporación Autónoma Regional, en relación con la asesoría a los entes territoriales en la incorporación, planificación y ejecución de acciones de cambio climático en sus instrumentos de planificación territorial.</t>
  </si>
  <si>
    <t>Cumplimiento y Seguimiento a las metas del Plan Nacional de Desarrollo 2014-2018 (Entidades territoriales que incorporan en los instrumentos de planificación acciones de cambio climático)</t>
  </si>
  <si>
    <t>Convención Marco de Cambio Climático CMCC</t>
  </si>
  <si>
    <t>Objetivos de Desarrollo Sostenible, Objetivo 13: adoptar medidas urgentes para combatir el cambio climático y sus efectos.</t>
  </si>
  <si>
    <t>Ley 99 de 1993, Artículo 31, numerales 4 y 5.</t>
  </si>
  <si>
    <t>Ley 1753 de 2015, Plan Nacional de Desarrollo (Crecimiento Verde), Artículo 170 y ss.</t>
  </si>
  <si>
    <t>Plan Nacional de Desarrollo</t>
  </si>
  <si>
    <t>Acuerdo COP 21 y Guía para la incorporación de cambio climático en el ciclo del ordenamiento territorial.</t>
  </si>
  <si>
    <t>El Plan Nacional de Desarrollo 2014-2018 (crecimiento verde) establece que las entidades territoriales incorporen, en sus instrumentos formales de planificación del desarrollo y de ordenamiento territorial, acciones de adaptación y/o mitigación al cambio climático; mediante la reducción de vulnerabilidad, el incremento de la capacidad adaptativa y la reducción de la exposición y sensibilidad; así como la reducción de emisiones de Gases de Efecto Invernadero. Cabe indicar que los instrumentos formales de planificación del desarrollo y de ordenamiento territorial abarcan los Planes de Desarrollo departamentales y municipales y Planes de Ordenamiento Territorial.</t>
  </si>
  <si>
    <t>En éste mismo sentido la Ley 99 de 1993 en su Artículo 31, numerales 4 y 5, contempla que “asesorar a los Departamentos, Distritos y Municipios de su comprensión territorial en la definición de los planes de desarrollo ambiental y en sus programas y proyectos en materia de protección del medio ambiente” y “Participar con los demás organismos y entes competentes en el ámbito de su jurisdicción, en los procesos de planificación y ordenamiento territorial a fin de que el factor ambiental sea tenido en cuenta en las decisiones que se adopten”</t>
  </si>
  <si>
    <t>Las autoridades ambientales juegan un papel central como asesores técnicos de la incorporación del cambio climático en sus instrumentos de planificación de los entes territoriales, tanto a nivel departamental como municipal.</t>
  </si>
  <si>
    <t>Por asesoría se entienden las siguientes acciones:</t>
  </si>
  <si>
    <t>Reporte de ejecución de POMCAS, PMA y PMM</t>
  </si>
  <si>
    <t>Número de POMCAS aprobados</t>
  </si>
  <si>
    <t>Número de POMCAS en ejecución</t>
  </si>
  <si>
    <t>Número de PMA aprobados</t>
  </si>
  <si>
    <t>Número de PMA en ejecución</t>
  </si>
  <si>
    <t>Número de PMM aprobados</t>
  </si>
  <si>
    <t>Número de PMM en ejecución</t>
  </si>
  <si>
    <t>Porcentaje de POMCAS en ejecución (G = B / A)</t>
  </si>
  <si>
    <t>Porcentaje de PMA en ejecución (H = D /C)</t>
  </si>
  <si>
    <t>Porcentaje de PMM en ejecución (I = F / E)</t>
  </si>
  <si>
    <t>Promedio de Planes en ejecución</t>
  </si>
  <si>
    <t>Ejecución presupuestal de acciones relacionadas con la implementación de los POMCAS, PMA y PMM</t>
  </si>
  <si>
    <t>Plan</t>
  </si>
  <si>
    <t>PPTO Inicial</t>
  </si>
  <si>
    <t>PPTO. Def.</t>
  </si>
  <si>
    <t>POMCA</t>
  </si>
  <si>
    <t>PMA</t>
  </si>
  <si>
    <t>PMM</t>
  </si>
  <si>
    <t>(*) nombre del proyecto o actividad en el Plan de Acción de la Corporación. Utilice tantas filas cuantas sean necesarias</t>
  </si>
  <si>
    <t>Cuanto más cercano a cien por ciento, mayor es el cumplimiento de las metas establecidas en relación con la implementación de los Planes de Ordenación y Manejo de Cuencas (POMCAS), Planes de Manejo de Acuíferos (PMA) y Planes de Manejo de Microcuencas (PMM) aprobados.</t>
  </si>
  <si>
    <t>SUBDIRECCION DE PLANIFICACIÓN AMBIENTAL DEL TERRITORIO</t>
  </si>
  <si>
    <t>MARTHA PATRICIA GARCIA</t>
  </si>
  <si>
    <t>PROFESIONAL ESPECIALIZADA</t>
  </si>
  <si>
    <t>marthapgarcia@corpocaldas.gov.co</t>
  </si>
  <si>
    <t>8841409 - ext 168</t>
  </si>
  <si>
    <t>Calle 21 #23-22 Manizales</t>
  </si>
  <si>
    <r>
      <t>Hoja Metodológica de referencia:</t>
    </r>
    <r>
      <rPr>
        <sz val="9"/>
        <color rgb="FF000000"/>
        <rFont val="Calibri"/>
        <family val="2"/>
        <scheme val="minor"/>
      </rPr>
      <t xml:space="preserve"> MADS (2016). </t>
    </r>
    <r>
      <rPr>
        <i/>
        <sz val="9"/>
        <color rgb="FF000000"/>
        <rFont val="Calibri"/>
        <family val="2"/>
        <scheme val="minor"/>
      </rPr>
      <t>Hoja metodológica de Planes de Ordenación y Manejo de Cuencas (POMCAS), Planes de Manejo de Acuíferos (PMA) y Planes de Manejo de Microcuencas (PMM) en ejecución (Versión 1.0).</t>
    </r>
    <r>
      <rPr>
        <sz val="9"/>
        <color rgb="FF000000"/>
        <rFont val="Calibri"/>
        <family val="2"/>
        <scheme val="minor"/>
      </rPr>
      <t xml:space="preserve"> Ministerio de Ambiente y Desarrollo Sostenible MADS, DGOAT-SINA y DRH.</t>
    </r>
  </si>
  <si>
    <t>Se diseña herramienta para reportar la ejecución presupuestal, se presentan inconvenientes toda vez que la ejecución no es responsabilidad exclusiva de Corpocaldas. Se trabaja en el tema
Los PMA del departamento de Caldas no han sido adoptados, su ejecución por el momento se encuentra incorporada en el componente programático de los POMCA.</t>
  </si>
  <si>
    <t>Es el porcentaje de Planes de Ordenación y Manejo de Cuencas (POMCAS), Planes de Manejo de Acuíferos (PMA) y Planes de Manejo de Microcuencas (PMM) en ejecución, en relación con los Planes de Ordenación y Manejo de Cuencas (POMCAS), Planes de Manejo de Acuíferos (PMA) y Planes de Manejo de Microcuencas (PMM) aprobados en la corporación.</t>
  </si>
  <si>
    <t>El indicador mide el cumplimiento de las metas establecidas en relación con la ejecución de los Planes de Ordenación y Manejo de Cuencas (POMCAS), Planes de Manejo de Acuíferos (PMA) y Planes de Manejo de Microcuencas (PMM).</t>
  </si>
  <si>
    <t>Seguimiento a las metas del Plan Nacional de Desarrollo 2014-2018 (Planes Estratégicos de Macrocuenca, POMCA y PMA acuíferos en implementación)</t>
  </si>
  <si>
    <r>
      <t>Normatividad de soporte</t>
    </r>
    <r>
      <rPr>
        <sz val="9"/>
        <color rgb="FF000000"/>
        <rFont val="Calibri"/>
        <family val="2"/>
        <scheme val="minor"/>
      </rPr>
      <t>:</t>
    </r>
  </si>
  <si>
    <t>Ley 99 de 1993.</t>
  </si>
  <si>
    <t>Decreto 1076 de 2015</t>
  </si>
  <si>
    <t>Resolución 1907 de 2013</t>
  </si>
  <si>
    <t>El Plan de Ordenación y manejo de Cuencas Hidrográficas (POMCA) es el instrumento a través del cual se realiza la planeación del adecuado uso del suelo, de las aguas, de la flora y la fauna; y el manejo de la cuenca, entendido como la ejecución de obras y tratamientos, con el propósito de mantener el equilibrio entre el aprovechamiento social y el aprovechamiento económico de tales recursos, así como la conservación de la estructura físico -biótica de la cuenca y particularmente del recurso hídrico.</t>
  </si>
  <si>
    <t>La implementación de los POMCAS es resultado de un esfuerzo conjunto de diversas instituciones presentes en la región. El indicador se centra en la implementación de las acciones previstas en los POMCAS que están a cargo de las corporaciones autónomas regionales, incluyendo el seguimiento por parte de la autoridad ambiental a los compromisos de las demás entidades responsables de la ejecución de los POMCAS.</t>
  </si>
  <si>
    <r>
      <t xml:space="preserve">PPEE </t>
    </r>
    <r>
      <rPr>
        <vertAlign val="subscript"/>
        <sz val="9"/>
        <color rgb="FF000000"/>
        <rFont val="Calibri"/>
        <family val="2"/>
        <scheme val="minor"/>
      </rPr>
      <t>t</t>
    </r>
    <r>
      <rPr>
        <sz val="9"/>
        <color rgb="FF000000"/>
        <rFont val="Calibri"/>
        <family val="2"/>
        <scheme val="minor"/>
      </rPr>
      <t xml:space="preserve"> = Porcentaje de Planes de Ordenación y Manejo de Cuencas (POMCAS), Planes de Manejo de Acuíferos (PMA) y Planes de Manejo de Microcuencas (PMM) en ejecución, en el tiempo t.</t>
    </r>
  </si>
  <si>
    <r>
      <t xml:space="preserve">PPOMCASEE </t>
    </r>
    <r>
      <rPr>
        <vertAlign val="subscript"/>
        <sz val="9"/>
        <color rgb="FF000000"/>
        <rFont val="Calibri"/>
        <family val="2"/>
        <scheme val="minor"/>
      </rPr>
      <t>t</t>
    </r>
    <r>
      <rPr>
        <sz val="9"/>
        <color rgb="FF000000"/>
        <rFont val="Calibri"/>
        <family val="2"/>
        <scheme val="minor"/>
      </rPr>
      <t xml:space="preserve"> = Porcentaje de Planes de Ordenación y Manejo de Cuencas (POMCAS) en ejecución, en el tiempo t.</t>
    </r>
  </si>
  <si>
    <r>
      <t xml:space="preserve">PPMAEE </t>
    </r>
    <r>
      <rPr>
        <vertAlign val="subscript"/>
        <sz val="9"/>
        <color rgb="FF000000"/>
        <rFont val="Calibri"/>
        <family val="2"/>
        <scheme val="minor"/>
      </rPr>
      <t>t</t>
    </r>
    <r>
      <rPr>
        <sz val="9"/>
        <color rgb="FF000000"/>
        <rFont val="Calibri"/>
        <family val="2"/>
        <scheme val="minor"/>
      </rPr>
      <t xml:space="preserve"> = Porcentaje de Planes de Manejo de Acuíferos (PMA) en ejecución, en el tiempo t.</t>
    </r>
  </si>
  <si>
    <r>
      <t xml:space="preserve">PPMMME </t>
    </r>
    <r>
      <rPr>
        <vertAlign val="subscript"/>
        <sz val="9"/>
        <color rgb="FF000000"/>
        <rFont val="Calibri"/>
        <family val="2"/>
        <scheme val="minor"/>
      </rPr>
      <t>t</t>
    </r>
    <r>
      <rPr>
        <sz val="9"/>
        <color rgb="FF000000"/>
        <rFont val="Calibri"/>
        <family val="2"/>
        <scheme val="minor"/>
      </rPr>
      <t xml:space="preserve"> = Porcentaje de Planes de Manejo de Microcuencas (PMM) en ejecución, en el tiempo t.</t>
    </r>
  </si>
  <si>
    <t>a = ponderador de PPOMCASEE</t>
  </si>
  <si>
    <t>b = ponderador de PPMAEE</t>
  </si>
  <si>
    <t>c = ponderador de PPMMME</t>
  </si>
  <si>
    <r>
      <t xml:space="preserve">Porcentaje de POMCAS en ejecución </t>
    </r>
    <r>
      <rPr>
        <sz val="9"/>
        <color rgb="FF000000"/>
        <rFont val="Calibri"/>
        <family val="2"/>
        <scheme val="minor"/>
      </rPr>
      <t>(PPOMCASEE)</t>
    </r>
  </si>
  <si>
    <r>
      <t xml:space="preserve">POMCASEE </t>
    </r>
    <r>
      <rPr>
        <vertAlign val="subscript"/>
        <sz val="9"/>
        <color rgb="FF000000"/>
        <rFont val="Calibri"/>
        <family val="2"/>
        <scheme val="minor"/>
      </rPr>
      <t>t</t>
    </r>
    <r>
      <rPr>
        <sz val="9"/>
        <color rgb="FF000000"/>
        <rFont val="Calibri"/>
        <family val="2"/>
        <scheme val="minor"/>
      </rPr>
      <t xml:space="preserve"> = Número de POMCAS en ejecución, en el tiempo t.</t>
    </r>
  </si>
  <si>
    <t>POMCASF = Número de POMCAS aprobados.</t>
  </si>
  <si>
    <r>
      <t>Porcentaje de PMA en ejecución (</t>
    </r>
    <r>
      <rPr>
        <sz val="9"/>
        <color rgb="FF000000"/>
        <rFont val="Calibri"/>
        <family val="2"/>
        <scheme val="minor"/>
      </rPr>
      <t>PPMAEE)</t>
    </r>
  </si>
  <si>
    <r>
      <t xml:space="preserve">PMAEE </t>
    </r>
    <r>
      <rPr>
        <vertAlign val="subscript"/>
        <sz val="9"/>
        <color rgb="FF000000"/>
        <rFont val="Calibri"/>
        <family val="2"/>
        <scheme val="minor"/>
      </rPr>
      <t>t</t>
    </r>
    <r>
      <rPr>
        <sz val="9"/>
        <color rgb="FF000000"/>
        <rFont val="Calibri"/>
        <family val="2"/>
        <scheme val="minor"/>
      </rPr>
      <t xml:space="preserve"> = Número de POMCAS en ejecución, en el tiempo t.</t>
    </r>
  </si>
  <si>
    <t>PMAF = Número de POMCAS aprobados.</t>
  </si>
  <si>
    <r>
      <t>Porcentaje de PMM en ejecución (</t>
    </r>
    <r>
      <rPr>
        <sz val="9"/>
        <color rgb="FF000000"/>
        <rFont val="Calibri"/>
        <family val="2"/>
        <scheme val="minor"/>
      </rPr>
      <t>PPMMEE)</t>
    </r>
  </si>
  <si>
    <r>
      <t xml:space="preserve">PPMMEE </t>
    </r>
    <r>
      <rPr>
        <vertAlign val="subscript"/>
        <sz val="9"/>
        <color rgb="FF000000"/>
        <rFont val="Calibri"/>
        <family val="2"/>
        <scheme val="minor"/>
      </rPr>
      <t>t</t>
    </r>
    <r>
      <rPr>
        <sz val="9"/>
        <color rgb="FF000000"/>
        <rFont val="Calibri"/>
        <family val="2"/>
        <scheme val="minor"/>
      </rPr>
      <t xml:space="preserve"> = Porcentaje de Planes de Manejo de Microcuencas (PMM) en ejecución, en el tiempo t.</t>
    </r>
  </si>
  <si>
    <r>
      <t xml:space="preserve">PMMEE </t>
    </r>
    <r>
      <rPr>
        <vertAlign val="subscript"/>
        <sz val="9"/>
        <color rgb="FF000000"/>
        <rFont val="Calibri"/>
        <family val="2"/>
        <scheme val="minor"/>
      </rPr>
      <t>t</t>
    </r>
    <r>
      <rPr>
        <sz val="9"/>
        <color rgb="FF000000"/>
        <rFont val="Calibri"/>
        <family val="2"/>
        <scheme val="minor"/>
      </rPr>
      <t xml:space="preserve"> = Número de PMM en ejecución, en el tiempo t.</t>
    </r>
  </si>
  <si>
    <t>PMMF = Número de PMM aprobados.</t>
  </si>
  <si>
    <t>.</t>
  </si>
  <si>
    <r>
      <t xml:space="preserve">EPPAM </t>
    </r>
    <r>
      <rPr>
        <vertAlign val="subscript"/>
        <sz val="9"/>
        <color rgb="FF000000"/>
        <rFont val="Calibri"/>
        <family val="2"/>
        <scheme val="minor"/>
      </rPr>
      <t>t</t>
    </r>
    <r>
      <rPr>
        <sz val="9"/>
        <color rgb="FF000000"/>
        <rFont val="Calibri"/>
        <family val="2"/>
        <scheme val="minor"/>
      </rPr>
      <t xml:space="preserve"> = Ejecución presupuestal de acciones relacionadas con la implementación de los POMCAS, PMA y PMM, en el año t.</t>
    </r>
  </si>
  <si>
    <r>
      <t xml:space="preserve">CPAM </t>
    </r>
    <r>
      <rPr>
        <vertAlign val="subscript"/>
        <sz val="9"/>
        <color rgb="FF000000"/>
        <rFont val="Calibri"/>
        <family val="2"/>
        <scheme val="minor"/>
      </rPr>
      <t>it</t>
    </r>
    <r>
      <rPr>
        <sz val="9"/>
        <color rgb="FF000000"/>
        <rFont val="Calibri"/>
        <family val="2"/>
        <scheme val="minor"/>
      </rPr>
      <t xml:space="preserve"> = Compromisos correspondientes a la acción i relacionada con la implementación de los POMCAS, PMA y PMM, en el año t.</t>
    </r>
  </si>
  <si>
    <r>
      <t xml:space="preserve">PDPAM </t>
    </r>
    <r>
      <rPr>
        <vertAlign val="subscript"/>
        <sz val="9"/>
        <color rgb="FF000000"/>
        <rFont val="Calibri"/>
        <family val="2"/>
        <scheme val="minor"/>
      </rPr>
      <t>it</t>
    </r>
    <r>
      <rPr>
        <sz val="9"/>
        <color rgb="FF000000"/>
        <rFont val="Calibri"/>
        <family val="2"/>
        <scheme val="minor"/>
      </rPr>
      <t xml:space="preserve"> = Presupuesto definitivo a la acción i relacionada con la implementación de los POMCAS, PMA y PMM, en el año t.</t>
    </r>
  </si>
  <si>
    <t>El cálculo del Porcentaje promedio de avance anual en la formulación de los planes se obtiene de la siguiente manera:</t>
  </si>
  <si>
    <t xml:space="preserve"> * 100</t>
  </si>
  <si>
    <t>Es resultado del cociente entre el avance en la formulación de cada plan y la meta anual en la formulación de un determinado plan, al cierre de cada vigencia.</t>
  </si>
  <si>
    <t>Ponderación acumulada</t>
  </si>
  <si>
    <t>Ponderación fase</t>
  </si>
  <si>
    <t>Fase</t>
  </si>
  <si>
    <t>Los ponderadores de las fases de POMCAS, PMA y PMM en el cuatrienio son los siguientes:</t>
  </si>
  <si>
    <t>Los ponderadores de POMCAS, PMA y PMM serán definidos por cada CAR teniendo en cuenta las metas de los diferentes tipos de planes y las condiciones particulares regionales.</t>
  </si>
  <si>
    <t>c = ponderador de PMM</t>
  </si>
  <si>
    <t>b = ponderador de PMA</t>
  </si>
  <si>
    <t>a = ponderador de POMCAS</t>
  </si>
  <si>
    <t>Para la elaboración o ajuste de PMM con base en el Decreto 1076 de 2015 (Dto 1640 de 2012), las Corporaciones Autónomas Regionales y de Desarrollo Sostenible deberán desarrollar las siguientes fases:</t>
  </si>
  <si>
    <t>Para la elaboración o ajuste de PMA con base en el Decreto 1076 de 2015 (Dto 1640 de 2012), las Corporaciones Autónomas Regionales y de Desarrollo Sostenible deberán desarrollar las siguientes fases:</t>
  </si>
  <si>
    <t>Para la elaboración o ajuste de los POMCAS, las Corporaciones Autónomas Regionales y de Desarrollo Sostenible deberán desarrollar los siguientes procesos formales previos, las fases e hitos establecidos en la Resolución 1907 de 2013:</t>
  </si>
  <si>
    <t>El Plan de Ordenación y manejo de Cuencas Hidrográficas (POMCA) es el instrumento a través del cual se realiza la planeación del uso coordinado del suelo, de las aguas, de la flora y la fauna; y el manejo de la cuenca, entendido como la ejecución de obras y tratamientos, en la perspectiva de mantener el equilibrio entre el aprovechamiento social y económico de tales recursos, y la conservación de la estructura físico -biótica de la cuenca y particularmente del recurso hídrico (Artículo 2.2.3.1.5.1 del Decreto 1076 de 2015).</t>
  </si>
  <si>
    <t>Guía Técnica para la formulación de Planes de Ordenación y manejo de Cuencas Hidrográficas.</t>
  </si>
  <si>
    <t>Plan Nacional de Desarrollo 2014-2018</t>
  </si>
  <si>
    <t>Política Nacional para la Gestión Integral del Recurso Hídrico</t>
  </si>
  <si>
    <t>Documentación de Referencia:</t>
  </si>
  <si>
    <t>Resolución 509 de 2013.</t>
  </si>
  <si>
    <t>Resolución 1907 de 2013.</t>
  </si>
  <si>
    <t>Seguimiento a las metas del Plan Nacional de Desarrollo 2014-2018 (POMCAS formulados)</t>
  </si>
  <si>
    <t>El indicador mide el cumplimiento de las metas establecidas en relación con la formulación o ajuste de los Planes de Ordenación y Manejo de Cuencas (POMCAS), Planes de Manejo de Acuíferos (PMA) y Planes de Manejo de Microcuencas (PMM).</t>
  </si>
  <si>
    <t>Es el porcentaje de avance en la formulación o ajuste de los Planes de Ordenación y Manejo de Cuencas (POMCAS), Planes de Manejo de Acuíferos (PMA) y Planes de Manejo de Microcuencas (PMM) priorizados por la Corporación.</t>
  </si>
  <si>
    <t>Teniendo en cuenta que la formulación de los POMCAS, PMA y PMM que realizan las Corporaciones Autónomas Regionales y de Desarrollo Sostenible en el marco de sus competencias obedecen a procesos técnicos y sociales particulares de cada región, se pueden presentar situaciones de orden operativo, político y social que pueden afectar los cronogramas definidos para la formulación de dichos instrumentos de planificación.</t>
  </si>
  <si>
    <t>El indicador hace seguimiento a la función de planificación ambiental relacionada con el recurso hídrico a cargo de las corporaciones autónomas regionales. Cuanto más cercano a cien por ciento, mayor es el cumplimiento de las metas establecidas en la planificación de dicho recurso.</t>
  </si>
  <si>
    <t>POMCAS</t>
  </si>
  <si>
    <t>Ponderación regional</t>
  </si>
  <si>
    <t>Tipo de Plan</t>
  </si>
  <si>
    <t>Porcentaje promedio de avance anual en la formulación de los planes</t>
  </si>
  <si>
    <t>Nombre de Cuenca, Microcuenca, Acuífero</t>
  </si>
  <si>
    <t>Código</t>
  </si>
  <si>
    <t>Tipo de Plan (a)</t>
  </si>
  <si>
    <t>Porcentaje de avance de la meta anual en la formulación de cada plan</t>
  </si>
  <si>
    <t>(*) Para el caso de los POMCA, el avance alcanza el 100% cuando ha sido aprobado a través del respectivo acto administrativo, pues de acuerdo con la Guía Técnica para la formulación de Planes de Ordenación y manejo de Cuencas Hidrográficas (Resolución 1907 de 2013), la fase de formulación concluye con la publicidad y aprobación del plan.</t>
  </si>
  <si>
    <t>Utilice tantas líneas cuantas sean necesarias.</t>
  </si>
  <si>
    <t>Reporte de porcentaje de avance en la formulación de cada plan (*) (%)</t>
  </si>
  <si>
    <t>Utilice tantas líneas cuantas sean necesarias e indique las metas anuales teniendo como base la ponderación establecida para cada fase, hasta alcanzar el 100% con la aprobación del plan.</t>
  </si>
  <si>
    <t>Acuífero Santágueda kilómetro 41</t>
  </si>
  <si>
    <t>Acuífero del río Risaralda</t>
  </si>
  <si>
    <t>Acuífero Río grande de la Magdalena</t>
  </si>
  <si>
    <t>Río Samana Sur</t>
  </si>
  <si>
    <t>2305-01</t>
  </si>
  <si>
    <t>Río La Miel</t>
  </si>
  <si>
    <t>2305-02</t>
  </si>
  <si>
    <t>Río Risaralda</t>
  </si>
  <si>
    <t>Río Guarinó</t>
  </si>
  <si>
    <t>Río Chinchiná</t>
  </si>
  <si>
    <t>Río Campoalegre y otros directos al Cauca</t>
  </si>
  <si>
    <t>2613-02</t>
  </si>
  <si>
    <t>Río Arma</t>
  </si>
  <si>
    <t>Río Tapias y otros directos al Cauca</t>
  </si>
  <si>
    <t>Código (b)</t>
  </si>
  <si>
    <t>Meta anual de avance (%) en la formulación de cada plan</t>
  </si>
  <si>
    <t>Formulación</t>
  </si>
  <si>
    <t>Aprobado</t>
  </si>
  <si>
    <t>Aprestamiento</t>
  </si>
  <si>
    <t>Prospectiva y zonificacion</t>
  </si>
  <si>
    <t>Estado de avance a 31 de diciembre de 2015 (c)</t>
  </si>
  <si>
    <t>Área (Has)</t>
  </si>
  <si>
    <t>Cuencas, acuíferos y microcuencas objeto de planes en la jurisdicción de la CAR</t>
  </si>
  <si>
    <t>Datos generales de los POMCAS:</t>
  </si>
  <si>
    <t>Meta de PMM aprobados para el cuatrienio 2016-2019 (número):</t>
  </si>
  <si>
    <t>Meta de PMA aprobados para el cuatrienio 2016-2019 (número):</t>
  </si>
  <si>
    <t>Meta de POMCAS aprobados para el cuatrienio 2016-2019 (número):</t>
  </si>
  <si>
    <t>Número de cuencas con POMCAS aprobados, bajo el nuevo marco normativo (Decreto 1076 de 2015) a 31 de diciembre de 2015:</t>
  </si>
  <si>
    <t>Número de cuencas objeto de POMCA priorizadas para el cuatrienio en la jurisdicción de la CAR:</t>
  </si>
  <si>
    <t>Número de cuencas objeto de POMCA en la jurisdicción de la CAR según la zonificación hidrográfica:</t>
  </si>
  <si>
    <t>ESPECIES AMENAZADAS CONTINENTALES</t>
  </si>
  <si>
    <t>ESPECIES AMENAZADAS MARINAS</t>
  </si>
  <si>
    <t>FLORA</t>
  </si>
  <si>
    <t>FAUNA</t>
  </si>
  <si>
    <t>CR</t>
  </si>
  <si>
    <t>EN</t>
  </si>
  <si>
    <t>VU</t>
  </si>
  <si>
    <t>Número de especies amenazadas presentes en la jurisdicción</t>
  </si>
  <si>
    <t>Número de especies amenazadas con medidas de conservación y manejo formulado</t>
  </si>
  <si>
    <t>Número de especies amenazadas con medidas de conservación y manejo en ejecución</t>
  </si>
  <si>
    <t>(CR) Especie en peligro crítico</t>
  </si>
  <si>
    <t>(EN) Especie en peligro</t>
  </si>
  <si>
    <t>(VU) Especie vulnerable</t>
  </si>
  <si>
    <t>Inversión asociada a la ejecución de las medidas de conservación y manejo de especies amenazadas (Millones de $)</t>
  </si>
  <si>
    <t>Tipo (Continental o marina)</t>
  </si>
  <si>
    <t>Tipo (Flora o fauna)</t>
  </si>
  <si>
    <t>Nombre (común y/o científico)</t>
  </si>
  <si>
    <t>Ppto.</t>
  </si>
  <si>
    <t>Presupuesto</t>
  </si>
  <si>
    <t>Inicial</t>
  </si>
  <si>
    <t>Definitivo</t>
  </si>
  <si>
    <t>Continental</t>
  </si>
  <si>
    <t>Fauna</t>
  </si>
  <si>
    <t>Chelonoidys carbonaria</t>
  </si>
  <si>
    <t>Cuanto más cercano a cien por ciento, mayores son las acciones que la autoridad ambiental realiza para la ejecución de las medidas de conservación y manejo de las especies amenazadas que cuentan con plan de manejo, dadas las prioridades regionales que se han definido en este campo.</t>
  </si>
  <si>
    <t>OSCAR OSPINA HERRERA</t>
  </si>
  <si>
    <t>PROFESIONAL ESPECIALIZADO</t>
  </si>
  <si>
    <t>oscarospina @corpocaldas.gov.co</t>
  </si>
  <si>
    <t>(6) 8841667 ext 169</t>
  </si>
  <si>
    <t>Calle 21 No 23 22 edifico Atlas Manizales</t>
  </si>
  <si>
    <r>
      <t>Hoja Metodológica de referencia:</t>
    </r>
    <r>
      <rPr>
        <sz val="9"/>
        <color rgb="FF000000"/>
        <rFont val="Calibri"/>
        <family val="2"/>
        <scheme val="minor"/>
      </rPr>
      <t xml:space="preserve"> MADS (2016). </t>
    </r>
    <r>
      <rPr>
        <i/>
        <sz val="9"/>
        <color rgb="FF000000"/>
        <rFont val="Calibri"/>
        <family val="2"/>
        <scheme val="minor"/>
      </rPr>
      <t>Hoja metodológica Porcentaje de especies amenazadas con medidas de manejo en ejecución (Versión 1.0).</t>
    </r>
    <r>
      <rPr>
        <sz val="9"/>
        <color rgb="FF000000"/>
        <rFont val="Calibri"/>
        <family val="2"/>
        <scheme val="minor"/>
      </rPr>
      <t xml:space="preserve"> Ministerio de Ambiente y Desarrollo Sostenible MADS, DGOAT-SINA, DBBSE y DAMCRA.</t>
    </r>
  </si>
  <si>
    <t>- La formulación de las medidas de conservación y manejo estaran a cargo del MADS y/o de las CARs.</t>
  </si>
  <si>
    <t>- Como limitación tambien se identifica la información disponible que sobre estas especies pueda tener cada CAR.</t>
  </si>
  <si>
    <t>Es la relación entre el número de especies amenazadas con medidas de conservación y manejo en ejecución y el número de especies que cuentan con medidas de manejo formuladas, tanto para fauna y flora como en el medio continental y marino.</t>
  </si>
  <si>
    <t>El indicador mide que la autoridad ambiental realice acciones dirigidas a la implementación de las medidas de conservación y manejo de especies amenazadas. De esta manera, la Corporación contribuye a la ejecución a nivel regional de la Política Nacional de Gestión de la Biodiversidad y sus Servicios Ecosistémicos, así como de las Metas Aichi.</t>
  </si>
  <si>
    <t>Decreto 1071 de 2015, compilatorio del Decreto 1124 de 2013, por el cual se adopta el Plan de Acción Nacional para la Conservación y Manejo de Tiburones, Rayas y Quimeras de Colombia – PAN Tiburones Colombia</t>
  </si>
  <si>
    <t>Resolución 2210 de 2010</t>
  </si>
  <si>
    <t>Resolución 0192 de 2014</t>
  </si>
  <si>
    <t>Política Nacional de Gestión Integral de la Biodiversidad y sus Servicios Ecosistémicos</t>
  </si>
  <si>
    <t>El Plan Estratégico para la Diversidad Biológica 2011-2020 y las Metas de Aichi se agrupan en los siguientes objetivos estratégicos:</t>
  </si>
  <si>
    <r>
      <t>A.</t>
    </r>
    <r>
      <rPr>
        <sz val="7"/>
        <color rgb="FF000000"/>
        <rFont val="Times New Roman"/>
        <family val="1"/>
      </rPr>
      <t xml:space="preserve">    </t>
    </r>
    <r>
      <rPr>
        <sz val="9"/>
        <color rgb="FF000000"/>
        <rFont val="Calibri"/>
        <family val="2"/>
      </rPr>
      <t>Abordar las causas subyacentes de la pérdida de diversidad biológica mediante la incorporación de la diversidad biológica en todos los ámbitos gubernamentales y de la sociedad.</t>
    </r>
  </si>
  <si>
    <r>
      <t>B.</t>
    </r>
    <r>
      <rPr>
        <sz val="7"/>
        <color rgb="FF000000"/>
        <rFont val="Times New Roman"/>
        <family val="1"/>
      </rPr>
      <t xml:space="preserve">    </t>
    </r>
    <r>
      <rPr>
        <sz val="9"/>
        <color rgb="FF000000"/>
        <rFont val="Calibri"/>
        <family val="2"/>
      </rPr>
      <t>Reducir las presiones directas sobre la diversidad biológica y promover la utilización sostenible.</t>
    </r>
  </si>
  <si>
    <r>
      <t>C.</t>
    </r>
    <r>
      <rPr>
        <sz val="7"/>
        <color rgb="FF000000"/>
        <rFont val="Times New Roman"/>
        <family val="1"/>
      </rPr>
      <t xml:space="preserve">    </t>
    </r>
    <r>
      <rPr>
        <sz val="9"/>
        <color rgb="FF000000"/>
        <rFont val="Calibri"/>
        <family val="2"/>
      </rPr>
      <t>Mejorar la situación de la diversidad biológica salvaguardando los ecosistemas, las especies y la diversidad genética.</t>
    </r>
  </si>
  <si>
    <r>
      <t>D.</t>
    </r>
    <r>
      <rPr>
        <sz val="7"/>
        <color rgb="FF000000"/>
        <rFont val="Times New Roman"/>
        <family val="1"/>
      </rPr>
      <t xml:space="preserve">    </t>
    </r>
    <r>
      <rPr>
        <sz val="9"/>
        <color rgb="FF000000"/>
        <rFont val="Calibri"/>
        <family val="2"/>
      </rPr>
      <t>Aumentar los beneficios de la diversidad biológica y los servicios de los ecosistemas para todos</t>
    </r>
  </si>
  <si>
    <t>La Resolución 192 de 2014 define Especie Amenazada, como aquella que ha sido declarada como tal por Tratados o Convenios Internacionales aprobados y ratificados por Colombia o haya sido declarada en alguna categoría de amenaza por el Ministerio de Ambiente y Desarrollo Sostenible.</t>
  </si>
  <si>
    <t>Especie en Peligro Crítico (CR): Aquellas que están enfrentando un riesgo de extinción extremadamente alto en estado de vida silvestre.</t>
  </si>
  <si>
    <t>Especie en Peligro (EN): Aquellas que están enfrentando un riesgo de extinción muy alto en estado de vida silvestre.</t>
  </si>
  <si>
    <t>Especie Vulnerable (VU): Aquellas que están enfrentando un riesgo de extinción alto en estado de vida silvestre.</t>
  </si>
  <si>
    <t>Adicionalmente, la Resolución 192 de 2014 establece que “el Ministerio de Ambiente y Desarrollo Sostenible en conjunto con las demás entidades del SINA, definirán las medidas de conservación y manejo de las especies amenazadas, sin perjuicio de las funciones y competencias asignadas a otras entidades públicas”</t>
  </si>
  <si>
    <t>Indicador Porcentaje de especies amenazadas con medidas de manejo en ejecución</t>
  </si>
  <si>
    <t xml:space="preserve"> x 100</t>
  </si>
  <si>
    <r>
      <t xml:space="preserve">PEAMME </t>
    </r>
    <r>
      <rPr>
        <vertAlign val="subscript"/>
        <sz val="9"/>
        <color rgb="FF000000"/>
        <rFont val="Calibri"/>
        <family val="2"/>
        <scheme val="minor"/>
      </rPr>
      <t>t</t>
    </r>
    <r>
      <rPr>
        <sz val="9"/>
        <color rgb="FF000000"/>
        <rFont val="Calibri"/>
        <family val="2"/>
        <scheme val="minor"/>
      </rPr>
      <t xml:space="preserve"> = Porcentaje de especies amenazadas con medidas de conservación y manejo en ejecución, en tiempo t.</t>
    </r>
  </si>
  <si>
    <r>
      <t xml:space="preserve">EAMME </t>
    </r>
    <r>
      <rPr>
        <vertAlign val="subscript"/>
        <sz val="9"/>
        <color rgb="FF000000"/>
        <rFont val="Calibri"/>
        <family val="2"/>
        <scheme val="minor"/>
      </rPr>
      <t>it</t>
    </r>
    <r>
      <rPr>
        <sz val="9"/>
        <color rgb="FF000000"/>
        <rFont val="Calibri"/>
        <family val="2"/>
        <scheme val="minor"/>
      </rPr>
      <t xml:space="preserve"> = Número de especies amenazadas </t>
    </r>
    <r>
      <rPr>
        <i/>
        <sz val="9"/>
        <color rgb="FF000000"/>
        <rFont val="Calibri"/>
        <family val="2"/>
        <scheme val="minor"/>
      </rPr>
      <t>i</t>
    </r>
    <r>
      <rPr>
        <sz val="9"/>
        <color rgb="FF000000"/>
        <rFont val="Calibri"/>
        <family val="2"/>
        <scheme val="minor"/>
      </rPr>
      <t xml:space="preserve"> con medidas de conservación y manejo en ejecución, en el tiempo t.</t>
    </r>
  </si>
  <si>
    <r>
      <t xml:space="preserve">EAMMF </t>
    </r>
    <r>
      <rPr>
        <vertAlign val="subscript"/>
        <sz val="9"/>
        <color rgb="FF000000"/>
        <rFont val="Calibri"/>
        <family val="2"/>
        <scheme val="minor"/>
      </rPr>
      <t>it</t>
    </r>
    <r>
      <rPr>
        <sz val="9"/>
        <color rgb="FF000000"/>
        <rFont val="Calibri"/>
        <family val="2"/>
        <scheme val="minor"/>
      </rPr>
      <t xml:space="preserve"> = Número de especies amenazadas </t>
    </r>
    <r>
      <rPr>
        <i/>
        <sz val="9"/>
        <color rgb="FF000000"/>
        <rFont val="Calibri"/>
        <family val="2"/>
        <scheme val="minor"/>
      </rPr>
      <t>i</t>
    </r>
    <r>
      <rPr>
        <sz val="9"/>
        <color rgb="FF000000"/>
        <rFont val="Calibri"/>
        <family val="2"/>
        <scheme val="minor"/>
      </rPr>
      <t xml:space="preserve"> con medidas de conservación y manejo formuladas, en el tiempo t.</t>
    </r>
  </si>
  <si>
    <t>Inversión asociada a la ejecución de las medidas de conservación y manejo de especies amenazadas</t>
  </si>
  <si>
    <r>
      <t xml:space="preserve">IMMEA </t>
    </r>
    <r>
      <rPr>
        <vertAlign val="subscript"/>
        <sz val="9"/>
        <color rgb="FF000000"/>
        <rFont val="Calibri"/>
        <family val="2"/>
        <scheme val="minor"/>
      </rPr>
      <t>t</t>
    </r>
    <r>
      <rPr>
        <sz val="9"/>
        <color rgb="FF000000"/>
        <rFont val="Calibri"/>
        <family val="2"/>
        <scheme val="minor"/>
      </rPr>
      <t xml:space="preserve"> = Inversión asociada a la ejecución de las medidas de conservación y manejo de especies amenazadas, en el año t.</t>
    </r>
  </si>
  <si>
    <r>
      <t xml:space="preserve">PDEA </t>
    </r>
    <r>
      <rPr>
        <vertAlign val="subscript"/>
        <sz val="9"/>
        <color rgb="FF000000"/>
        <rFont val="Calibri"/>
        <family val="2"/>
        <scheme val="minor"/>
      </rPr>
      <t>i</t>
    </r>
    <r>
      <rPr>
        <sz val="9"/>
        <color rgb="FF000000"/>
        <rFont val="Calibri"/>
        <family val="2"/>
        <scheme val="minor"/>
      </rPr>
      <t xml:space="preserve"> = Presupuesto definitivo asociado a la ejecución de medidas de conservación y manejo de la especie amenazada i, en el año t.</t>
    </r>
  </si>
  <si>
    <r>
      <t>“El Indicador hace referencia a Cuerpos de Agua, para nuestro efecto las reglamentaciones las abordamos por Microcuenca, territorio en el cual pueden existir diferente número de Cuerpos de Agua. En este orden de ideas partimos de la base de un total 312 microcuencas correspondientes a la espacializacion realizada de nuestro territorio.</t>
    </r>
    <r>
      <rPr>
        <sz val="9"/>
        <color rgb="FFFF0000"/>
        <rFont val="Calibri"/>
        <family val="2"/>
        <scheme val="minor"/>
      </rPr>
      <t xml:space="preserve">
</t>
    </r>
    <r>
      <rPr>
        <sz val="9"/>
        <color theme="1"/>
        <rFont val="Calibri"/>
        <family val="2"/>
        <scheme val="minor"/>
      </rPr>
      <t xml:space="preserve">
Se proyecta para el año 2018 la reglamentacion de cuerpos de agua que abastecen los proyectos productivos asociados a la actividad piscicola en los municipios de Viterbo, Belalcazar, San José, Risaralda y Aserma. El monto asignado es de 150.000.000 y se tiene proyectado ejecutarlo entre los meses de junio y diciembre de 2018. ”
Jose Albeiro Gomez Chica - 2018-02-15 11:29 AM</t>
    </r>
  </si>
  <si>
    <r>
      <t>La Corporación desarrollo un formulario único acorde a la Ley 373 de 1997 que facilita la elaboración del programa y, así mismo, la revisión y el seguimiento; formulario socializado el pasado 16 de octubre del 2015 a los usuarios del recurso hídrico, en especial, a las empresas prestadoras del servicio de acueducto</t>
    </r>
    <r>
      <rPr>
        <sz val="9"/>
        <color rgb="FFFF0000"/>
        <rFont val="Calibri"/>
        <family val="2"/>
        <scheme val="minor"/>
      </rPr>
      <t>.</t>
    </r>
    <r>
      <rPr>
        <sz val="9"/>
        <color theme="1"/>
        <rFont val="Calibri"/>
        <family val="2"/>
        <scheme val="minor"/>
      </rPr>
      <t xml:space="preserve"> A la fecha se encuentran en proceso de aprobación 2 programas, de los cuales uno de ellos será piloto y referente para la presentación de otros 21 PUEAA. los restantes han sido objeto de seguimiento documental que han derivado en acciones relacionadas con requerimiento al usuario. Cabe destacar que la aprobación de los programas está en función de los mismos presentados por parte de los usuarios del recurso hídrico priorizado, es decir, depende de la iniciativa de los usuarios en su formulación y presentación.
</t>
    </r>
  </si>
  <si>
    <t>NA</t>
  </si>
  <si>
    <t>CONTINENTAL</t>
  </si>
  <si>
    <t>MARINA</t>
  </si>
  <si>
    <t>TOTAL</t>
  </si>
  <si>
    <t>SUBTOTAL</t>
  </si>
  <si>
    <t>Número de especies invasoras en la jurisdicción</t>
  </si>
  <si>
    <t>Número de especies invasoras con medidas de prevención, control y manejo formulado</t>
  </si>
  <si>
    <t>Número de especies invasoras con medidas de prevención, control y manejo en ejecución</t>
  </si>
  <si>
    <t>Inversión asociada a la ejecución de las medidas de prevención, control y manejo de especies invasoras (Millones de $)</t>
  </si>
  <si>
    <t>Cuanto más cercano a cien por ciento, mayores son las acciones que la autoridad ambiental realiza para la ejecución de las medidas de prevención, control y manejo de las especies invasoras que cuentan con medidas de prevención, control y manejo, dadas las prioridades regionales que se han definido en este campo.</t>
  </si>
  <si>
    <t>Se pueden presentar situaciones de orden operativo, financiero, político y social que pueden afectar los presupuestos y los cronogramas definidos en el Plan de Acción de la Corporación. Así mismo, pueden existir limitaciones de información sobre las especies invasoras presentes en la Corporación.</t>
  </si>
  <si>
    <t>BIODIVERSIDAD Y ECOSISTEMAS</t>
  </si>
  <si>
    <t>oscarospina@corpocaldas.gov.co</t>
  </si>
  <si>
    <t>Calle 21 No 23 22 Manizales, Caldas</t>
  </si>
  <si>
    <r>
      <t>Hoja Metodológica de referencia:</t>
    </r>
    <r>
      <rPr>
        <sz val="9"/>
        <color rgb="FF000000"/>
        <rFont val="Calibri"/>
        <family val="2"/>
        <scheme val="minor"/>
      </rPr>
      <t xml:space="preserve"> MADS (2016). </t>
    </r>
    <r>
      <rPr>
        <i/>
        <sz val="9"/>
        <color rgb="FF000000"/>
        <rFont val="Calibri"/>
        <family val="2"/>
        <scheme val="minor"/>
      </rPr>
      <t>Hoja metodológica Porcentaje de especies invasoras con medidas de manejo en ejecución (Versión 1.0).</t>
    </r>
    <r>
      <rPr>
        <sz val="9"/>
        <color rgb="FF000000"/>
        <rFont val="Calibri"/>
        <family val="2"/>
        <scheme val="minor"/>
      </rPr>
      <t xml:space="preserve"> Ministerio de Ambiente y Desarrollo Sostenible MADS, DGOAT-SINA, DBBSE y DAMCRA.</t>
    </r>
  </si>
  <si>
    <t xml:space="preserve">Descripción del Indicador </t>
  </si>
  <si>
    <t>Es la relación entre el número de especies invasoras con medidas de prevención, control y manejo en ejecución y el número de especies que cuentan con medidas de prevención, control y manejo formulado, tanto para fauna y flora como en el medio continental y marino.</t>
  </si>
  <si>
    <t>El indicador mide que la autoridad ambiental realice acciones dirigidas a la implementación de las medidas de prevención, control y manejo de especies invasoras. De esta manera, la Corporación contribuye a la ejecución a nivel regional de la Política Nacional de Gestión de la Biodiversidad y sus Servicios Ecosistémicos, así como al cumplimiento de las Metas Aichi.</t>
  </si>
  <si>
    <t>Resolución 848 de 2008, especies exóticas invasoras.</t>
  </si>
  <si>
    <t>Resolución 132 de 2010, pez león.</t>
  </si>
  <si>
    <t>Resolución 207 de 2010, pez león y caracol tigre.</t>
  </si>
  <si>
    <t>Resolución 654 de 2011, caracol gigante africano.</t>
  </si>
  <si>
    <t>Resolución 675 de 2013, adopta el Plan y Protocolo de manejo del pez león.</t>
  </si>
  <si>
    <t>Política Nacional de Gestión Integral de la Biodiversidad y sus Servicios Ecosistémicos.</t>
  </si>
  <si>
    <t>Plan de Acción para la Prevención, Manejo y Control de las Especies Introducidas, Trasplantadas e Invasoras.</t>
  </si>
  <si>
    <t>Baptiste M.P., Castaño N., Cárdenas D., Gutiérrez F. P., Gil D.L. y Lasso C.A. (eds). 2010. Análisis de riesgo y propuesta de categorización de especies introducidas para Colombia. Instituto de Investigación de Recursos Biológicos Alexander von Humboldt. Bogotá, D. C., Colombia. 200 p.</t>
  </si>
  <si>
    <t>Las especies invasoras, son la segunda causa de pérdida de biodiversidad en el mundo, ya que afectan su funcionalidad y estructura además de traer consecuencias de alto impacto en el ámbito económico, la salud pública y la cultura (Baptiste et al., 2010).</t>
  </si>
  <si>
    <t>El Convenio sobre Diversidad Biológica, aprobado en Colombia a través de la Ley 165 de 1994, se refiere en el artículo 8° a las obligaciones de los países parte y en su literal h) establece: “impedirá que se introduzcan, controlará o erradicará las especies exóticas que amenacen a ecosistemas, hábitats o especies.</t>
  </si>
  <si>
    <t>Se entiende por especies exóticas de carácter invasor aquellas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(Resolución 848 de 2008).</t>
  </si>
  <si>
    <t>El artículo 3° de la Resolución 848 de 2008 establece que las autoridades ambientales regionales deberán tomar medidas para la prevención, control y manejo de las especies introducidas exóticas, invasoras y trasplantadas presentes en el territorio nacional, que se estimen pertinentes, tales como el otorgamiento de permisos de caza de control y demás medidas de manejo que resulten aplicables conforme a las disposiciones legales vigentes.</t>
  </si>
  <si>
    <r>
      <t xml:space="preserve">PEIME </t>
    </r>
    <r>
      <rPr>
        <vertAlign val="subscript"/>
        <sz val="9"/>
        <color rgb="FF000000"/>
        <rFont val="Calibri"/>
        <family val="2"/>
        <scheme val="minor"/>
      </rPr>
      <t>t</t>
    </r>
    <r>
      <rPr>
        <sz val="9"/>
        <color rgb="FF000000"/>
        <rFont val="Calibri"/>
        <family val="2"/>
        <scheme val="minor"/>
      </rPr>
      <t xml:space="preserve"> = Porcentaje de especies invasoras con medidas de prevención, control y manejo en ejecución, en tiempo t.</t>
    </r>
  </si>
  <si>
    <r>
      <t xml:space="preserve">EIPMEE </t>
    </r>
    <r>
      <rPr>
        <vertAlign val="subscript"/>
        <sz val="9"/>
        <color rgb="FF000000"/>
        <rFont val="Calibri"/>
        <family val="2"/>
        <scheme val="minor"/>
      </rPr>
      <t>it</t>
    </r>
    <r>
      <rPr>
        <sz val="9"/>
        <color rgb="FF000000"/>
        <rFont val="Calibri"/>
        <family val="2"/>
        <scheme val="minor"/>
      </rPr>
      <t xml:space="preserve"> = Número de especies invasoras </t>
    </r>
    <r>
      <rPr>
        <i/>
        <sz val="9"/>
        <color rgb="FF000000"/>
        <rFont val="Calibri"/>
        <family val="2"/>
        <scheme val="minor"/>
      </rPr>
      <t>i</t>
    </r>
    <r>
      <rPr>
        <sz val="9"/>
        <color rgb="FF000000"/>
        <rFont val="Calibri"/>
        <family val="2"/>
        <scheme val="minor"/>
      </rPr>
      <t xml:space="preserve"> con medidas de prevención, control y manejo en ejecución, en tiempo t.</t>
    </r>
  </si>
  <si>
    <r>
      <t xml:space="preserve">EIPMEF </t>
    </r>
    <r>
      <rPr>
        <vertAlign val="subscript"/>
        <sz val="9"/>
        <color rgb="FF000000"/>
        <rFont val="Calibri"/>
        <family val="2"/>
        <scheme val="minor"/>
      </rPr>
      <t>it</t>
    </r>
    <r>
      <rPr>
        <sz val="9"/>
        <color rgb="FF000000"/>
        <rFont val="Calibri"/>
        <family val="2"/>
        <scheme val="minor"/>
      </rPr>
      <t xml:space="preserve"> = Número de especies invasoras </t>
    </r>
    <r>
      <rPr>
        <i/>
        <sz val="9"/>
        <color rgb="FF000000"/>
        <rFont val="Calibri"/>
        <family val="2"/>
        <scheme val="minor"/>
      </rPr>
      <t>i</t>
    </r>
    <r>
      <rPr>
        <sz val="9"/>
        <color rgb="FF000000"/>
        <rFont val="Calibri"/>
        <family val="2"/>
        <scheme val="minor"/>
      </rPr>
      <t xml:space="preserve"> con medidas de prevención, control y manejo formulado, en el tiempo t.</t>
    </r>
  </si>
  <si>
    <t>Inversión asociada a la ejecución de medidas de manejo de especies invasoras</t>
  </si>
  <si>
    <r>
      <t xml:space="preserve">IPMEI </t>
    </r>
    <r>
      <rPr>
        <vertAlign val="subscript"/>
        <sz val="9"/>
        <color rgb="FF000000"/>
        <rFont val="Calibri"/>
        <family val="2"/>
        <scheme val="minor"/>
      </rPr>
      <t>t</t>
    </r>
    <r>
      <rPr>
        <sz val="9"/>
        <color rgb="FF000000"/>
        <rFont val="Calibri"/>
        <family val="2"/>
        <scheme val="minor"/>
      </rPr>
      <t xml:space="preserve"> = Inversión asociada a la ejecución de las medidas de prevención, control y manejo de especies invasoras, en el año t.</t>
    </r>
  </si>
  <si>
    <r>
      <t xml:space="preserve">PDEI </t>
    </r>
    <r>
      <rPr>
        <vertAlign val="subscript"/>
        <sz val="9"/>
        <color rgb="FF000000"/>
        <rFont val="Calibri"/>
        <family val="2"/>
        <scheme val="minor"/>
      </rPr>
      <t>i</t>
    </r>
    <r>
      <rPr>
        <sz val="9"/>
        <color rgb="FF000000"/>
        <rFont val="Calibri"/>
        <family val="2"/>
        <scheme val="minor"/>
      </rPr>
      <t xml:space="preserve"> = Presupuesto definitivo asociado a la ejecución de las medidas de prevención, control y manejo de la especie invasora i, en el año t.</t>
    </r>
  </si>
  <si>
    <t>Etapa</t>
  </si>
  <si>
    <t>Descripción</t>
  </si>
  <si>
    <t>Preparación</t>
  </si>
  <si>
    <t xml:space="preserve">Definición de la unidad objeto de ordenación forestal
Asignación de recursos
Inicio del proceso pre y contractual
Conformación del equipo de trabajo  </t>
  </si>
  <si>
    <t>Superficie cubierta en el Plan de Ordenación Forestal adoptado a 31/12/2015 (ha)</t>
  </si>
  <si>
    <t>Consulta, validación y digitalización de información secundaria
Procesamiento e interpretación de imágenes satelitales
Generación de información cartográfica preliminar
Definición de metodología para levantamiento de información primaria</t>
  </si>
  <si>
    <t>Meta de nuevas hectáreas forestales a ser ordenadas en el Plan de Ordenación Forestal en el cuatrienio (ha)</t>
  </si>
  <si>
    <t>Logística</t>
  </si>
  <si>
    <t>Socialización y acuerdos con actores regionales y locales
Chequeo cartografía en campo
Desarrollo del premuestreo, ajuste y realización del inventario forestal
Desarrollo del componente fauna
Desarrollo del componente socieconomico
Desarrollo del componente suelos</t>
  </si>
  <si>
    <t>Meta de hectáreas forestales a ser actualizadas en el Plan de Ordenación Forestal en el cuatrienio (ha) -si aplica-</t>
  </si>
  <si>
    <t>Oficina</t>
  </si>
  <si>
    <t xml:space="preserve">Procesamiento y análisis de información primaria
Propuesta zonificación inicial de la UOF
Propuesta de zonificación de las áreas forestales que componen la UOF
 Formulación del POF para cada área forestal de la UOF
</t>
  </si>
  <si>
    <t>Meta: hectáreas forestales sujeto de ordenación en el cuatrienio (ha) (B+C)</t>
  </si>
  <si>
    <t>Socialización versión premiminar de los POF
Armonización de los POF con actores locales y regionales
Edición y ajustes de los POF</t>
  </si>
  <si>
    <t>Superficie total del Plan de Ordenación Forestal a 31/12/2019 (ha)</t>
  </si>
  <si>
    <t>Aprobación</t>
  </si>
  <si>
    <t>Aprobación de los POF por el Consejo Directivo de la autoridad ambiental competente</t>
  </si>
  <si>
    <t>Superficie a ser ordenada en el Plan de Ordenación Forestal (*)</t>
  </si>
  <si>
    <t>Avance (Ponderación acumulada)</t>
  </si>
  <si>
    <t>Meta: hectáreas forestales sujeto de ordenación (a)</t>
  </si>
  <si>
    <t>Sin iniciar</t>
  </si>
  <si>
    <t>En formulación</t>
  </si>
  <si>
    <t>En actualización</t>
  </si>
  <si>
    <t>Plan forestal adoptado</t>
  </si>
  <si>
    <t>Superfice de avance anual (ha)</t>
  </si>
  <si>
    <t>(*) Ubique cada superficie sólo en la última etapa que se encuentre</t>
  </si>
  <si>
    <t>Avance Cuatrienal (%)</t>
  </si>
  <si>
    <t>La suma de la superficie de las áreas en proceso de ordenación debe ser igual a la meta de hectáreas forestales a ser ordenadas.</t>
  </si>
  <si>
    <t>Meta de avance anual (%)</t>
  </si>
  <si>
    <t>Relación de áreas a ser ordenadas en el Plan de Ordenación Forestal</t>
  </si>
  <si>
    <t>Meta de avance anual (ha)</t>
  </si>
  <si>
    <t>Nombre del área a ser ordenada</t>
  </si>
  <si>
    <t>Municipios donde se ubica</t>
  </si>
  <si>
    <t>Superficie (ha)</t>
  </si>
  <si>
    <t>Estado de avance (a)</t>
  </si>
  <si>
    <t>Acto administrativo de adopción</t>
  </si>
  <si>
    <t>Cuenca del Rio Guarino</t>
  </si>
  <si>
    <t>La Dorada,Manzanares, Marquetalia, Marulanda, Victoria</t>
  </si>
  <si>
    <t>En Formulacion</t>
  </si>
  <si>
    <t>Determinación de la Meta de Avance Anual</t>
  </si>
  <si>
    <t>Ponderador acumulado esperado en cada fase</t>
  </si>
  <si>
    <t>Hectareas</t>
  </si>
  <si>
    <t>Avance esperado (Ponderación acumulada)</t>
  </si>
  <si>
    <t>(a) en formulación, en actualización, en adopción, adoptado. Si está adoptado, escriba el número del acto administrativo correspondiente.</t>
  </si>
  <si>
    <t>Meta de avance anual ponderada (ha)</t>
  </si>
  <si>
    <t>Biodiversidad y Ecosistemas</t>
  </si>
  <si>
    <t>Franklin Dussan</t>
  </si>
  <si>
    <t>Prof Especializado</t>
  </si>
  <si>
    <t>franklindussan@corpocaldas.gov.co</t>
  </si>
  <si>
    <t>8841409 Ext 327</t>
  </si>
  <si>
    <t>Calle 21 23-22 Edificio Atlas</t>
  </si>
  <si>
    <t>Observaciones.</t>
  </si>
  <si>
    <t>Es el porcentaje de avance en la formulación del Plan de Ordenación Forestal, con respecto a la meta de Ordenación Forestal definida en el Plan de Acción de la Corporación.</t>
  </si>
  <si>
    <t>Mide el avance del Plan de Ordenación Forestal, con respecto a la meta de Ordenación Forestal definida en el Plan de Acción de la Corporación. De esta manera, el indicador busca hacer seguimiento a la contribución de las CAR a la Política Nacional de Gestión Integral de la Biodiversidad y sus Servicios Ecosistémicos, así como a los instrumentos de política relacionados con el recurso forestal.</t>
  </si>
  <si>
    <t>Los artículos 8°, 79 y 80 de la Constitución Política de Colombia, señalan que es deber del Estado proteger la diversidad e integridad del ambiente, conservar las áreas de especial importancia ecológica, fomentar la educación para el logro de estos fines, planificar el manejo y aprovechamiento de los recursos naturales para garantizar su desarrollo sostenible, su conservación, restauración o sustitución.</t>
  </si>
  <si>
    <t>El Plan de ordenación forestal es el estudio elaborado por las Corporaciones que, fundamentado en la descripción de los aspectos bióticos, abióticos, sociales y económicos, tiene por objeto asegurar que el interesado en utilizar el recurso en un área forestal productora, desarrolle su actividad en forma planificada para así garantizar el manejo adecuado y el aprovechamiento sostenible del recurso</t>
  </si>
  <si>
    <t>VARIABLE</t>
  </si>
  <si>
    <t>CONTINENTALES</t>
  </si>
  <si>
    <t>MARINAS, COSTERAS E INSULARES</t>
  </si>
  <si>
    <t xml:space="preserve">Número de áreas protegidas cuya administración es responsabilidad de la Corporación Autónoma Regional </t>
  </si>
  <si>
    <t>Número de áreas protegidas con plan de manejo adoptado</t>
  </si>
  <si>
    <t>Número de áreas protegidas con plan de manejo en ejecución</t>
  </si>
  <si>
    <t>Inversión asociada a la ejecución de los planes de manejo de áreas protegidas (Millones de $)</t>
  </si>
  <si>
    <t>Nombre de AP</t>
  </si>
  <si>
    <t>Tipo (continental, marina, costera, insular)</t>
  </si>
  <si>
    <t>Categoría de AP</t>
  </si>
  <si>
    <t>CONTIENTAL</t>
  </si>
  <si>
    <t>DMI</t>
  </si>
  <si>
    <t>SAN DIEGO</t>
  </si>
  <si>
    <t>Construcción de cerca de aislamiento</t>
  </si>
  <si>
    <t>Talleres de sensibilización comunitaria y Normatividad ambiental</t>
  </si>
  <si>
    <t>Cuanto más cercano a cien por ciento, mayores son las acciones que la autoridad ambiental realiza para la ejecución de los planes de manejo de las áreas protegidas que están a cargo de la Corporación Autónoma Regional.</t>
  </si>
  <si>
    <t>GRUPO BIODIVERSIDAD Y ECOSISTEMAS</t>
  </si>
  <si>
    <t>JONY A. ARIAS</t>
  </si>
  <si>
    <t>PROFESIONAL ESP</t>
  </si>
  <si>
    <t>jonyarias@corpocaldas.gov.co</t>
  </si>
  <si>
    <t>8841409-ext 329</t>
  </si>
  <si>
    <t>Calle 21No. 23-22</t>
  </si>
  <si>
    <r>
      <t>Hoja Metodológica de referencia:</t>
    </r>
    <r>
      <rPr>
        <sz val="9"/>
        <color indexed="8"/>
        <rFont val="Calibri"/>
        <family val="2"/>
      </rPr>
      <t xml:space="preserve"> MADS (2016). </t>
    </r>
    <r>
      <rPr>
        <i/>
        <sz val="9"/>
        <color indexed="8"/>
        <rFont val="Calibri"/>
        <family val="2"/>
      </rPr>
      <t>Hoja metodológica Porcentaje de áreas protegidas con planes de manejo en ejecución (Versión 1.0).</t>
    </r>
    <r>
      <rPr>
        <sz val="9"/>
        <color indexed="8"/>
        <rFont val="Calibri"/>
        <family val="2"/>
      </rPr>
      <t xml:space="preserve"> Ministerio de Ambiente y Desarrollo Sostenible y Parques Nacionales Naturales.</t>
    </r>
  </si>
  <si>
    <t>Se recomienda a las autoridades ambientales que una vez el plan de manejo ya esté aprobado y soportado bajo acto administrativo este sea cargado en la Plataforma del RUNAP. http://runap.parquesnacionales.gov.co)</t>
  </si>
  <si>
    <t>Es la relación entre el número de áreas protegidas con planes de manejo en ejecución y el número de áreas protegidas regionales en jurisdicción de la Corporación registradas en el RUNAP, cuya administración es responsabilidad de la autoridad ambiental. Comprende áreas protegidas tanto continentales como marinas, costeras e insulares.</t>
  </si>
  <si>
    <t>El indicador mide que la autoridad ambiental realice acciones dirigidas a la implementación de los planes de manejo de las áreas protegidas, cuya administración es responsabilidad de la autoridad ambiental. De esta manera, la Corporación contribuye a la ejecución a nivel regional de la Política Nacional de Gestión de la Biodiversidad y sus Servicios Ecosistémicos.</t>
  </si>
  <si>
    <t>El Convenio sobre Diversidad Biológica, aprobado por la Ley 165 de 1994, señala que los objetivos de conservación de la biodiversidad que se persiguen son: la conservación de la diversidad, la utilización sostenible de sus componentes y la participación justa y equitativa en los beneficios que se deriven del uso de recursos genéticos.</t>
  </si>
  <si>
    <t>La Decisión VII.28 de la Séptima Conferencia de las Partes -COP 7- del Convenio sobre Diversidad Biológica, aprobó el Programa Temático de Áreas Protegidas que confirma que es indispensable hacer esfuerzos para establecer y mantener sistemas de áreas protegidas, aplicando el enfoque ecosistémico con el objetivo de establecer y mantener sistemas completos, eficazmente manejados y ecológicamente representativos de áreas protegidas.</t>
  </si>
  <si>
    <t>En tal sentido, el Decreto 1076 de 2015 define un área protegida como una superficie definida geográficamente que haya sido designada, regulada y administrada a fin de alcanzar objetivos específicos de conservación.</t>
  </si>
  <si>
    <t>El mencionado Decreto, establece las categorías de áreas protegidas nacionales y regionales.</t>
  </si>
  <si>
    <t>Adicionalmente, el Decreto ibídem, establece que cada una de las áreas protegidas que integran el SINAP contarán con un plan de manejo que será el principal instrumento de planificación que orienta su gestión de conservación para un periodo de cinco (5) años de manera que se evidencien resultados frente al logro de los objetivos de conservación que motivaron su designación y su contribución al desarrollo del SINAP. Este plan deberá formularse dentro del año siguiente a la declaratoria o en el caso de las áreas existentes que se integren al SINAP dentro del año siguiente al registro.</t>
  </si>
  <si>
    <t>Indicador Porcentaje de áreas protegidas con planes de manejo en ejecución</t>
  </si>
  <si>
    <r>
      <t xml:space="preserve">PAPME </t>
    </r>
    <r>
      <rPr>
        <vertAlign val="subscript"/>
        <sz val="9"/>
        <color indexed="8"/>
        <rFont val="Calibri"/>
        <family val="2"/>
      </rPr>
      <t>t</t>
    </r>
    <r>
      <rPr>
        <sz val="9"/>
        <color indexed="8"/>
        <rFont val="Calibri"/>
        <family val="2"/>
      </rPr>
      <t xml:space="preserve"> = Porcentaje de áreas protegidas con planes de manejo en ejecución, en el tiempo t.</t>
    </r>
  </si>
  <si>
    <r>
      <t xml:space="preserve">APME </t>
    </r>
    <r>
      <rPr>
        <vertAlign val="subscript"/>
        <sz val="9"/>
        <color indexed="8"/>
        <rFont val="Calibri"/>
        <family val="2"/>
      </rPr>
      <t>it</t>
    </r>
    <r>
      <rPr>
        <sz val="9"/>
        <color indexed="8"/>
        <rFont val="Calibri"/>
        <family val="2"/>
      </rPr>
      <t xml:space="preserve"> = Número de áreas protegidas </t>
    </r>
    <r>
      <rPr>
        <i/>
        <sz val="9"/>
        <color indexed="8"/>
        <rFont val="Calibri"/>
        <family val="2"/>
      </rPr>
      <t>i</t>
    </r>
    <r>
      <rPr>
        <sz val="9"/>
        <color indexed="8"/>
        <rFont val="Calibri"/>
        <family val="2"/>
      </rPr>
      <t xml:space="preserve"> con planes de manejo en ejecución, en el tiempo t.</t>
    </r>
  </si>
  <si>
    <r>
      <t xml:space="preserve">APCAR </t>
    </r>
    <r>
      <rPr>
        <vertAlign val="subscript"/>
        <sz val="9"/>
        <color indexed="8"/>
        <rFont val="Calibri"/>
        <family val="2"/>
      </rPr>
      <t>it</t>
    </r>
    <r>
      <rPr>
        <sz val="9"/>
        <color indexed="8"/>
        <rFont val="Calibri"/>
        <family val="2"/>
      </rPr>
      <t xml:space="preserve"> = Número de áreas protegidas </t>
    </r>
    <r>
      <rPr>
        <i/>
        <sz val="9"/>
        <color indexed="8"/>
        <rFont val="Calibri"/>
        <family val="2"/>
      </rPr>
      <t>i</t>
    </r>
    <r>
      <rPr>
        <sz val="9"/>
        <color indexed="8"/>
        <rFont val="Calibri"/>
        <family val="2"/>
      </rPr>
      <t xml:space="preserve"> cuya administración es responsabilidad de la Corporación Autónoma Regional, en el tiempo t.</t>
    </r>
  </si>
  <si>
    <t>Inversión asociada a la ejecución de los planes de manejo de áreas protegidas</t>
  </si>
  <si>
    <r>
      <t xml:space="preserve">IPMAP </t>
    </r>
    <r>
      <rPr>
        <vertAlign val="subscript"/>
        <sz val="9"/>
        <color indexed="8"/>
        <rFont val="Calibri"/>
        <family val="2"/>
      </rPr>
      <t>t</t>
    </r>
    <r>
      <rPr>
        <sz val="9"/>
        <color indexed="8"/>
        <rFont val="Calibri"/>
        <family val="2"/>
      </rPr>
      <t xml:space="preserve"> = Inversión asociada a la ejecución de los planes de manejo de las áreas protegidas a cargo de la Corporación Autónoma Regional, en el año t.</t>
    </r>
  </si>
  <si>
    <r>
      <t xml:space="preserve">PDAP </t>
    </r>
    <r>
      <rPr>
        <vertAlign val="subscript"/>
        <sz val="9"/>
        <color indexed="8"/>
        <rFont val="Calibri"/>
        <family val="2"/>
      </rPr>
      <t>i</t>
    </r>
    <r>
      <rPr>
        <sz val="9"/>
        <color indexed="8"/>
        <rFont val="Calibri"/>
        <family val="2"/>
      </rPr>
      <t xml:space="preserve"> = Presupuesto definitivo asociado a la ejecución del plan de manejo del área protegida i, en el año t.</t>
    </r>
  </si>
  <si>
    <t>Meta de áreas de ecosistemas en restauración, rehabilitación y recuperación (ha)</t>
  </si>
  <si>
    <t>Áreas de ecosistemas en restauración ecológica</t>
  </si>
  <si>
    <t>Áreas de ecosistemas en rehabilitación</t>
  </si>
  <si>
    <t>Áreas de ecosistemas en recuperación</t>
  </si>
  <si>
    <t>Inversión asociada a restauración, rehabilitación y recuperación de los ecosistemas (Millones de $)</t>
  </si>
  <si>
    <t>Tipo de acción (restauración, rehabilitación o recuperación)</t>
  </si>
  <si>
    <t>Área en restauración, rehabilitación o recuperación (ha)</t>
  </si>
  <si>
    <t>acciones de restauracion en Páramos</t>
  </si>
  <si>
    <t>Restauración</t>
  </si>
  <si>
    <t>acciones de restauracion  areas protegidas</t>
  </si>
  <si>
    <t>acciones de restauracion en humedales</t>
  </si>
  <si>
    <t>Acciones de recuperación en ecosistema bosque seco tropical</t>
  </si>
  <si>
    <t>Establecimiento de metros lineales (ml) de cercas inertes</t>
  </si>
  <si>
    <t>rehabilitacion</t>
  </si>
  <si>
    <t>Establecimiento de metros lineales (ml) de cercas vivas</t>
  </si>
  <si>
    <t>Recuperación</t>
  </si>
  <si>
    <t>Mantenimiento de Hectáreas de plantación protectora establecidas en vigencias anteriores</t>
  </si>
  <si>
    <t>Establecer Hectáreas de plantación protectora con especies propias de la zona</t>
  </si>
  <si>
    <t>Cuanto más cercano a cien por ciento, mayor es el cumplimiento de las metas establecidas por la Corporación en materia de restauración, rehabilitación y reforestación.</t>
  </si>
  <si>
    <t>GRUPO DE BIODIVERISDAD Y ECOSISTEMAS</t>
  </si>
  <si>
    <t>RICARDO AGUDELO SALAZAR</t>
  </si>
  <si>
    <t>ricardoagudelo@corpocaldas.gov.co</t>
  </si>
  <si>
    <t>calle 21 No. 23-22 piso 15  edificio atlas</t>
  </si>
  <si>
    <t>La informacion suministrada corresponde a las actividades contratadas en el año 2018 para el cumplimiento de cada una de las metas. No incluye actividades ejecutadas en el año 2018, contratadas con recursos de la vigencia 2017.</t>
  </si>
  <si>
    <t>Mide la superficie de ecosistemas en restauración, rehabilitación y reforestación, con respecto a la meta de áreas en restauración, rehabilitación y recuperación priorizadas por la Corporación.</t>
  </si>
  <si>
    <t>El indicador busca hacer seguimiento a la contribución de las CAR a la Política Nacional de Gestión Integral de la Biodiversidad y sus Servicios Ecosistémicos y específicamente las acciones relacionadas con la restauración, recuperación y rehabilitación de ecosistemas.</t>
  </si>
  <si>
    <t>Contribución a la Meta del plan de desarrollo (Hectáreas en Proceso de Restauración)</t>
  </si>
  <si>
    <t>Plan Nacional de Restauración</t>
  </si>
  <si>
    <t>El Plan Nacional de Restauración concibe la restauración, en su visión amplia, como el restablecimiento parcial o totalmente la composición, estructura y función de la biodiversidad, que hayan sido alterados o degradados.</t>
  </si>
  <si>
    <t>La restauración ecológica, por su parte, es el proceso de ayudar al restablecimiento de un ecosistema que se ha degradado, dañado o destruido. Es una actividad deliberada que inicia o acelera la recuperación de un ecosistema con respecto a su salud, integridad y sostenibilidad y busca iniciar o facilitar la reanudación de estos procesos, los cuales retornarán el ecosistema a la trayectoria deseada.</t>
  </si>
  <si>
    <t>La rehabilitación de ecosistemas enfatiza la reparación de los procesos, la productividad y los servicios de un ecosistema. Comparte con la restauración un enfoque fundamental en los ecosistemas históricos o preexistentes como modelos o referencias, pero las dos actividades difieren en sus metas y estrategias.</t>
  </si>
  <si>
    <t>La recuperación de ecosistemas incluye la estabilización del terreno, el aseguramiento de la seguridad pública, el mejoramiento estético y, por lo general, el retorno de las tierras a lo que se consideraría un propósito útil dentro del contexto regional.</t>
  </si>
  <si>
    <t>Se debe tener en cuenta que la restauración es un proceso a largo plazo por lo que sólo el establecimiento (revegetación) no significa que el ecosistema haya sido restaurado, si no que corresponde a una fase en el proceso, por lo tanto, las hectáreas establecidas se encuentran en “Proceso de restauración”.</t>
  </si>
  <si>
    <t>Se considera que el proyecto de restauración, en este caso el área, se encuentra en proceso de restauración cuando se han realizado las etapas de un proyecto de restauración.</t>
  </si>
  <si>
    <t>Las mencionadas etapas de un proyecto de restauración, identificadas en el Plan Nacional de Restauración, son: a. planeación del proyecto de restauración; b. ejecución; c. mantenimiento; d. monitoreo; y e. divulgación de modelos regionales.</t>
  </si>
  <si>
    <t>Inversión asociada a restauración, rehabilitación y recuperación de los ecosistemas naturales</t>
  </si>
  <si>
    <t>(Millones de $)</t>
  </si>
  <si>
    <t>Número de sectores priorizados para acompañamiento en la reconversión hacia sistemas sostenibles de producción (SPA)</t>
  </si>
  <si>
    <t>Sectores acompañados en la reconversión hacia sistemas sostenibles de producción (SA)</t>
  </si>
  <si>
    <t>Porcentaje de sectores con acompañamiento para la reconversión hacia sistemas sostenibles de producción (PSA = SA / SPA)</t>
  </si>
  <si>
    <t>Indicador Complementario:</t>
  </si>
  <si>
    <t>Ejecución presupuestal de acciones relacionadas con el acompañamiento para la reconversión hacia sistemas sostenibles de producción</t>
  </si>
  <si>
    <t>Temática</t>
  </si>
  <si>
    <t>Sector(es)</t>
  </si>
  <si>
    <t>inicial</t>
  </si>
  <si>
    <t>Reconversión productiva en los sistemas de ganadería, caucho, café y cacao.</t>
  </si>
  <si>
    <t xml:space="preserve">Reconversión hacia sistemas de producción sostenibles </t>
  </si>
  <si>
    <t xml:space="preserve">Agrícola y pecuario </t>
  </si>
  <si>
    <t xml:space="preserve">Implementar huertos caseros y biofábricas </t>
  </si>
  <si>
    <t>Producción orgánica</t>
  </si>
  <si>
    <t>Agrícola</t>
  </si>
  <si>
    <t>Apoyo al sector agricola para implementar nuevas tecnologías de producción más limpia en el subsector cafetero del departamento de Caldas.</t>
  </si>
  <si>
    <t>Aplicación de nuevas tecnologias para el uso racional de consumo de agua.</t>
  </si>
  <si>
    <t>Agricola</t>
  </si>
  <si>
    <t>Implementar mecanismos de buenas practicas ambientales en el sector industrial.</t>
  </si>
  <si>
    <t>Administrar la Bolsa de residuos y subproductos industriales (BORSI), en el departamento de Caldas y fomentar las alianzas sectoriales que favorezcan la gestión y el aprovechamiento de los residuos.  Desarrollo del Programa Corpocaldas reconoce la Excelencia Ambiental Sostenible CREAS.</t>
  </si>
  <si>
    <t>Industrial</t>
  </si>
  <si>
    <t>Apoyar el desarrollo minero en Caldas, para conocer y mejorar la gestión ambiental, aplicando estrategias de producción más limpia</t>
  </si>
  <si>
    <t xml:space="preserve">Aunar esfuerzos técnicos, económicos y financieros para
caracterizar las Unidades de Producción Minera – UPM que se encuentran desarrollando su actividad en los municipios priorizados del departamento de Caldas,  </t>
  </si>
  <si>
    <t>Minero</t>
  </si>
  <si>
    <t>(*) Nombre de la acción, actividad o proyecto en el Plan de Acción de la Corporación.</t>
  </si>
  <si>
    <t>Cálculo de la ejecución física y presupuestal de acciones relacionadas con el acompañamiento para la reconversión hacia sistemas sostenibles de producción</t>
  </si>
  <si>
    <t>Cuanto más cercano a cien por ciento, mayor es el cumplimiento de las metas establecidas en relación con los sectores priorizados por la Corporación para hacerles acompañamiento en la reconversión hacia sistemas sostenibles de producción.</t>
  </si>
  <si>
    <t xml:space="preserve">Grupo Biodiversidad y Ecosistemas </t>
  </si>
  <si>
    <t xml:space="preserve">Martha Cecilia Escobar Muñoz </t>
  </si>
  <si>
    <t>Profesional esp. grado 14</t>
  </si>
  <si>
    <t>marthacescobar@corpocaldas.gov.co</t>
  </si>
  <si>
    <t>Edificio Atlas piso 15</t>
  </si>
  <si>
    <r>
      <t>Hoja Metodológica de referencia:</t>
    </r>
    <r>
      <rPr>
        <sz val="9"/>
        <color rgb="FF000000"/>
        <rFont val="Calibri"/>
        <family val="2"/>
        <scheme val="minor"/>
      </rPr>
      <t xml:space="preserve"> MADS (2016). </t>
    </r>
    <r>
      <rPr>
        <i/>
        <sz val="9"/>
        <color rgb="FF000000"/>
        <rFont val="Calibri"/>
        <family val="2"/>
        <scheme val="minor"/>
      </rPr>
      <t>Hoja metodológica Porcentaje de sectores con acompañamiento para la reconversión hacia sistemas sostenibles de producción (Versión 1.0).</t>
    </r>
    <r>
      <rPr>
        <sz val="9"/>
        <color rgb="FF000000"/>
        <rFont val="Calibri"/>
        <family val="2"/>
        <scheme val="minor"/>
      </rPr>
      <t xml:space="preserve"> Ministerio de Ambiente y Desarrollo Sostenible MADS, DGOAT-SINA y DAASU.</t>
    </r>
  </si>
  <si>
    <t>Es la relación entre el número de sectores acompañados por la Corporación Autónoma Regional en la reconversión hacia sistemas sostenibles de producción, y la meta de sectores priorizados por la autoridad ambiental para dicho acompañamiento.</t>
  </si>
  <si>
    <t>El indicador mide el cumplimiento de las metas establecidas en relación con los sectores priorizados por la Corporación para hacerles acompañamiento en la reconversión hacia sistemas sostenibles de producción. De esta manera, contribuye a la implementación de la Política de Producción y Consumo Sostenible y de la Estrategia de Crecimiento Verde del Plan Nacional de Desarrollo 2014-2018.</t>
  </si>
  <si>
    <t>Decreto 1076 de 2016.</t>
  </si>
  <si>
    <t>Ley 1753 de 2015, Plan Nacional de Desarrollo.</t>
  </si>
  <si>
    <t>Política de Producción y Consumo Sostenible (PPyCS)</t>
  </si>
  <si>
    <t>Plan Nacional de Desarrollo PND 2015-2018</t>
  </si>
  <si>
    <r>
      <t xml:space="preserve">El Ministerio de Ambiente formuló en 2010 la </t>
    </r>
    <r>
      <rPr>
        <b/>
        <sz val="9"/>
        <color rgb="FF000000"/>
        <rFont val="Calibri"/>
        <family val="2"/>
        <scheme val="minor"/>
      </rPr>
      <t>Política Nacional de Producción y Consumo Sostenible (PPyCS)</t>
    </r>
    <r>
      <rPr>
        <sz val="9"/>
        <color rgb="FF000000"/>
        <rFont val="Calibri"/>
        <family val="2"/>
        <scheme val="minor"/>
      </rPr>
      <t>, con el propósito de orientar el cambio de los patrones de producción y consumo de la economía colombiana hacia la sostenibilidad ambiental y consecuente con ello, contribuir al mejoramiento de la competitividad empresarial.</t>
    </r>
  </si>
  <si>
    <t>Los sectores prioritarios de la PPyCS son:</t>
  </si>
  <si>
    <r>
      <t xml:space="preserve">Sector </t>
    </r>
    <r>
      <rPr>
        <b/>
        <sz val="9"/>
        <color rgb="FF000000"/>
        <rFont val="Calibri"/>
        <family val="2"/>
        <scheme val="minor"/>
      </rPr>
      <t xml:space="preserve">público </t>
    </r>
    <r>
      <rPr>
        <sz val="9"/>
        <color rgb="FF000000"/>
        <rFont val="Calibri"/>
        <family val="2"/>
        <scheme val="minor"/>
      </rPr>
      <t>(obras de infraestructura, vivienda social, tecnologías, transporte público, generación de energía). (i) Con perspectivas de incidir en avances de sostenibilidad de obras y proyectos de gran impacto; (ii) Con potencial de que sea considerado como ejemplo en las prácticas de producción y consumo sostenible.</t>
    </r>
  </si>
  <si>
    <r>
      <t xml:space="preserve">Sector de la </t>
    </r>
    <r>
      <rPr>
        <b/>
        <sz val="9"/>
        <color rgb="FF000000"/>
        <rFont val="Calibri"/>
        <family val="2"/>
        <scheme val="minor"/>
      </rPr>
      <t>construcción</t>
    </r>
    <r>
      <rPr>
        <sz val="9"/>
        <color rgb="FF000000"/>
        <rFont val="Calibri"/>
        <family val="2"/>
        <scheme val="minor"/>
      </rPr>
      <t>. (i) Con perspectivas de incidir a través de su diseño, en el consumo de energía y agua y en el manejo de residuos en el sector doméstico. (ii) Gran escala y crecimiento. (iii) Con perspectivas de utilizar materiales sostenibles y estimular a los proveedores hacia procesos de producción más sostenibles.</t>
    </r>
  </si>
  <si>
    <r>
      <t xml:space="preserve">Sector </t>
    </r>
    <r>
      <rPr>
        <b/>
        <sz val="9"/>
        <color rgb="FF000000"/>
        <rFont val="Calibri"/>
        <family val="2"/>
        <scheme val="minor"/>
      </rPr>
      <t>manufacturero</t>
    </r>
    <r>
      <rPr>
        <sz val="9"/>
        <color rgb="FF000000"/>
        <rFont val="Calibri"/>
        <family val="2"/>
        <scheme val="minor"/>
      </rPr>
      <t xml:space="preserve"> (envases y empaques, alimentos, productos químicos, metalurgia). (i)Con perspectivas de optimizar en sus procesos productivos el uso eficiente de energía, agua y materias primas. (ii) Con potencial para la reducción y el aprovechamiento de los residuos. (iii) Con potencial de reducir su huella de carbono.</t>
    </r>
  </si>
  <si>
    <r>
      <t xml:space="preserve">Sector </t>
    </r>
    <r>
      <rPr>
        <b/>
        <sz val="9"/>
        <color rgb="FF000000"/>
        <rFont val="Calibri"/>
        <family val="2"/>
        <scheme val="minor"/>
      </rPr>
      <t>agroindustrial</t>
    </r>
    <r>
      <rPr>
        <sz val="9"/>
        <color rgb="FF000000"/>
        <rFont val="Calibri"/>
        <family val="2"/>
        <scheme val="minor"/>
      </rPr>
      <t xml:space="preserve"> (azúcar, flores, banano, biocombustibles). (i) Con alto potencial de exportación. (ii) Sector en crecimiento, especialmente en relación con los biocombustibles. (iii) Sector intensivo en el uso de recursos y con alto potencial de optimización.</t>
    </r>
  </si>
  <si>
    <r>
      <t xml:space="preserve">Sector </t>
    </r>
    <r>
      <rPr>
        <b/>
        <sz val="9"/>
        <color rgb="FF000000"/>
        <rFont val="Calibri"/>
        <family val="2"/>
        <scheme val="minor"/>
      </rPr>
      <t>turismo</t>
    </r>
    <r>
      <rPr>
        <sz val="9"/>
        <color rgb="FF000000"/>
        <rFont val="Calibri"/>
        <family val="2"/>
        <scheme val="minor"/>
      </rPr>
      <t>. (i) Sector estratégico dentro las políticas de competitividad nacional. (ii) Con potencial para hacer uso eficiente de energía y agua y manejo adecuado de residuos. (iii) Con potencial para ser ejemplo por el uso racional de los recursos.</t>
    </r>
  </si>
  <si>
    <r>
      <t xml:space="preserve">Sector de </t>
    </r>
    <r>
      <rPr>
        <b/>
        <sz val="9"/>
        <color rgb="FF000000"/>
        <rFont val="Calibri"/>
        <family val="2"/>
        <scheme val="minor"/>
      </rPr>
      <t>alimentos ecológicos</t>
    </r>
    <r>
      <rPr>
        <sz val="9"/>
        <color rgb="FF000000"/>
        <rFont val="Calibri"/>
        <family val="2"/>
        <scheme val="minor"/>
      </rPr>
      <t>. (i) Con potencial de crecimiento hacia la exportación. (ii) Con potencial de ser considerado como ejemplo para prácticas de producción y consumo sostenible. Sector de productos y servicios provenientes de la biodiversidad. (i) Con potencial de crecimiento hacia la exportación. (ii) Con potencial de ser considerado como ejemplo para prácticas de producción, consumo y aprovechamiento sostenible. Pymes proveedoras de grandes empresas. (i) Con potencial de difusión de prácticas entre grupos de empresas. (ii) Con potencial de generación y conservación de empleo (iii) Con potencial para implementar prácticas de producción y consumo sostenible.</t>
    </r>
  </si>
  <si>
    <r>
      <t xml:space="preserve">Por su parte, el Plan Nacional de Desarrollo 2014-2018 incluyó la </t>
    </r>
    <r>
      <rPr>
        <b/>
        <sz val="9"/>
        <color rgb="FF000000"/>
        <rFont val="Calibri"/>
        <family val="2"/>
        <scheme val="minor"/>
      </rPr>
      <t>Estrategia Transversal y Envolvente de Crecimiento Verde</t>
    </r>
    <r>
      <rPr>
        <sz val="9"/>
        <color rgb="FF000000"/>
        <rFont val="Calibri"/>
        <family val="2"/>
        <scheme val="minor"/>
      </rPr>
      <t xml:space="preserve"> con el fin de alcanzar una Colombia en paz y un desarrollo económico sostenible. El crecimiento verde propende por un desarrollo sostenible que garantice el bienestar económico y social de la población en el largo plazo, asegurando que la base de los recursos provea los bienes y servicios ecosistémicos que el país necesita y el ambiente natural sea capaz de recuperarse ante los impactos de las actividades productivas (DNP 2014)</t>
    </r>
  </si>
  <si>
    <t>La Estrategia Nacional de Crecimiento Verde cuenta con tres objetivos:</t>
  </si>
  <si>
    <r>
      <t>1.</t>
    </r>
    <r>
      <rPr>
        <sz val="7"/>
        <color rgb="FF000000"/>
        <rFont val="Times New Roman"/>
        <family val="1"/>
      </rPr>
      <t xml:space="preserve">       </t>
    </r>
    <r>
      <rPr>
        <sz val="9"/>
        <color rgb="FF000000"/>
        <rFont val="Calibri"/>
        <family val="2"/>
      </rPr>
      <t>Avanzar hacia un crecimiento sostenible y bajo en carbono</t>
    </r>
  </si>
  <si>
    <r>
      <t>2.</t>
    </r>
    <r>
      <rPr>
        <sz val="7"/>
        <color rgb="FF000000"/>
        <rFont val="Times New Roman"/>
        <family val="1"/>
      </rPr>
      <t xml:space="preserve">       </t>
    </r>
    <r>
      <rPr>
        <sz val="9"/>
        <color rgb="FF000000"/>
        <rFont val="Calibri"/>
        <family val="2"/>
      </rPr>
      <t>Proteger y asegurar el uso sostenible del capital natural y mejorar la calidad y gobernanza ambiental</t>
    </r>
  </si>
  <si>
    <r>
      <t>3.</t>
    </r>
    <r>
      <rPr>
        <sz val="7"/>
        <color rgb="FF000000"/>
        <rFont val="Times New Roman"/>
        <family val="1"/>
      </rPr>
      <t xml:space="preserve">       </t>
    </r>
    <r>
      <rPr>
        <sz val="9"/>
        <color rgb="FF000000"/>
        <rFont val="Calibri"/>
        <family val="2"/>
      </rPr>
      <t>lograr un crecimiento resiliente y reducir la vulnerabilidad frente a los riesgos de desastres y al cambio climático.</t>
    </r>
  </si>
  <si>
    <t>En particular, la Estrategia promueve la adopción de prácticas de generación de valor agregado por parte de todos los sectores productivos; así como la identificación y aprovechamiento de las oportunidades de aumento en la competitividad, productividad y eficiencia, que a su vez reduzcan las emisiones de GEI en los diferentes sectores de la economía nacional y promuevan la resiliencia a los efectos adversos del cambio climático.</t>
  </si>
  <si>
    <t>Ahora bien, el papel de las Corporaciones Autónomas Regionales en este campo es acompañar los sectores productivos hacia la reconversión a sistemas sostenibles de producción.</t>
  </si>
  <si>
    <t>Se entiende por acompañamiento a los sectores productivos contiene las siguientes acciones:</t>
  </si>
  <si>
    <r>
      <t>·</t>
    </r>
    <r>
      <rPr>
        <sz val="7"/>
        <color rgb="FF000000"/>
        <rFont val="Times New Roman"/>
        <family val="1"/>
      </rPr>
      <t xml:space="preserve">        </t>
    </r>
    <r>
      <rPr>
        <sz val="9"/>
        <color rgb="FF000000"/>
        <rFont val="Calibri"/>
        <family val="2"/>
      </rPr>
      <t>Reuniones de construcción de agendas conjuntas de trabajo y de actualización de los convenios sectoriales de producción más limpia firmados como espacios de concertación</t>
    </r>
  </si>
  <si>
    <r>
      <t>·</t>
    </r>
    <r>
      <rPr>
        <sz val="7"/>
        <color rgb="FF000000"/>
        <rFont val="Times New Roman"/>
        <family val="1"/>
      </rPr>
      <t xml:space="preserve">        </t>
    </r>
    <r>
      <rPr>
        <sz val="9"/>
        <color rgb="FF000000"/>
        <rFont val="Calibri"/>
        <family val="2"/>
      </rPr>
      <t>Informes de seguimiento al cumplimiento de las agendas sectoriales.</t>
    </r>
  </si>
  <si>
    <r>
      <t>·</t>
    </r>
    <r>
      <rPr>
        <sz val="7"/>
        <color rgb="FF000000"/>
        <rFont val="Times New Roman"/>
        <family val="1"/>
      </rPr>
      <t xml:space="preserve">        </t>
    </r>
    <r>
      <rPr>
        <sz val="9"/>
        <color rgb="FF000000"/>
        <rFont val="Calibri"/>
        <family val="2"/>
      </rPr>
      <t>Eventos de capacitación a los sectores sobre producción y consumo sostenible.</t>
    </r>
  </si>
  <si>
    <r>
      <t>·</t>
    </r>
    <r>
      <rPr>
        <sz val="7"/>
        <color rgb="FF000000"/>
        <rFont val="Times New Roman"/>
        <family val="1"/>
      </rPr>
      <t xml:space="preserve">        </t>
    </r>
    <r>
      <rPr>
        <sz val="9"/>
        <color rgb="FF000000"/>
        <rFont val="Calibri"/>
        <family val="2"/>
      </rPr>
      <t>Eventos de socialización de experiencias exitosas de sistemas productivos sostenibles.</t>
    </r>
  </si>
  <si>
    <t>Número de sectores con acompañamiento para la reconversión hacia sistemas sostenibles de producción</t>
  </si>
  <si>
    <r>
      <t>PSA</t>
    </r>
    <r>
      <rPr>
        <vertAlign val="subscript"/>
        <sz val="9"/>
        <color rgb="FF000000"/>
        <rFont val="Calibri"/>
        <family val="2"/>
        <scheme val="minor"/>
      </rPr>
      <t xml:space="preserve"> t</t>
    </r>
    <r>
      <rPr>
        <sz val="9"/>
        <color rgb="FF000000"/>
        <rFont val="Calibri"/>
        <family val="2"/>
        <scheme val="minor"/>
      </rPr>
      <t xml:space="preserve"> = Porcentaje de sectores con acompañamiento para la reconversión hacia sistemas sostenibles de producción (PSA)</t>
    </r>
  </si>
  <si>
    <r>
      <t xml:space="preserve">SA </t>
    </r>
    <r>
      <rPr>
        <vertAlign val="subscript"/>
        <sz val="9"/>
        <color rgb="FF000000"/>
        <rFont val="Calibri"/>
        <family val="2"/>
        <scheme val="minor"/>
      </rPr>
      <t>it</t>
    </r>
    <r>
      <rPr>
        <sz val="9"/>
        <color rgb="FF000000"/>
        <rFont val="Calibri"/>
        <family val="2"/>
        <scheme val="minor"/>
      </rPr>
      <t xml:space="preserve"> = Sectores acompañados en la reconversión hacia sistemas sostenibles de producción (SA)</t>
    </r>
  </si>
  <si>
    <r>
      <t xml:space="preserve">SPA </t>
    </r>
    <r>
      <rPr>
        <vertAlign val="subscript"/>
        <sz val="9"/>
        <color rgb="FF000000"/>
        <rFont val="Calibri"/>
        <family val="2"/>
        <scheme val="minor"/>
      </rPr>
      <t>it</t>
    </r>
    <r>
      <rPr>
        <sz val="9"/>
        <color rgb="FF000000"/>
        <rFont val="Calibri"/>
        <family val="2"/>
        <scheme val="minor"/>
      </rPr>
      <t xml:space="preserve"> = Número de sectores priorizados para acompañamiento en la reconversión hacia sistemas sostenibles de producción (SPA)</t>
    </r>
  </si>
  <si>
    <r>
      <t xml:space="preserve">EPAARSSP </t>
    </r>
    <r>
      <rPr>
        <vertAlign val="subscript"/>
        <sz val="9"/>
        <color rgb="FF000000"/>
        <rFont val="Calibri"/>
        <family val="2"/>
        <scheme val="minor"/>
      </rPr>
      <t>t</t>
    </r>
    <r>
      <rPr>
        <sz val="9"/>
        <color rgb="FF000000"/>
        <rFont val="Calibri"/>
        <family val="2"/>
        <scheme val="minor"/>
      </rPr>
      <t xml:space="preserve"> = Ejecución presupuestal de acciones relacionadas con el acompañamiento para la reconversión hacia sistemas sostenibles de producción, en el tiempo t</t>
    </r>
  </si>
  <si>
    <r>
      <t xml:space="preserve">CARSSP </t>
    </r>
    <r>
      <rPr>
        <vertAlign val="subscript"/>
        <sz val="9"/>
        <color rgb="FF000000"/>
        <rFont val="Calibri"/>
        <family val="2"/>
        <scheme val="minor"/>
      </rPr>
      <t>it</t>
    </r>
    <r>
      <rPr>
        <sz val="9"/>
        <color rgb="FF000000"/>
        <rFont val="Calibri"/>
        <family val="2"/>
        <scheme val="minor"/>
      </rPr>
      <t xml:space="preserve"> = Compromisos correspondientes a la acción i relacionada con el acompañamiento para la reconversión hacia sistemas sostenibles de producción, en el tiempo t.</t>
    </r>
  </si>
  <si>
    <r>
      <t xml:space="preserve">PDAARSSP </t>
    </r>
    <r>
      <rPr>
        <vertAlign val="subscript"/>
        <sz val="9"/>
        <color rgb="FF000000"/>
        <rFont val="Calibri"/>
        <family val="2"/>
        <scheme val="minor"/>
      </rPr>
      <t>it</t>
    </r>
    <r>
      <rPr>
        <sz val="9"/>
        <color rgb="FF000000"/>
        <rFont val="Calibri"/>
        <family val="2"/>
        <scheme val="minor"/>
      </rPr>
      <t xml:space="preserve"> = Presupuesto definitivo a la acción i relacionada con el acompañamiento para la reconversión hacia sistemas sostenibles de producción, en el tiempo t.</t>
    </r>
  </si>
  <si>
    <r>
      <t xml:space="preserve">PDAPRNV </t>
    </r>
    <r>
      <rPr>
        <vertAlign val="subscript"/>
        <sz val="9"/>
        <color rgb="FF000000"/>
        <rFont val="Calibri"/>
        <family val="2"/>
        <scheme val="minor"/>
      </rPr>
      <t>it</t>
    </r>
    <r>
      <rPr>
        <sz val="9"/>
        <color rgb="FF000000"/>
        <rFont val="Calibri"/>
        <family val="2"/>
        <scheme val="minor"/>
      </rPr>
      <t xml:space="preserve"> = Presupuesto definitivo a la acción i en el marco del Programa Regional de Negocios Verdes, en el año t.</t>
    </r>
  </si>
  <si>
    <r>
      <t xml:space="preserve">CAPRNV </t>
    </r>
    <r>
      <rPr>
        <vertAlign val="subscript"/>
        <sz val="9"/>
        <color rgb="FF000000"/>
        <rFont val="Calibri"/>
        <family val="2"/>
        <scheme val="minor"/>
      </rPr>
      <t>it</t>
    </r>
    <r>
      <rPr>
        <sz val="9"/>
        <color rgb="FF000000"/>
        <rFont val="Calibri"/>
        <family val="2"/>
        <scheme val="minor"/>
      </rPr>
      <t xml:space="preserve"> = Compromisos correspondientes a la acción i en el marco del Programa Regional de Negocios Verdes, en el año t.</t>
    </r>
  </si>
  <si>
    <r>
      <t xml:space="preserve">EAPRNV </t>
    </r>
    <r>
      <rPr>
        <vertAlign val="subscript"/>
        <sz val="9"/>
        <color rgb="FF000000"/>
        <rFont val="Calibri"/>
        <family val="2"/>
        <scheme val="minor"/>
      </rPr>
      <t>i</t>
    </r>
    <r>
      <rPr>
        <sz val="9"/>
        <color rgb="FF000000"/>
        <rFont val="Calibri"/>
        <family val="2"/>
        <scheme val="minor"/>
      </rPr>
      <t xml:space="preserve"> = Ejecución presupuestal de la acción </t>
    </r>
    <r>
      <rPr>
        <i/>
        <sz val="9"/>
        <color rgb="FF000000"/>
        <rFont val="Calibri"/>
        <family val="2"/>
        <scheme val="minor"/>
      </rPr>
      <t>i</t>
    </r>
    <r>
      <rPr>
        <sz val="9"/>
        <color rgb="FF000000"/>
        <rFont val="Calibri"/>
        <family val="2"/>
        <scheme val="minor"/>
      </rPr>
      <t xml:space="preserve"> asociada al Programa Regional de Negocios Verdes por la autoridad ambiental, en el año t.</t>
    </r>
  </si>
  <si>
    <t>Ejecución presupuestal de las acciones relacionadas con la Implementación del Programa Regional de Negocios Verdes por la autoridad ambiental</t>
  </si>
  <si>
    <r>
      <t>z = ponderador de EAPRNV</t>
    </r>
    <r>
      <rPr>
        <vertAlign val="subscript"/>
        <sz val="9"/>
        <color rgb="FF000000"/>
        <rFont val="Calibri"/>
        <family val="2"/>
        <scheme val="minor"/>
      </rPr>
      <t>n</t>
    </r>
  </si>
  <si>
    <r>
      <t>b = ponderador de EAPRNV</t>
    </r>
    <r>
      <rPr>
        <vertAlign val="subscript"/>
        <sz val="9"/>
        <color rgb="FF000000"/>
        <rFont val="Calibri"/>
        <family val="2"/>
        <scheme val="minor"/>
      </rPr>
      <t>2</t>
    </r>
  </si>
  <si>
    <r>
      <t>a = ponderador de EAPRNV</t>
    </r>
    <r>
      <rPr>
        <vertAlign val="subscript"/>
        <sz val="9"/>
        <color rgb="FF000000"/>
        <rFont val="Calibri"/>
        <family val="2"/>
        <scheme val="minor"/>
      </rPr>
      <t>1</t>
    </r>
  </si>
  <si>
    <r>
      <t xml:space="preserve">EAPRNV </t>
    </r>
    <r>
      <rPr>
        <vertAlign val="subscript"/>
        <sz val="9"/>
        <color rgb="FF000000"/>
        <rFont val="Calibri"/>
        <family val="2"/>
        <scheme val="minor"/>
      </rPr>
      <t>nt</t>
    </r>
    <r>
      <rPr>
        <sz val="9"/>
        <color rgb="FF000000"/>
        <rFont val="Calibri"/>
        <family val="2"/>
        <scheme val="minor"/>
      </rPr>
      <t xml:space="preserve"> = Ejecución de acción N relacionada con el Programa Regional de Negocios Verdes, en el tiempo t.</t>
    </r>
  </si>
  <si>
    <r>
      <t xml:space="preserve">EAPRNV </t>
    </r>
    <r>
      <rPr>
        <vertAlign val="subscript"/>
        <sz val="9"/>
        <color rgb="FF000000"/>
        <rFont val="Calibri"/>
        <family val="2"/>
        <scheme val="minor"/>
      </rPr>
      <t>2t</t>
    </r>
    <r>
      <rPr>
        <sz val="9"/>
        <color rgb="FF000000"/>
        <rFont val="Calibri"/>
        <family val="2"/>
        <scheme val="minor"/>
      </rPr>
      <t xml:space="preserve"> = Ejecución de acción 2 relacionada con el Programa Regional de Negocios Verdes, en el tiempo t.</t>
    </r>
  </si>
  <si>
    <r>
      <t xml:space="preserve">EAPRNV </t>
    </r>
    <r>
      <rPr>
        <vertAlign val="subscript"/>
        <sz val="9"/>
        <color rgb="FF000000"/>
        <rFont val="Calibri"/>
        <family val="2"/>
        <scheme val="minor"/>
      </rPr>
      <t>1t</t>
    </r>
    <r>
      <rPr>
        <sz val="9"/>
        <color rgb="FF000000"/>
        <rFont val="Calibri"/>
        <family val="2"/>
        <scheme val="minor"/>
      </rPr>
      <t xml:space="preserve"> = Ejecución de acción 1 relacionada con el Programa Regional de Negocios Verdes, en el tiempo t.</t>
    </r>
  </si>
  <si>
    <r>
      <t xml:space="preserve">IPRVAA </t>
    </r>
    <r>
      <rPr>
        <vertAlign val="subscript"/>
        <sz val="9"/>
        <color rgb="FF000000"/>
        <rFont val="Calibri"/>
        <family val="2"/>
        <scheme val="minor"/>
      </rPr>
      <t>t</t>
    </r>
    <r>
      <rPr>
        <sz val="9"/>
        <color rgb="FF000000"/>
        <rFont val="Calibri"/>
        <family val="2"/>
        <scheme val="minor"/>
      </rPr>
      <t xml:space="preserve"> = Implementación del Programa Regional de Negocios Verdes por la autoridad ambiental, en el tiempo t.</t>
    </r>
  </si>
  <si>
    <t>El listado anterior es indicativo. Las acciones a ser realizadas por las Corporaciones deben corresponder a las acciones priorizadas en el respectivo PRNV.</t>
  </si>
  <si>
    <t>* Nota: De manera consistente con el Indicador de Meta Nacional del Plan Nacional de Desarrollo "Programa Regional de Negocios Verdes". Este incluye en la "Metodología de Medición" la conformación de la ventanilla o nodo de negocios o la realización de alianzas o acuerdos con otras instituciones para la implementación del Programa Regional de Negocios Verdes en la autoridad ambiental. Adicionalmente, la publicación "Metodología para implementar el Programa Regional de Negocios Verdes" incluye el proceso de articulación de actores con el objetivo de iniciar el proceso con la autoridad ambiental y entes territoriales para la conformación de la Ventanilla/Nodo de NV o realización de alianzas o acuerdos con otras instituciones para la implementación del PRNV.</t>
  </si>
  <si>
    <r>
      <t>c)</t>
    </r>
    <r>
      <rPr>
        <sz val="7"/>
        <color rgb="FF000000"/>
        <rFont val="Times New Roman"/>
        <family val="1"/>
      </rPr>
      <t xml:space="preserve">       </t>
    </r>
    <r>
      <rPr>
        <sz val="9"/>
        <color rgb="FF000000"/>
        <rFont val="Calibri"/>
        <family val="2"/>
      </rPr>
      <t>Identificación, Participación y/o realización de ferias de promoción de los N.V.</t>
    </r>
  </si>
  <si>
    <r>
      <t>b)</t>
    </r>
    <r>
      <rPr>
        <sz val="7"/>
        <color rgb="FF000000"/>
        <rFont val="Times New Roman"/>
        <family val="1"/>
      </rPr>
      <t xml:space="preserve">      </t>
    </r>
    <r>
      <rPr>
        <sz val="9"/>
        <color rgb="FF000000"/>
        <rFont val="Calibri"/>
        <family val="2"/>
      </rPr>
      <t>Base de datos de N.V. verificados para alimentar el portafolio de bienes y servicios de negocios del MADS</t>
    </r>
  </si>
  <si>
    <r>
      <t>a)</t>
    </r>
    <r>
      <rPr>
        <sz val="7"/>
        <color rgb="FF000000"/>
        <rFont val="Times New Roman"/>
        <family val="1"/>
      </rPr>
      <t xml:space="preserve">      </t>
    </r>
    <r>
      <rPr>
        <sz val="9"/>
        <color rgb="FF000000"/>
        <rFont val="Calibri"/>
        <family val="2"/>
      </rPr>
      <t>Construcción de la estrategia regional de N.V. teniendo en cuenta la oferta y demanda regional.</t>
    </r>
  </si>
  <si>
    <r>
      <t>4)</t>
    </r>
    <r>
      <rPr>
        <sz val="7"/>
        <color rgb="FF000000"/>
        <rFont val="Times New Roman"/>
        <family val="1"/>
      </rPr>
      <t xml:space="preserve">      </t>
    </r>
    <r>
      <rPr>
        <sz val="9"/>
        <color rgb="FF000000"/>
        <rFont val="Calibri"/>
        <family val="2"/>
      </rPr>
      <t>Comercialización:</t>
    </r>
  </si>
  <si>
    <r>
      <t>b)</t>
    </r>
    <r>
      <rPr>
        <sz val="7"/>
        <color rgb="FF000000"/>
        <rFont val="Times New Roman"/>
        <family val="1"/>
      </rPr>
      <t xml:space="preserve">      </t>
    </r>
    <r>
      <rPr>
        <sz val="9"/>
        <color rgb="FF000000"/>
        <rFont val="Calibri"/>
        <family val="2"/>
      </rPr>
      <t>Acompañamiento en la implementación de los planes de mejora</t>
    </r>
  </si>
  <si>
    <r>
      <t>a)</t>
    </r>
    <r>
      <rPr>
        <sz val="7"/>
        <color rgb="FF000000"/>
        <rFont val="Times New Roman"/>
        <family val="1"/>
      </rPr>
      <t xml:space="preserve">      </t>
    </r>
    <r>
      <rPr>
        <sz val="9"/>
        <color rgb="FF000000"/>
        <rFont val="Calibri"/>
        <family val="2"/>
      </rPr>
      <t>Al menos dos (2) pilotos verificados por la autoridad ambiental</t>
    </r>
  </si>
  <si>
    <r>
      <t>3)</t>
    </r>
    <r>
      <rPr>
        <sz val="7"/>
        <color rgb="FF000000"/>
        <rFont val="Times New Roman"/>
        <family val="1"/>
      </rPr>
      <t xml:space="preserve">      </t>
    </r>
    <r>
      <rPr>
        <sz val="9"/>
        <color rgb="FF000000"/>
        <rFont val="Calibri"/>
        <family val="2"/>
      </rPr>
      <t>Identificación de la línea base de negocios verdes verificados bajo la herramienta de negocios verdes (Guía de Verificación y Evaluación de Criterios de Negocios Verdes).</t>
    </r>
  </si>
  <si>
    <r>
      <t>b)</t>
    </r>
    <r>
      <rPr>
        <sz val="7"/>
        <color rgb="FF000000"/>
        <rFont val="Times New Roman"/>
        <family val="1"/>
      </rPr>
      <t xml:space="preserve">      </t>
    </r>
    <r>
      <rPr>
        <sz val="9"/>
        <color rgb="FF000000"/>
        <rFont val="Calibri"/>
        <family val="2"/>
      </rPr>
      <t>Suscripción de alianzas o acuerdos publico privadas para la ejecución del PRNV (*)</t>
    </r>
  </si>
  <si>
    <r>
      <t>a)</t>
    </r>
    <r>
      <rPr>
        <sz val="7"/>
        <color rgb="FF000000"/>
        <rFont val="Times New Roman"/>
        <family val="1"/>
      </rPr>
      <t xml:space="preserve">      </t>
    </r>
    <r>
      <rPr>
        <sz val="9"/>
        <color rgb="FF000000"/>
        <rFont val="Calibri"/>
        <family val="2"/>
      </rPr>
      <t>Protocolización de la creación de la ventanilla o nodo de negocios verdes en la A.A.</t>
    </r>
  </si>
  <si>
    <r>
      <t>2)</t>
    </r>
    <r>
      <rPr>
        <sz val="7"/>
        <color rgb="FF000000"/>
        <rFont val="Times New Roman"/>
        <family val="1"/>
      </rPr>
      <t xml:space="preserve">      </t>
    </r>
    <r>
      <rPr>
        <sz val="9"/>
        <color rgb="FF000000"/>
        <rFont val="Calibri"/>
        <family val="2"/>
      </rPr>
      <t>Conformación de la ventanilla o nodo de negocios verdes o realización de alianzas o acuerdos con otras instituciones para la implementación en la AA</t>
    </r>
  </si>
  <si>
    <r>
      <t>c)</t>
    </r>
    <r>
      <rPr>
        <sz val="7"/>
        <color rgb="FF000000"/>
        <rFont val="Times New Roman"/>
        <family val="1"/>
      </rPr>
      <t xml:space="preserve">       </t>
    </r>
    <r>
      <rPr>
        <sz val="9"/>
        <color rgb="FF000000"/>
        <rFont val="Calibri"/>
        <family val="2"/>
      </rPr>
      <t>Levantamiento Línea Base de Negocios Verdes en la región</t>
    </r>
  </si>
  <si>
    <r>
      <t>b)</t>
    </r>
    <r>
      <rPr>
        <sz val="7"/>
        <color rgb="FF000000"/>
        <rFont val="Times New Roman"/>
        <family val="1"/>
      </rPr>
      <t xml:space="preserve">      </t>
    </r>
    <r>
      <rPr>
        <sz val="9"/>
        <color rgb="FF000000"/>
        <rFont val="Calibri"/>
        <family val="2"/>
      </rPr>
      <t>Capacitación en criterios de Negocios Verdes</t>
    </r>
  </si>
  <si>
    <r>
      <t>a)</t>
    </r>
    <r>
      <rPr>
        <sz val="7"/>
        <color rgb="FF000000"/>
        <rFont val="Times New Roman"/>
        <family val="1"/>
      </rPr>
      <t xml:space="preserve">      </t>
    </r>
    <r>
      <rPr>
        <sz val="9"/>
        <color rgb="FF000000"/>
        <rFont val="Calibri"/>
        <family val="2"/>
      </rPr>
      <t>Talleres de construcción del plan de trabajo, de la Corporación en el marco de la etapa de planeación.</t>
    </r>
  </si>
  <si>
    <r>
      <t>1)</t>
    </r>
    <r>
      <rPr>
        <sz val="7"/>
        <color rgb="FF000000"/>
        <rFont val="Times New Roman"/>
        <family val="1"/>
      </rPr>
      <t xml:space="preserve">      </t>
    </r>
    <r>
      <rPr>
        <sz val="9"/>
        <color rgb="FF000000"/>
        <rFont val="Calibri"/>
        <family val="2"/>
      </rPr>
      <t>Formulación de los Planes de Acción para la ejecución del Programa Regional de Negocios Verdes</t>
    </r>
  </si>
  <si>
    <t>Las principales acciones relacionadas con la ejecución Implementación del Programa Regional de Negocios Verdes por la autoridad ambiental son:</t>
  </si>
  <si>
    <t>3) Contar con mínimo dos pilotos de Negocios Verdes verificados bajo los criterios descritos en el Plan Nacional de Negocios Verdes y PRNV</t>
  </si>
  <si>
    <t>2) Conformación de la Ventanilla/Nodo de Negocios Verdes o realización de alianzas o acuerdos con otras instituciones.</t>
  </si>
  <si>
    <t>1) Formulación de Planes de acción para la ejecución del PRNV en la jurisdicción de cada Autoridad Ambiental</t>
  </si>
  <si>
    <r>
      <t xml:space="preserve">La implementación de los </t>
    </r>
    <r>
      <rPr>
        <b/>
        <sz val="9"/>
        <color rgb="FF000000"/>
        <rFont val="Calibri"/>
        <family val="2"/>
        <scheme val="minor"/>
      </rPr>
      <t>Programas Regionales de Negocios Verdes</t>
    </r>
    <r>
      <rPr>
        <sz val="9"/>
        <color rgb="FF000000"/>
        <rFont val="Calibri"/>
        <family val="2"/>
        <scheme val="minor"/>
      </rPr>
      <t>- PRNV se evaluará de acuerdo a tres (3) criterios:</t>
    </r>
  </si>
  <si>
    <t>El Objetivo 2 de la Estrategia Crecimiento Verde, incorporada en el PND 2014-2018, busca proteger y asegurar el uso sostenible del capital natural y mejorar la calidad y gobernanza ambiental. Para ello la Estrategia tiene como fin mejorar la calidad ambiental a partir del fortalecimiento del desempeño ambiental de los sectores productivos, buscando mejorar su competitividad; en la cual se inscribe la Meta Nacional Estratégica No. 13: Cinco (5) Programas Regionales de Negocios Verdes implementados para el aumento de la competitividad, a cargo de las CAR y la ONVS.</t>
  </si>
  <si>
    <t>Los Negocios Verdes y Sostenibles comprenden las actividades económicas en las que se ofrecen bienes o servicios que generan impactos ambientales positivos y que, además, incorporan buenas prácticas ambientales, sociales y económicas, con enfoque de ciclo de vida, contribuyendo a la conservación del ambiente como capital natural que soporta el desarrollo del territorio (Oficina de Negocios Verdes Sostenibles ONVS, 2014)</t>
  </si>
  <si>
    <t>https://www.minambiente.gov.co/index.php/ambientes-y-desarrollos-sostenibles/negocios-verdes-y-sostenibles</t>
  </si>
  <si>
    <t>Guía de Verificación y Evaluación de Criterios de Negocios Verdes.</t>
  </si>
  <si>
    <t>Programa Nacional de Biocomercio Sostenible</t>
  </si>
  <si>
    <t>Programas Regionales de Negocios Verdes PRNV para las Regiones: Caribe, Pacifico, Central, Amazonia, y Orinoquia.</t>
  </si>
  <si>
    <t>Metodología para la Implementación de los PRNV, elaborada y publicada con la Agencia de Cooperación Alemana- GIZ, en coordinación con el MADS.</t>
  </si>
  <si>
    <t>Estrategia de Crecimiento Verde del Plan Nacional de Desarrollo.</t>
  </si>
  <si>
    <t>Declaración de Crecimiento Verde de la Organización para la Cooperación y el Desarrollo Económico OCDE.</t>
  </si>
  <si>
    <t>Política Nacional para la Gestión Integral de la Biodiversidad y sus Servicios Ecosistémicos.</t>
  </si>
  <si>
    <t>Plan Nacional de Negocios Verdes PNNV.</t>
  </si>
  <si>
    <t>Política Nacional de Producción y Consumo Sostenible.</t>
  </si>
  <si>
    <t>Ley 1753 de 2015, Plan Nacional de Desarrollo PND 2014-2018.</t>
  </si>
  <si>
    <t>Decreto 1076 de 2016, Decreto Único Reglamentario.</t>
  </si>
  <si>
    <r>
      <t xml:space="preserve"> </t>
    </r>
    <r>
      <rPr>
        <b/>
        <sz val="9"/>
        <color rgb="FF000000"/>
        <rFont val="Calibri"/>
        <family val="2"/>
        <scheme val="minor"/>
      </rPr>
      <t>Normatividad de soporte:</t>
    </r>
  </si>
  <si>
    <t>El indicador mide el cumplimiento de las metas, a cargo de la Autoridad Ambiental, en el marco del Plan Nacional de Negocios Verdes y el Plan Regional de Negocios Verdes. De esta forma contribuye a la implementación del Plan Nacional de Negocios Verdes y de la Estrategia Crecimiento Verde del Plan Nacional de Desarrollo 2014-2018</t>
  </si>
  <si>
    <t>Es el porcentaje de avance en la implementación de las acciones a cargo de la Corporación en el marco del Programa Regional de Negocios Verdes</t>
  </si>
  <si>
    <r>
      <t>Hoja Metodológica de referencia:</t>
    </r>
    <r>
      <rPr>
        <sz val="9"/>
        <color rgb="FF000000"/>
        <rFont val="Calibri"/>
        <family val="2"/>
        <scheme val="minor"/>
      </rPr>
      <t xml:space="preserve"> MADS (2016). </t>
    </r>
    <r>
      <rPr>
        <i/>
        <sz val="9"/>
        <color rgb="FF000000"/>
        <rFont val="Calibri"/>
        <family val="2"/>
        <scheme val="minor"/>
      </rPr>
      <t>Hoja metodológica Implementación del programa regional de negocios verdes por la autoridad ambiental (Versión 1.0).</t>
    </r>
    <r>
      <rPr>
        <sz val="9"/>
        <color rgb="FF000000"/>
        <rFont val="Calibri"/>
        <family val="2"/>
        <scheme val="minor"/>
      </rPr>
      <t xml:space="preserve"> Ministerio de Ambiente y Desarrollo Sostenible MADS, DGOAT-SINA y ONV.</t>
    </r>
  </si>
  <si>
    <t xml:space="preserve">Calle 21 No 23-22 edificio Atlas piso 15 </t>
  </si>
  <si>
    <t>8841409 Ext 326</t>
  </si>
  <si>
    <t xml:space="preserve">Corpocaldas </t>
  </si>
  <si>
    <t>El indicador hace seguimiento a la contribución de las CAR a la ejecución del Plan Nacional de Negocios Verdes y el Plan Regional de Negocios Verdes. Cuanto más cercano a cien por ciento, mayor es el cumplimiento de las metas, a cargo de la Autoridad Ambiental, en el marco del Plan Nacional de Negocios Verdes y el Plan Regional de Negocios Verdes.</t>
  </si>
  <si>
    <t>Ejecución Anual</t>
  </si>
  <si>
    <t>Cálculo de la ejecución física y financiera de acciones relacionadas con la implementación del Programa Regional de Negocios Verdes por la autoridad ambiental</t>
  </si>
  <si>
    <t>Negocios Verdes</t>
  </si>
  <si>
    <t>Fomentar actividades para el desarrollo del aviturismo y la observación de aves en el Departamento.</t>
  </si>
  <si>
    <t>Realizar Mercados y Ferias para promocionar Negocios Verdes y los productos orgánicos</t>
  </si>
  <si>
    <t xml:space="preserve">Negocios Verdes </t>
  </si>
  <si>
    <t>Impulsar el fortalecimiento a la ventanilla verde como el instrumento que permitan el desarrollo y fomento de los negocios verdes y sostenibles</t>
  </si>
  <si>
    <t>Ejecución física y financiera de acciones relacionadas con la implementación del Programa Regional de Negocios Verdes por la autoridad ambiental</t>
  </si>
  <si>
    <t>Número de acciones relacionadas con la implementación del Programa Regional de Negocios Verdes por la autoridad ambiental</t>
  </si>
  <si>
    <t xml:space="preserve">En el segundo semestre se trabajaron las siguientes área protegidas:
DMI Charca de Guarinocito, DMI Laguna de San Diego, RFP Torre 4, RFP Rio Blanco, RFP El Popal, RFP La Linda, RFP Tarcara, DMI Bellavista.   En el Diamante las acciones desarrolladas estuvieron a acargo de la administracion municipal y en la CHEC, las acciones fueron desarrolladas por la misma empresa .     Con respecto al año anterior no se desarrollaron acciones en Sabinas ni Guacas - Rosario </t>
  </si>
  <si>
    <t>Número total de cuerpos de agua sujeto de reglamentación del uso de las aguas:</t>
  </si>
  <si>
    <t>Número total de cuerpos de agua con reglamentación del uso de las aguas a 31/12/2015:</t>
  </si>
  <si>
    <t>Número total de cuerpos de agua a ser reglamentados en su uso de las aguas durante el cuatrienio:</t>
  </si>
  <si>
    <t>Meta de cuerpos de agua con reglamentación del uso de las aguas (MRUA)</t>
  </si>
  <si>
    <t>Número de cuerpos de agua con reglamentación del uso de las aguas (RUA)</t>
  </si>
  <si>
    <t>Porcentaje de Cuerpos de agua con reglamentación del uso de las aguas (PRUA) (C = B / A)</t>
  </si>
  <si>
    <t>Cuanto más cercano a cien por ciento, mayor es el cumplimiento de las metas que la autoridad ambiental se ha propuesto alcanzar en relación con el número de cuerpos de agua con reglamentación del uso de las aguas.</t>
  </si>
  <si>
    <t>Subdirección de Evaluación y Seguimiento Ambiental</t>
  </si>
  <si>
    <t>JOSE ALBEIRO GOMEZ CHICA</t>
  </si>
  <si>
    <t>TECNICO ADMINISTRATIVO</t>
  </si>
  <si>
    <t>albeirogomez@corpocaldas.gov.co</t>
  </si>
  <si>
    <t>8841409 Ext. 344</t>
  </si>
  <si>
    <t>Calle 21 No 23 - 22 P. 16</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</si>
  <si>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Cuerpos de agua con reglamentación del uso de las aguas (Versión 1.0).</t>
    </r>
    <r>
      <rPr>
        <sz val="9"/>
        <color rgb="FF000000"/>
        <rFont val="Calibri"/>
        <family val="2"/>
        <scheme val="minor"/>
      </rPr>
      <t xml:space="preserve"> Ministerio de Ambiente y Desarrollo Sostenible, DGOAT-SINA y DRH.</t>
    </r>
  </si>
  <si>
    <t>Es la relación entre el número de cuerpos de agua con reglamentación del uso de las aguas y la meta de cuerpos de agua a ser reglamentados en su uso de las aguas por parte de la autoridad ambiental.</t>
  </si>
  <si>
    <t>El indicador mide el cumplimiento de las metas que la autoridad ambiental se ha propuesto alcanzar en relación con el número de cuerpos de agua con reglamentación del uso de las aguas.</t>
  </si>
  <si>
    <t>Ley 99 de 1993. Ley Marco del Medio Ambiente.</t>
  </si>
  <si>
    <t>Resolución 1207 de 2014. Adopta disposiciones relacionadas con el uso de aguas residuales tratadas.</t>
  </si>
  <si>
    <t>Documentación de referencia:</t>
  </si>
  <si>
    <t>Política Nacional de Gestión Integral del Recurso Hídrico – PNGIRH.</t>
  </si>
  <si>
    <t>La reglamentación del uso de las aguas es un instrumento que busca distribuir adecuadamente el agua en las corrientes hídricas, establecer obras de captación y conducción para el uso racional del recurso hídrico, legalizar el uso del agua, incentivar un manejo responsable del caudal otorgado y un uso eficiente del recurso.</t>
  </si>
  <si>
    <t>Así mismo el decreto 1076 de 2015, precisa que: “en todo caso, el Plan de Ordenamiento del Recurso Hídrico deberá definir la conveniencia de adelantar la reglamentación del uso de las aguas, de conformidad con lo establecido en el artículo 2.2.3.2.13.2 del presente Decreto o la norma que lo modifique o sustituya, y la reglamentación de vertimientos según lo dispuesto en el presente decreto o de administrar el cuerpo de agua a través de concesiones de agua y permisos de vertimiento. Así mismo, dará lugar al ajuste de la reglamentación del uso de las aguas, de la reglamentación de vertimientos, de las concesiones, de los permisos de vertimiento, de los planes de cumplimiento y de los planes de saneamiento y manejo de vertimientos y de las metas de reducción, según el caso.”</t>
  </si>
  <si>
    <t>De lo anterior se concluye que adelantar los procedimientos mencionados obedecerá a los resultados de los análisis elaborados en el PORH.</t>
  </si>
  <si>
    <r>
      <t xml:space="preserve">PRUA </t>
    </r>
    <r>
      <rPr>
        <vertAlign val="subscript"/>
        <sz val="9"/>
        <color rgb="FF000000"/>
        <rFont val="Calibri"/>
        <family val="2"/>
        <scheme val="minor"/>
      </rPr>
      <t>t</t>
    </r>
    <r>
      <rPr>
        <sz val="9"/>
        <color rgb="FF000000"/>
        <rFont val="Calibri"/>
        <family val="2"/>
        <scheme val="minor"/>
      </rPr>
      <t xml:space="preserve"> = Porcentaje de cuerpos de agua con reglamentación del uso de las aguas, en el tiempo t.</t>
    </r>
  </si>
  <si>
    <r>
      <t xml:space="preserve">RUA </t>
    </r>
    <r>
      <rPr>
        <vertAlign val="subscript"/>
        <sz val="9"/>
        <color rgb="FF000000"/>
        <rFont val="Calibri"/>
        <family val="2"/>
        <scheme val="minor"/>
      </rPr>
      <t>t</t>
    </r>
    <r>
      <rPr>
        <sz val="9"/>
        <color rgb="FF000000"/>
        <rFont val="Calibri"/>
        <family val="2"/>
        <scheme val="minor"/>
      </rPr>
      <t xml:space="preserve"> = Número de cuerpos de agua con reglamentación del uso de las aguas, en el tiempo t.</t>
    </r>
  </si>
  <si>
    <r>
      <t xml:space="preserve">MRUA </t>
    </r>
    <r>
      <rPr>
        <vertAlign val="subscript"/>
        <sz val="9"/>
        <color rgb="FF000000"/>
        <rFont val="Calibri"/>
        <family val="2"/>
        <scheme val="minor"/>
      </rPr>
      <t>t</t>
    </r>
    <r>
      <rPr>
        <sz val="9"/>
        <color rgb="FF000000"/>
        <rFont val="Calibri"/>
        <family val="2"/>
        <scheme val="minor"/>
      </rPr>
      <t xml:space="preserve"> = Meta de número de cuerpos de agua con reglamentación del uso de las aguas, en el tiempo t.</t>
    </r>
  </si>
  <si>
    <t>La meta de número de cuerpos de agua con reglamentación del uso de las aguas es establecida en el Plan de Acción de la Corporación.</t>
  </si>
  <si>
    <t>Número total de Planes de Saneamiento y Manejo de Vertimientos (PSMV) aprobados por la Corporación:</t>
  </si>
  <si>
    <t>Número total de Planes de Saneamiento y Manejo de Vertimientos (PSMV) priorizados por la Corporación para hacer seguimiento en el cuatrienio:</t>
  </si>
  <si>
    <t>Meta de Planes de Saneamiento y Manejo de Vertimientos (PSMV) con seguimiento MPSMVCS</t>
  </si>
  <si>
    <t>Número de Planes de Saneamiento y Manejo de Vertimientos con seguimiento (PSMVCS)</t>
  </si>
  <si>
    <t>Cada año de les debe hacer seguimiento a los psmv aprobados en nuestra jurisdicción.</t>
  </si>
  <si>
    <t>Porcentaje de Planes de Saneamiento y Manejo de Vertimientos con seguimiento (PPSMVCS) (C = B / A)</t>
  </si>
  <si>
    <t>Cuanto más cercano a cien por ciento, mayor es el cumplimiento de las metas que la autoridad ambiental se ha propuesto alcanzar en relación con el seguimiento a los Planes de Saneamiento y Manejo de Vertimientos (PSMV)</t>
  </si>
  <si>
    <t>Subdireccion de Evaluación y Seguimiento Ambiental</t>
  </si>
  <si>
    <t>Ana Lucía Rosero Otero</t>
  </si>
  <si>
    <t>Profesional Especializado 14</t>
  </si>
  <si>
    <t>analucarosero@corpocaldas.gov.co</t>
  </si>
  <si>
    <t>8841409 ext. 336</t>
  </si>
  <si>
    <t>calle 21 N° 23-22 piso 16</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</si>
  <si>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Planes de Saneamiento y Manejo de Vertimientos (PSMV) con seguimiento (Versión 1.0).</t>
    </r>
    <r>
      <rPr>
        <sz val="9"/>
        <color rgb="FF000000"/>
        <rFont val="Calibri"/>
        <family val="2"/>
        <scheme val="minor"/>
      </rPr>
      <t xml:space="preserve"> Ministerio de Ambiente y Desarrollo Sostenible, DGOAT-SINA y DRH.</t>
    </r>
  </si>
  <si>
    <t>Son 23 PSMV aprobados priorizando  las cabeceras municipales para el indicador.
La Corporación le realizó seguimiento al 100% de los PSMV priorizados para la vigencia 2018.</t>
  </si>
  <si>
    <t>Es la relación entre el número de Planes de Saneamiento y Manejo de Vertimientos (PSMV) con seguimiento con respecto a la meta de seguimiento de dichos planes por parte de la autoridad ambiental.</t>
  </si>
  <si>
    <t>El indicador mide el cumplimiento de las metas que la autoridad ambiental se ha propuesto alcanzar en relación con el seguimiento a los Planes de Saneamiento y Manejo de Vertimientos (PSMV).</t>
  </si>
  <si>
    <t>Resolución SSPD 20151300054195 de 2015</t>
  </si>
  <si>
    <t>Resolución 1433 de 2004 del MAVDT</t>
  </si>
  <si>
    <t>Resolución 2145 de 2005 de MAVDT</t>
  </si>
  <si>
    <t>El prestador del servicio de alcantarillado como usuario del recurso hídrico, deberá dar cumplimiento a la norma de vertimiento vigente y contar con el respectivo permiso de vertimiento o con el Plan de Saneamiento y Manejo de Vertimientos – PSMV reglamentado por la Resolución 1433 de 2004 del Ministerio de Ambiente y Desarrollo Sostenible.</t>
  </si>
  <si>
    <t>Por su parte, las autoridades ambientales deberán realizar el seguimiento, control y verificación del cumplimiento de lo dispuesto en los permisos de vertimiento, los Planes de Cumplimiento y Planes de Saneamiento y Manejo de Vertimientos, y efectuarán inspecciones periódicas a todos los usuarios.</t>
  </si>
  <si>
    <t>El incumplimiento de los términos, condiciones y obligaciones previstos en el permiso de vertimiento, Plan de Cumplimiento o Plan de Saneamiento y Manejo de Vertimientos, dará lugar a la imposición de las medidas preventivas y sancionatorias, siguiendo el procedimiento previsto en la Ley 1333 de 2009 o la norma que la adicione, modifique o sustituya.</t>
  </si>
  <si>
    <r>
      <t xml:space="preserve">PPSMVCS </t>
    </r>
    <r>
      <rPr>
        <vertAlign val="subscript"/>
        <sz val="9"/>
        <color rgb="FF000000"/>
        <rFont val="Calibri"/>
        <family val="2"/>
        <scheme val="minor"/>
      </rPr>
      <t>t</t>
    </r>
    <r>
      <rPr>
        <sz val="9"/>
        <color rgb="FF000000"/>
        <rFont val="Calibri"/>
        <family val="2"/>
        <scheme val="minor"/>
      </rPr>
      <t xml:space="preserve"> = Porcentaje de Planes de Saneamiento y Manejo de Vertimientos (PSMV) con seguimiento, en el tiempo t.</t>
    </r>
  </si>
  <si>
    <r>
      <t xml:space="preserve">PSMVCS </t>
    </r>
    <r>
      <rPr>
        <vertAlign val="subscript"/>
        <sz val="9"/>
        <color rgb="FF000000"/>
        <rFont val="Calibri"/>
        <family val="2"/>
        <scheme val="minor"/>
      </rPr>
      <t>t</t>
    </r>
    <r>
      <rPr>
        <sz val="9"/>
        <color rgb="FF000000"/>
        <rFont val="Calibri"/>
        <family val="2"/>
        <scheme val="minor"/>
      </rPr>
      <t xml:space="preserve"> = Número de Planes de Saneamiento y Manejo de Vertimientos con seguimiento, en el tiempo t.</t>
    </r>
  </si>
  <si>
    <r>
      <t xml:space="preserve">MPSMVCS </t>
    </r>
    <r>
      <rPr>
        <vertAlign val="subscript"/>
        <sz val="9"/>
        <color rgb="FF000000"/>
        <rFont val="Calibri"/>
        <family val="2"/>
        <scheme val="minor"/>
      </rPr>
      <t>t</t>
    </r>
    <r>
      <rPr>
        <sz val="9"/>
        <color rgb="FF000000"/>
        <rFont val="Calibri"/>
        <family val="2"/>
        <scheme val="minor"/>
      </rPr>
      <t xml:space="preserve"> = Meta de Planes de Saneamiento y Manejo de Vertimientos con seguimiento, en el tiempo t.</t>
    </r>
  </si>
  <si>
    <t>La meta de número de Planes de Saneamiento y Manejo de Vertimientos sujetos a seguimiento es establecida en el Plan de Acción de la Corporación.</t>
  </si>
  <si>
    <t>Número total de Programas de Uso Eficiente y Ahorro del Agua (PUEAA) aprobados por la Corporación:</t>
  </si>
  <si>
    <t>Número total de Programas de Uso Eficiente y Ahorro del Agua (PUEAA) priorizados por la Corporación para hacer seguimiento en el cuatrienio:</t>
  </si>
  <si>
    <t>Meta de Programas de Uso Eficiente y Ahorro del Agua (PUEAA) con seguimiento MPUEAACS</t>
  </si>
  <si>
    <t>Usuarios priorizados "las entidades encargadas de la prestación de los servicios de acueducto, alcantarillado, riego y drenaje, producción hidroeléctrica" Ley 373/97 se redujo la meta en 1 debido a la acumulación de 1 expediente.</t>
  </si>
  <si>
    <t>Número de Programas de Uso Eficiente y Ahorro del Agua con seguimiento (PPUEAACS)</t>
  </si>
  <si>
    <t>Corresponde a las evaluaciones realizadas sobre los PUEAAs presentados considerando que su vigencia rige desde el momento de su presentación</t>
  </si>
  <si>
    <t>Porcentaje de Programas de Uso Eficiente y Ahorro del Agua con seguimiento (PPUEAACS) (C = B / A)</t>
  </si>
  <si>
    <t>Cuanto más cercano a cien por ciento, mayor es el cumplimiento de las metas que la autoridad ambiental se ha propuesto alcanzar en relación con el seguimiento a los Programas de Uso Eficiente y Ahorro del Agua (PUEAA)</t>
  </si>
  <si>
    <t>Subdirección Evaluación y Seguimiento Ambiental</t>
  </si>
  <si>
    <t>Camilo Naranjo Aristizábal</t>
  </si>
  <si>
    <t>camilonaranjo@corpocaldas.gov.co</t>
  </si>
  <si>
    <t>8841409 ext 328</t>
  </si>
  <si>
    <t>Calle 21 N°23 - 22</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</si>
  <si>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Programas de Uso Eficiente y Ahorro del Agua (PUEAA) con seguimiento (Versión 1.0).</t>
    </r>
    <r>
      <rPr>
        <sz val="9"/>
        <color rgb="FF000000"/>
        <rFont val="Calibri"/>
        <family val="2"/>
        <scheme val="minor"/>
      </rPr>
      <t xml:space="preserve"> Ministerio de Ambiente y Desarrollo Sostenible, DGOAT-SINA y DRH.</t>
    </r>
  </si>
  <si>
    <t>Es la relación entre el número de Programas de Uso Eficiente y Ahorro del Agua (PUEAA) con seguimiento con respecto a la meta de seguimiento de dichos planes por parte de la autoridad ambiental.</t>
  </si>
  <si>
    <t>El indicador mide el cumplimiento de las metas que la autoridad ambiental se ha propuesto alcanzar en relación con el seguimiento a los Programas de Uso Eficiente y Ahorro del Agua (PUEAA).</t>
  </si>
  <si>
    <t>Ley 1437 de 2011</t>
  </si>
  <si>
    <t>Ley 373 de 1997</t>
  </si>
  <si>
    <t>Ley 1450 de 2011 (literal h del artículo 215) (vigente)</t>
  </si>
  <si>
    <t>La Ley 373 de 1997 define por programa para el uso eficiente y ahorro de agua el conjunto de proyectos y acciones que deben elaborar y adoptar las entidades encargadas de la prestación de los servicios de acueducto, alcantarillado, riego y drenaje, producción hidroeléctrica y demás usuarios del recurso hídrico. Así mismo, la mencionada Ley establece que todo plan ambiental regional y municipal debe incorporar obligatoriamente un programa para el uso eficiente y ahorro de agua.</t>
  </si>
  <si>
    <t>Adicionalmente, la citada Ley determina que las Corporaciones Autónomas Regionales y demás autoridades ambientales encargadas del manejo, protección y control del recurso hídrico en su respectiva jurisdicción, aprobarán la implantación y ejecución de dichos programas en coordinación con otras corporaciones autónomas que compartan las fuentes que abastecen los diferentes usos.</t>
  </si>
  <si>
    <t>El Programa de Uso Eficiente y Ahorro del Agua (PUEAA) es quinquenal y deberá estar basado en el diagnóstico de la oferta hídrica de las fuentes de abastecimiento y la demanda de agua, y contener las metas anuales de reducción de pérdidas, las campañas educativas a la comunidad, la utilización de aguas superficiales, lluvias y subterráneas, los incentivos y otros aspectos que definan las Corporaciones Autónomas Regionales y demás autoridades ambientales, las entidades prestadoras de los servicios de acueducto y alcantarillado, las que manejen proyectos de riego y drenaje, las hidroeléctricas y demás usuarios del recurso, que se consideren convenientes para el cumplimiento del programa.</t>
  </si>
  <si>
    <t>Por su parte, el literal h del artículo 215 de la Ley 1450 de 2011 (vigente) estableció la competencia de las corporaciones autónomas regionales en el seguimiento a los Planes de Uso Eficiente y Ahorro del Agua.</t>
  </si>
  <si>
    <r>
      <t xml:space="preserve">PPUEAACS </t>
    </r>
    <r>
      <rPr>
        <vertAlign val="subscript"/>
        <sz val="9"/>
        <color rgb="FF000000"/>
        <rFont val="Calibri"/>
        <family val="2"/>
        <scheme val="minor"/>
      </rPr>
      <t>t</t>
    </r>
    <r>
      <rPr>
        <sz val="9"/>
        <color rgb="FF000000"/>
        <rFont val="Calibri"/>
        <family val="2"/>
        <scheme val="minor"/>
      </rPr>
      <t xml:space="preserve"> = Porcentaje de Programas de Uso Eficiente y Ahorro del Agua (PUEAA) con seguimiento, en el tiempo t.</t>
    </r>
  </si>
  <si>
    <r>
      <t xml:space="preserve">PUEAACS </t>
    </r>
    <r>
      <rPr>
        <vertAlign val="subscript"/>
        <sz val="9"/>
        <color rgb="FF000000"/>
        <rFont val="Calibri"/>
        <family val="2"/>
        <scheme val="minor"/>
      </rPr>
      <t>t</t>
    </r>
    <r>
      <rPr>
        <sz val="9"/>
        <color rgb="FF000000"/>
        <rFont val="Calibri"/>
        <family val="2"/>
        <scheme val="minor"/>
      </rPr>
      <t xml:space="preserve"> = Número de Programas de Uso Eficiente y Ahorro del Agua con seguimiento, en el tiempo t.</t>
    </r>
  </si>
  <si>
    <r>
      <t xml:space="preserve">MPUEAACS </t>
    </r>
    <r>
      <rPr>
        <vertAlign val="subscript"/>
        <sz val="9"/>
        <color rgb="FF000000"/>
        <rFont val="Calibri"/>
        <family val="2"/>
        <scheme val="minor"/>
      </rPr>
      <t>t</t>
    </r>
    <r>
      <rPr>
        <sz val="9"/>
        <color rgb="FF000000"/>
        <rFont val="Calibri"/>
        <family val="2"/>
        <scheme val="minor"/>
      </rPr>
      <t xml:space="preserve"> = Meta de Programas de Uso Eficiente y Ahorro del Agua con seguimiento, en el tiempo t.</t>
    </r>
  </si>
  <si>
    <t>La meta de número de Programas de Uso Eficiente y Ahorro del Agua sujetos a seguimiento es establecida en el Plan de Acción de la Corporación.</t>
  </si>
  <si>
    <t>Número total de Planes de Gestión Integral de Residuos Sólidos (PGIRS) de la jurisdicción de la Corporación:</t>
  </si>
  <si>
    <t>Número total de Planes de Gestión Integral de Residuos Sólidos (PGIRS) priorizados por la Corporación para hacer seguimiento, exclusivamente en lo relacionado con las metas de aprovechamiento, en el cuatrienio:</t>
  </si>
  <si>
    <t>Meta de Planes de Gestión Integral de Residuos Sólidos (PGIRS) con seguimiento a las metas de aprovechamiento MPGIRSCS</t>
  </si>
  <si>
    <t>Número de Planes de Gestión Integral de Residuos Sólidos con seguimiento a las metas de aprovechamiento (PPGIRSCS)</t>
  </si>
  <si>
    <t>Porcentaje de Planes de Gestión Integral de Residuos Sólidos con seguimiento exclusivamente en lo relacionado con las metas de aprovechamiento (PPGIRSCS)</t>
  </si>
  <si>
    <t>Cuanto más cercano a cien por ciento, mayor es el cumplimiento de las metas que la autoridad ambiental se ha propuesto alcanzar en relación con el seguimiento a los Planes de Gestión Integral de Residuos Sólidos (PGIRS)</t>
  </si>
  <si>
    <t>SUBDIRECCIÓN EVALUACIÓN Y SEGUIMIENTO AMBIENTAL</t>
  </si>
  <si>
    <t>PAOLA ALEJANDRA VASQUEZ - MARIA PATRICIA OROZCO</t>
  </si>
  <si>
    <t>paolavasquez@gmail.com</t>
  </si>
  <si>
    <t>calle 21 No. 23-22 Manizales</t>
  </si>
  <si>
    <t>Es la relación entre el número de Planes de Gestión Integral de Residuos Sólidos (PGIRS) con seguimiento con respecto a la meta de seguimiento de dichos planes por parte de la autoridad ambiental, exclusivamente en lo relacionado con las metas de aprovechamiento.</t>
  </si>
  <si>
    <t>El indicador mide el cumplimiento de las metas que la autoridad ambiental se ha propuesto alcanzar en relación con el seguimiento a los Planes de Gestión Integral de Residuos Sólidos (PGIRS), exclusivamente en lo relacionado con las metas de aprovechamiento.</t>
  </si>
  <si>
    <t>Decreto 1076 de 2015, Decreto Único Reglamentario Sector Ambiente, Articulo 2.2.6.1.1.1 al 2.2.7.3.1.7.</t>
  </si>
  <si>
    <t>Decreto 1077 de 2015. Artículo 2.3.2.2.3.90. Programa de aprovechamiento.</t>
  </si>
  <si>
    <t>Resolución 754 de 2014</t>
  </si>
  <si>
    <t>Metodología para la formulación, implementación, evaluación, seguimiento, control y actualización de los Planes de Gestión Integral de Residuos Sólidos (PGIRS)</t>
  </si>
  <si>
    <t>El Decreto 1077 de 2015 define el Plan de Gestión Integral de Residuos Sólidos como el “instrumento de planeación municipal o regional que contiene un conjunto ordenado de objetivos, metas, programas, proyectos, actividades y recursos definidos por uno o más entes territoriales para el manejo de los residuos sólidos, basado en la política de gestión integral de los mismos, el cual se ejecutará durante un período determinado, basándose en un diagnóstico inicial, en su proyección hacia el futuro y en un plan financiero viable que permita garantizar el mejoramiento continuo del manejo de residuos y la prestación del servicio de aseo a nivel municipal o regional, evaluado a través de la medición de resultados. Corresponde a la entidad territorial la formulación, implementación, evaluación, seguimiento y control y actualización del PGIRS”.</t>
  </si>
  <si>
    <t>El parágrafo del artículo 2.3.2.2.3.90 del mencionado decreto determina que “a las autoridades ambientales competentes, les corresponde realizar el control y seguimiento de la ejecución del PGIRS, exclusivamente en lo relacionado con las metas de aprovechamiento y las autorizaciones ambientales que requiera el prestador del servicio de aseo, de conformidad con la normatividad ambiental vigente”.</t>
  </si>
  <si>
    <t>Por su parte, la Resolución 754 de 2014 adopta la metodología para la formulación, implementación, evaluación, seguimiento, control y actualización de los Planes de Gestión Integral de Residuos Sólidos (PGIRS).</t>
  </si>
  <si>
    <t>La meta de número de Planes de Gestión Integral de Residuos Sólidos sujetos a seguimiento es establecida en el Plan de Acción de la Corporación. (Exclusivamente en lo relacionado con las metas de aprovechamiento)</t>
  </si>
  <si>
    <t>Porcentaje de ejecución de acciones relacionadas con la gestión ambiental urbana.</t>
  </si>
  <si>
    <t>Número de acciones relacionadas con gestión ambiental urbana</t>
  </si>
  <si>
    <t>Ejecución física de las acciones relacionadas con la gestión ambiental urbana</t>
  </si>
  <si>
    <t>Ponderación (100%)</t>
  </si>
  <si>
    <t>Ejecución ponderada (%)</t>
  </si>
  <si>
    <t>Municipios con nivel de concentracion de contaminacion del aire entre marginal y moderado</t>
  </si>
  <si>
    <t>Prevención y Control de la Contaminación del Aire en áreas urbanas</t>
  </si>
  <si>
    <t xml:space="preserve">Planes de descontaminacion de Ruido, formulados.  </t>
  </si>
  <si>
    <t>Estrategias generadas para el aprovechamiento, tratamiento o manejo y disposición final de residuos, generadas</t>
  </si>
  <si>
    <t>Gestión de Residuos sólidos en áreas urbanas</t>
  </si>
  <si>
    <t xml:space="preserve">Estrategias regionales apoyadas para la utilización de alternativas ecoeficientes </t>
  </si>
  <si>
    <t>Gestión ambiental urbana</t>
  </si>
  <si>
    <t>Planes postconsumo de residuos peligrosos y/o especiales, fomentados</t>
  </si>
  <si>
    <t>Metros lineales  de obras construidas para la mitigación de problemas críticos de contaminación en áreas urbanas</t>
  </si>
  <si>
    <t>Gestión del riesgo</t>
  </si>
  <si>
    <t>m2 de area intervenida con obras para prevencion y/o mitigacion del riesgo</t>
  </si>
  <si>
    <t xml:space="preserve">Municipios con programa de mantenimiento de obras de estabilidad </t>
  </si>
  <si>
    <t xml:space="preserve">Fomentar la asistencia tecnica para la adecuada incorporación de la planificación ambiental territorial  en los instrumentos de planificación territorial municipal,subregional  y departamental </t>
  </si>
  <si>
    <t>Planificación y ordenamiento ambiental en áreas urbanas</t>
  </si>
  <si>
    <t>Estructura Ecologica Principal EEP a escala semidetallada definida para 3 subregiones</t>
  </si>
  <si>
    <t>Ordenamiento y planificación ambiental</t>
  </si>
  <si>
    <t>Alternativas generadas para el aprovechamiento de residuos y restauración de suelos degradados por las actividades productivas en el Departamento de Caldas</t>
  </si>
  <si>
    <t>Programa Guardianas de la Ladera en Manizales, implementado</t>
  </si>
  <si>
    <t>Ejecución presupuestal de acciones relacionadas con la gestión ambiental urbana (utilice tantas filas cuantas sean necesarias)</t>
  </si>
  <si>
    <t>Compromisos / Ppto Def.</t>
  </si>
  <si>
    <t>Pagos / Compromisos</t>
  </si>
  <si>
    <t>Cuanto más cercano a cien por ciento, mayor es el cumplimiento de las metas que la autoridad ambiental se ha propuesto alcanzar en relación con la gestión ambiental urbana, en el marco del Plan de Acción de la Corporación.</t>
  </si>
  <si>
    <t>Mauricio Velasco García</t>
  </si>
  <si>
    <t>mauriciovelasco@corpocaldas.gov.co</t>
  </si>
  <si>
    <t>8841409 Ext.340</t>
  </si>
  <si>
    <t>Calle 21 No. 23-22 Edificio Atlas, Manizales</t>
  </si>
  <si>
    <r>
      <t xml:space="preserve">Hoja Metodológica de referencia: MADS (2016). </t>
    </r>
    <r>
      <rPr>
        <i/>
        <sz val="9"/>
        <color rgb="FF000000"/>
        <rFont val="Calibri"/>
        <family val="2"/>
        <scheme val="minor"/>
      </rPr>
      <t>Hoja metodológica Ejecución de Acciones en Gestión Ambiental Urbana (Versión 1.0).</t>
    </r>
    <r>
      <rPr>
        <sz val="9"/>
        <color rgb="FF000000"/>
        <rFont val="Calibri"/>
        <family val="2"/>
        <scheme val="minor"/>
      </rPr>
      <t xml:space="preserve"> Ministerio de Ambiente y Desarrollo Sostenible MADS, DGOAT-SINA y DAASU.</t>
    </r>
  </si>
  <si>
    <t>Es el porcentaje de avance en la ejecución, por parte de la corporación autónoma regional, de las acciones relacionadas con la gestión ambiental urbana en el marco del Plan de Acción.</t>
  </si>
  <si>
    <t>El indicador mide el cumplimiento de las metas que la autoridad ambiental se ha propuesto alcanzar en relación con la gestión ambiental urbana, en el marco del Plan de Acción de la Corporación. De esta manera, contribuye a la ejecución, a nivel regional y local, de la Política de Gestión Ambiental Urbana (2008).</t>
  </si>
  <si>
    <t>Ley 1753 de 2015.</t>
  </si>
  <si>
    <t>Espacio público: Decreto 1077 de 2015.</t>
  </si>
  <si>
    <t>Estructura Ecológica Principal: Decreto 1077 de 2015.</t>
  </si>
  <si>
    <t>Plan Nacional de Desarrollo 2014-2018.</t>
  </si>
  <si>
    <t>Política de Gestión Ambiental Urbana.</t>
  </si>
  <si>
    <t>Política para la Prevención y Control de la Contaminación del Aire.</t>
  </si>
  <si>
    <t>Política para la Gestión Integral de Residuos Sólidos.</t>
  </si>
  <si>
    <t>Política para la Gestión Integral de la Biodiversidad y sus servicios ecosistémicos.</t>
  </si>
  <si>
    <t>CONPES 3718 de 2012, Espacio público.</t>
  </si>
  <si>
    <t>CONPES 3819 de 2014</t>
  </si>
  <si>
    <t>Circular 8000-2-344415 de 2013, ICAU.</t>
  </si>
  <si>
    <t>La gestión ambiental urbana se refiere a la “gestión de los recursos naturales renovables y los problemas ambientales urbanos y sus efectos en la región o regiones vecinas. La gestión ambiental urbana es una acción conjunta entre el Estado y los actores sociales, que se articula con la gestión territorial, las políticas ambientales y las políticas o planes sectoriales que tienen relación o afectan el medio ambiente en el ámbito urbano regional. Esta gestión, demanda el uso selectivo y combinado de herramientas jurídicas, de planeación, técnicas, económicas, financieras y administrativas para lograr la protección y funcionamiento de los ecosistemas y el mejoramiento de la calidad de vida de la población, dentro de un marco de ciudad sostenible” (Política de Gestión Ambiental Urbana).</t>
  </si>
  <si>
    <t>La gestión ambiental urbana se centra en dos ejes principales:</t>
  </si>
  <si>
    <r>
      <t>1)</t>
    </r>
    <r>
      <rPr>
        <sz val="7"/>
        <color rgb="FF000000"/>
        <rFont val="Times New Roman"/>
        <family val="1"/>
      </rPr>
      <t xml:space="preserve">      </t>
    </r>
    <r>
      <rPr>
        <sz val="9"/>
        <color rgb="FF000000"/>
        <rFont val="Calibri"/>
        <family val="2"/>
        <scheme val="minor"/>
      </rPr>
      <t>La gestión ambiental de los componentes constitutivos del medio ambiente, comúnmente denominados recursos naturales renovables: agua (en cualquier estado), atmósfera (troposfera y estratosfera), suelo y subsuelo, biodiversidad (ecosistemas, especies, recursos genéticos), fuentes primarias de energía no agotable y paisaje.</t>
    </r>
  </si>
  <si>
    <r>
      <t>2)</t>
    </r>
    <r>
      <rPr>
        <sz val="7"/>
        <color rgb="FF000000"/>
        <rFont val="Times New Roman"/>
        <family val="1"/>
      </rPr>
      <t xml:space="preserve">      </t>
    </r>
    <r>
      <rPr>
        <sz val="9"/>
        <color rgb="FF000000"/>
        <rFont val="Calibri"/>
        <family val="2"/>
        <scheme val="minor"/>
      </rPr>
      <t>La gestión ambiental de los problemas ambientales, entendida como la gestión sobre los elementos o factores que interactúan e inciden sobre el ambiente en las áreas urbanas, entre los cuales se pueden mencionar: factores que ocasionan contaminación y deterioro de los recursos naturales renovables; factores que ocasionan pérdida o deterioro de la biodiversidad; factores que ocasionan pérdida o deterioro del espacio público y del paisaje; inadecuada gestión y disposición de residuos sólidos, líquidos y gaseosos; uso ineficiente de la energía y falta de uso de fuentes no convencionales de energía; riesgos de origen natural y antrópico; pasivos ambientales, patrones insostenibles de ocupación del territorio, patrones insostenibles de producción y consumo; baja o falta de conciencia y cultura ambiental de la población de las áreas urbanas; pérdida de valores socio - culturales de la población urbana, que puede llevar a la pérdida de su identidad cultural y en consecuencia de su sentido de pertenencia del entorno; e insuficiente respuesta institucional del SINA, en términos de escasos niveles de coordinación y baja capacidad técnica y operativa para atender la problemática urbana (PGAU)</t>
    </r>
  </si>
  <si>
    <t>Cabe aclarar que la gestión para el manejo de estos recursos, elementos y factores en las áreas urbanas involucra, de manera diferenciada, a las autoridades ambientales: (Corporaciones autónomas regionales y de desarrollo sostenible); Grandes Centros Urbanos a que se refiere el artículo 66 de la Ley 99 de 1993, a los establecimientos públicos de que trata del artículo 13 de la Ley 768 de 2003; el artículo 124 de la Ley 1617 de 2013; las áreas metropolitanas a que se refiere el literal J del artículo 7 de la Ley 1625 de 2013 y a los entes territoriales, dentro de su respectivo marco de competencias y jurisdicción.</t>
  </si>
  <si>
    <t>Dicha gestión se realiza en el marco de la Política de Gestión Ambiental Urbana. En tal sentido, las principales temáticas en gestión ambiental urbana en las que tienen competencia las Corporaciones Autónomas Regionales son:</t>
  </si>
  <si>
    <r>
      <t>1)</t>
    </r>
    <r>
      <rPr>
        <sz val="7"/>
        <color rgb="FF000000"/>
        <rFont val="Times New Roman"/>
        <family val="1"/>
      </rPr>
      <t xml:space="preserve">      </t>
    </r>
    <r>
      <rPr>
        <sz val="9"/>
        <color rgb="FF000000"/>
        <rFont val="Calibri"/>
        <family val="2"/>
        <scheme val="minor"/>
      </rPr>
      <t>Planificación y ordenamiento ambiental en áreas urbanas</t>
    </r>
  </si>
  <si>
    <r>
      <t>2)</t>
    </r>
    <r>
      <rPr>
        <sz val="7"/>
        <color rgb="FF000000"/>
        <rFont val="Times New Roman"/>
        <family val="1"/>
      </rPr>
      <t xml:space="preserve">      </t>
    </r>
    <r>
      <rPr>
        <sz val="9"/>
        <color rgb="FF000000"/>
        <rFont val="Calibri"/>
        <family val="2"/>
        <scheme val="minor"/>
      </rPr>
      <t>Gestión ambiental del Riesgo en áreas urbanas</t>
    </r>
  </si>
  <si>
    <r>
      <t>3)</t>
    </r>
    <r>
      <rPr>
        <sz val="7"/>
        <color rgb="FF000000"/>
        <rFont val="Times New Roman"/>
        <family val="1"/>
      </rPr>
      <t xml:space="preserve">      </t>
    </r>
    <r>
      <rPr>
        <sz val="9"/>
        <color rgb="FF000000"/>
        <rFont val="Calibri"/>
        <family val="2"/>
        <scheme val="minor"/>
      </rPr>
      <t>Gestión ambiental del Espacio Público en áreas urbanas</t>
    </r>
  </si>
  <si>
    <r>
      <t>4)</t>
    </r>
    <r>
      <rPr>
        <sz val="7"/>
        <color rgb="FF000000"/>
        <rFont val="Times New Roman"/>
        <family val="1"/>
      </rPr>
      <t xml:space="preserve">      </t>
    </r>
    <r>
      <rPr>
        <sz val="9"/>
        <color rgb="FF000000"/>
        <rFont val="Calibri"/>
        <family val="2"/>
        <scheme val="minor"/>
      </rPr>
      <t>Prevención y Control de la Contaminación del Aire en áreas urbanas (fenómeno de acumulación o concentración de contaminantes en el aire generado por diferentes tipos entre ellos contaminantes criterio, ruido y olores ofensivos)</t>
    </r>
  </si>
  <si>
    <r>
      <t>5)</t>
    </r>
    <r>
      <rPr>
        <sz val="7"/>
        <color rgb="FF000000"/>
        <rFont val="Times New Roman"/>
        <family val="1"/>
      </rPr>
      <t xml:space="preserve">      </t>
    </r>
    <r>
      <rPr>
        <sz val="9"/>
        <color rgb="FF000000"/>
        <rFont val="Calibri"/>
        <family val="2"/>
        <scheme val="minor"/>
      </rPr>
      <t>Gestión del Recurso Hídrico en áreas urbanas</t>
    </r>
  </si>
  <si>
    <r>
      <t>6)</t>
    </r>
    <r>
      <rPr>
        <sz val="7"/>
        <color rgb="FF000000"/>
        <rFont val="Times New Roman"/>
        <family val="1"/>
      </rPr>
      <t xml:space="preserve">      </t>
    </r>
    <r>
      <rPr>
        <sz val="9"/>
        <color rgb="FF000000"/>
        <rFont val="Calibri"/>
        <family val="2"/>
        <scheme val="minor"/>
      </rPr>
      <t>Gestión de Residuos sólidos en áreas urbanas</t>
    </r>
  </si>
  <si>
    <r>
      <t>7)</t>
    </r>
    <r>
      <rPr>
        <sz val="7"/>
        <color rgb="FF000000"/>
        <rFont val="Times New Roman"/>
        <family val="1"/>
      </rPr>
      <t xml:space="preserve">      </t>
    </r>
    <r>
      <rPr>
        <sz val="9"/>
        <color rgb="FF000000"/>
        <rFont val="Calibri"/>
        <family val="2"/>
        <scheme val="minor"/>
      </rPr>
      <t>Índice de calidad ambiental urbana</t>
    </r>
  </si>
  <si>
    <r>
      <t>8)</t>
    </r>
    <r>
      <rPr>
        <sz val="7"/>
        <color rgb="FF000000"/>
        <rFont val="Times New Roman"/>
        <family val="1"/>
      </rPr>
      <t xml:space="preserve">      </t>
    </r>
    <r>
      <rPr>
        <sz val="9"/>
        <color rgb="FF000000"/>
        <rFont val="Calibri"/>
        <family val="2"/>
        <scheme val="minor"/>
      </rPr>
      <t>Participación en gestión ambiental urbana</t>
    </r>
  </si>
  <si>
    <t>Las principales acciones relacionadas con la gestión ambiental urbana son las siguientes:</t>
  </si>
  <si>
    <r>
      <t>1)</t>
    </r>
    <r>
      <rPr>
        <sz val="7"/>
        <color rgb="FF000000"/>
        <rFont val="Times New Roman"/>
        <family val="1"/>
      </rPr>
      <t xml:space="preserve">      </t>
    </r>
    <r>
      <rPr>
        <sz val="9"/>
        <color rgb="FF000000"/>
        <rFont val="Calibri"/>
        <family val="2"/>
        <scheme val="minor"/>
      </rPr>
      <t>Planificación y ordenamiento ambiental en áreas urbanas, que incluye:</t>
    </r>
  </si>
  <si>
    <r>
      <t>a)</t>
    </r>
    <r>
      <rPr>
        <sz val="7"/>
        <color rgb="FF000000"/>
        <rFont val="Times New Roman"/>
        <family val="1"/>
      </rPr>
      <t xml:space="preserve">      </t>
    </r>
    <r>
      <rPr>
        <sz val="9"/>
        <color rgb="FF000000"/>
        <rFont val="Calibri"/>
        <family val="2"/>
        <scheme val="minor"/>
      </rPr>
      <t>Identificar y gestionar la estructura ecológica urbana</t>
    </r>
  </si>
  <si>
    <r>
      <t>b)</t>
    </r>
    <r>
      <rPr>
        <sz val="7"/>
        <color rgb="FF000000"/>
        <rFont val="Times New Roman"/>
        <family val="1"/>
      </rPr>
      <t xml:space="preserve">      </t>
    </r>
    <r>
      <rPr>
        <sz val="9"/>
        <color rgb="FF000000"/>
        <rFont val="Calibri"/>
        <family val="2"/>
        <scheme val="minor"/>
      </rPr>
      <t>Asesorar a los entes territoriales en la inclusión del componente ambiental urbano en los procesos de planificación y ordenamiento territorial, incluyendo el establecimiento de determinantes ambientales urbanos.</t>
    </r>
  </si>
  <si>
    <r>
      <t>c)</t>
    </r>
    <r>
      <rPr>
        <sz val="7"/>
        <color rgb="FF000000"/>
        <rFont val="Times New Roman"/>
        <family val="1"/>
      </rPr>
      <t xml:space="preserve">       </t>
    </r>
    <r>
      <rPr>
        <sz val="9"/>
        <color rgb="FF000000"/>
        <rFont val="Calibri"/>
        <family val="2"/>
        <scheme val="minor"/>
      </rPr>
      <t>Implementar estrategias de conservación y uso sostenible de los recursos naturales renovables que conforman la base natural.</t>
    </r>
  </si>
  <si>
    <r>
      <t>2)</t>
    </r>
    <r>
      <rPr>
        <sz val="7"/>
        <color rgb="FF000000"/>
        <rFont val="Times New Roman"/>
        <family val="1"/>
      </rPr>
      <t xml:space="preserve">      </t>
    </r>
    <r>
      <rPr>
        <sz val="9"/>
        <color rgb="FF000000"/>
        <rFont val="Calibri"/>
        <family val="2"/>
        <scheme val="minor"/>
      </rPr>
      <t>Gestión ambiental del Espacio Público en áreas urbanas, sin perjuicio de las competencias de las entidades territoriales.</t>
    </r>
  </si>
  <si>
    <r>
      <t>a)</t>
    </r>
    <r>
      <rPr>
        <sz val="7"/>
        <color rgb="FF000000"/>
        <rFont val="Times New Roman"/>
        <family val="1"/>
      </rPr>
      <t xml:space="preserve">      </t>
    </r>
    <r>
      <rPr>
        <sz val="9"/>
        <color rgb="FF000000"/>
        <rFont val="Calibri"/>
        <family val="2"/>
        <scheme val="minor"/>
      </rPr>
      <t>Conservar, manejar y restaurar elementos naturales del espacio público urbano.</t>
    </r>
  </si>
  <si>
    <r>
      <t>b)</t>
    </r>
    <r>
      <rPr>
        <sz val="7"/>
        <color rgb="FF000000"/>
        <rFont val="Times New Roman"/>
        <family val="1"/>
      </rPr>
      <t xml:space="preserve">      </t>
    </r>
    <r>
      <rPr>
        <sz val="9"/>
        <color rgb="FF000000"/>
        <rFont val="Calibri"/>
        <family val="2"/>
        <scheme val="minor"/>
      </rPr>
      <t>Prevenir y controlar la afectación ambiental en el espacio público.</t>
    </r>
  </si>
  <si>
    <r>
      <t>c)</t>
    </r>
    <r>
      <rPr>
        <sz val="7"/>
        <color rgb="FF000000"/>
        <rFont val="Times New Roman"/>
        <family val="1"/>
      </rPr>
      <t xml:space="preserve">       </t>
    </r>
    <r>
      <rPr>
        <sz val="9"/>
        <color rgb="FF000000"/>
        <rFont val="Calibri"/>
        <family val="2"/>
        <scheme val="minor"/>
      </rPr>
      <t>Promover, orientar y acompañar la gestión ambiental del espacio público por parte de las entidades territoriales.</t>
    </r>
  </si>
  <si>
    <r>
      <t>3)</t>
    </r>
    <r>
      <rPr>
        <sz val="7"/>
        <color rgb="FF000000"/>
        <rFont val="Times New Roman"/>
        <family val="1"/>
      </rPr>
      <t xml:space="preserve">      </t>
    </r>
    <r>
      <rPr>
        <sz val="9"/>
        <color rgb="FF000000"/>
        <rFont val="Calibri"/>
        <family val="2"/>
        <scheme val="minor"/>
      </rPr>
      <t>Prevención y Control de la Contaminación del Aire en áreas urbanas.</t>
    </r>
  </si>
  <si>
    <r>
      <t>a)</t>
    </r>
    <r>
      <rPr>
        <sz val="7"/>
        <color rgb="FF000000"/>
        <rFont val="Times New Roman"/>
        <family val="1"/>
      </rPr>
      <t xml:space="preserve">      </t>
    </r>
    <r>
      <rPr>
        <sz val="9"/>
        <color rgb="FF000000"/>
        <rFont val="Calibri"/>
        <family val="2"/>
        <scheme val="minor"/>
      </rPr>
      <t>Diseñar y ejecutar acciones integrales para la prevención y control de la contaminación del aire.</t>
    </r>
  </si>
  <si>
    <r>
      <t>b)</t>
    </r>
    <r>
      <rPr>
        <sz val="7"/>
        <color rgb="FF000000"/>
        <rFont val="Times New Roman"/>
        <family val="1"/>
      </rPr>
      <t xml:space="preserve">      </t>
    </r>
    <r>
      <rPr>
        <sz val="9"/>
        <color rgb="FF000000"/>
        <rFont val="Calibri"/>
        <family val="2"/>
        <scheme val="minor"/>
      </rPr>
      <t>Fortalecer la capacidad institucional para el control y seguimiento de la contaminación del aire.</t>
    </r>
  </si>
  <si>
    <r>
      <t>c)</t>
    </r>
    <r>
      <rPr>
        <sz val="7"/>
        <color rgb="FF000000"/>
        <rFont val="Times New Roman"/>
        <family val="1"/>
      </rPr>
      <t xml:space="preserve">       </t>
    </r>
    <r>
      <rPr>
        <sz val="9"/>
        <color rgb="FF000000"/>
        <rFont val="Calibri"/>
        <family val="2"/>
        <scheme val="minor"/>
      </rPr>
      <t>Establecer e implementar programas de reducción de la contaminación del aire, cuando se requiera.</t>
    </r>
  </si>
  <si>
    <r>
      <t>d)</t>
    </r>
    <r>
      <rPr>
        <sz val="7"/>
        <color rgb="FF000000"/>
        <rFont val="Times New Roman"/>
        <family val="1"/>
      </rPr>
      <t xml:space="preserve">      </t>
    </r>
    <r>
      <rPr>
        <sz val="9"/>
        <color rgb="FF000000"/>
        <rFont val="Calibri"/>
        <family val="2"/>
        <scheme val="minor"/>
      </rPr>
      <t>Fortalecer las mesas regionales de calidad del aire donde se establezca la articulación entre las diferentes entidades relacionadas con la prevención y el control de la contaminación del aire.</t>
    </r>
  </si>
  <si>
    <r>
      <t>e)</t>
    </r>
    <r>
      <rPr>
        <sz val="7"/>
        <color rgb="FF000000"/>
        <rFont val="Times New Roman"/>
        <family val="1"/>
      </rPr>
      <t xml:space="preserve">      </t>
    </r>
    <r>
      <rPr>
        <sz val="9"/>
        <color rgb="FF000000"/>
        <rFont val="Calibri"/>
        <family val="2"/>
        <scheme val="minor"/>
      </rPr>
      <t>Asesorar a los entes territoriales para el mejor cumplimiento de sus funciones de control y vigilancia de los fenómenos de contaminación del aire.</t>
    </r>
  </si>
  <si>
    <r>
      <t>4)</t>
    </r>
    <r>
      <rPr>
        <sz val="7"/>
        <color rgb="FF000000"/>
        <rFont val="Times New Roman"/>
        <family val="1"/>
      </rPr>
      <t xml:space="preserve">      </t>
    </r>
    <r>
      <rPr>
        <sz val="9"/>
        <color rgb="FF000000"/>
        <rFont val="Calibri"/>
        <family val="2"/>
        <scheme val="minor"/>
      </rPr>
      <t>Gestión del Recurso Hídrico en áreas urbanas.</t>
    </r>
  </si>
  <si>
    <r>
      <t>a)</t>
    </r>
    <r>
      <rPr>
        <sz val="7"/>
        <color rgb="FF000000"/>
        <rFont val="Times New Roman"/>
        <family val="1"/>
      </rPr>
      <t xml:space="preserve">      </t>
    </r>
    <r>
      <rPr>
        <sz val="9"/>
        <color rgb="FF000000"/>
        <rFont val="Calibri"/>
        <family val="2"/>
        <scheme val="minor"/>
      </rPr>
      <t>Promover el uso eficiente y ahorro de agua.</t>
    </r>
  </si>
  <si>
    <r>
      <t>5)</t>
    </r>
    <r>
      <rPr>
        <sz val="7"/>
        <color rgb="FF000000"/>
        <rFont val="Times New Roman"/>
        <family val="1"/>
      </rPr>
      <t xml:space="preserve">      </t>
    </r>
    <r>
      <rPr>
        <sz val="9"/>
        <color rgb="FF000000"/>
        <rFont val="Calibri"/>
        <family val="2"/>
        <scheme val="minor"/>
      </rPr>
      <t>Gestión de Residuos sólidos en áreas urbanas.</t>
    </r>
  </si>
  <si>
    <r>
      <t>a)</t>
    </r>
    <r>
      <rPr>
        <sz val="7"/>
        <color rgb="FF000000"/>
        <rFont val="Times New Roman"/>
        <family val="1"/>
      </rPr>
      <t xml:space="preserve">      </t>
    </r>
    <r>
      <rPr>
        <sz val="9"/>
        <color rgb="FF000000"/>
        <rFont val="Calibri"/>
        <family val="2"/>
        <scheme val="minor"/>
      </rPr>
      <t>Promover el aprovechamiento de residuos sólidos.</t>
    </r>
  </si>
  <si>
    <r>
      <t>6)</t>
    </r>
    <r>
      <rPr>
        <sz val="7"/>
        <color rgb="FF000000"/>
        <rFont val="Times New Roman"/>
        <family val="1"/>
      </rPr>
      <t xml:space="preserve">      </t>
    </r>
    <r>
      <rPr>
        <sz val="9"/>
        <color rgb="FF000000"/>
        <rFont val="Calibri"/>
        <family val="2"/>
        <scheme val="minor"/>
      </rPr>
      <t>Compilar y reportar la información relacionada con los indicadores que conformar el Índice de Calidad Ambiental Urbana (ICAU)</t>
    </r>
  </si>
  <si>
    <r>
      <t>7)</t>
    </r>
    <r>
      <rPr>
        <sz val="7"/>
        <color rgb="FF000000"/>
        <rFont val="Times New Roman"/>
        <family val="1"/>
      </rPr>
      <t xml:space="preserve">      </t>
    </r>
    <r>
      <rPr>
        <sz val="9"/>
        <color rgb="FF000000"/>
        <rFont val="Calibri"/>
        <family val="2"/>
        <scheme val="minor"/>
      </rPr>
      <t>Participación en gestión ambiental urbana</t>
    </r>
  </si>
  <si>
    <r>
      <t>a)</t>
    </r>
    <r>
      <rPr>
        <sz val="7"/>
        <color rgb="FF000000"/>
        <rFont val="Times New Roman"/>
        <family val="1"/>
      </rPr>
      <t xml:space="preserve">      </t>
    </r>
    <r>
      <rPr>
        <sz val="9"/>
        <color rgb="FF000000"/>
        <rFont val="Calibri"/>
        <family val="2"/>
        <scheme val="minor"/>
      </rPr>
      <t xml:space="preserve">Promover y fortalecer los espacios de participación social en gestión ambiental urbana </t>
    </r>
  </si>
  <si>
    <r>
      <t xml:space="preserve">ETAGAU </t>
    </r>
    <r>
      <rPr>
        <vertAlign val="subscript"/>
        <sz val="9"/>
        <color rgb="FF000000"/>
        <rFont val="Calibri"/>
        <family val="2"/>
        <scheme val="minor"/>
      </rPr>
      <t>t</t>
    </r>
    <r>
      <rPr>
        <sz val="9"/>
        <color rgb="FF000000"/>
        <rFont val="Calibri"/>
        <family val="2"/>
        <scheme val="minor"/>
      </rPr>
      <t xml:space="preserve"> = Porcentaje de ejecución total de acciones en gestión ambiental urbana, en el tiempo t.</t>
    </r>
  </si>
  <si>
    <r>
      <t xml:space="preserve">EAGAU </t>
    </r>
    <r>
      <rPr>
        <vertAlign val="subscript"/>
        <sz val="9"/>
        <color rgb="FF000000"/>
        <rFont val="Calibri"/>
        <family val="2"/>
        <scheme val="minor"/>
      </rPr>
      <t>t1t</t>
    </r>
    <r>
      <rPr>
        <sz val="9"/>
        <color rgb="FF000000"/>
        <rFont val="Calibri"/>
        <family val="2"/>
        <scheme val="minor"/>
      </rPr>
      <t xml:space="preserve"> = Porcentaje de ejecución de la acción </t>
    </r>
    <r>
      <rPr>
        <i/>
        <sz val="9"/>
        <color rgb="FF000000"/>
        <rFont val="Calibri"/>
        <family val="2"/>
        <scheme val="minor"/>
      </rPr>
      <t>1</t>
    </r>
    <r>
      <rPr>
        <sz val="9"/>
        <color rgb="FF000000"/>
        <rFont val="Calibri"/>
        <family val="2"/>
        <scheme val="minor"/>
      </rPr>
      <t xml:space="preserve"> relacionada con la gestión ambiental urbana, en el tiempo t.</t>
    </r>
  </si>
  <si>
    <r>
      <t xml:space="preserve">EAGAU </t>
    </r>
    <r>
      <rPr>
        <vertAlign val="subscript"/>
        <sz val="9"/>
        <color rgb="FF000000"/>
        <rFont val="Calibri"/>
        <family val="2"/>
        <scheme val="minor"/>
      </rPr>
      <t>2t</t>
    </r>
    <r>
      <rPr>
        <sz val="9"/>
        <color rgb="FF000000"/>
        <rFont val="Calibri"/>
        <family val="2"/>
        <scheme val="minor"/>
      </rPr>
      <t xml:space="preserve"> = Porcentaje de ejecución de la acción </t>
    </r>
    <r>
      <rPr>
        <i/>
        <sz val="9"/>
        <color rgb="FF000000"/>
        <rFont val="Calibri"/>
        <family val="2"/>
        <scheme val="minor"/>
      </rPr>
      <t>2</t>
    </r>
    <r>
      <rPr>
        <sz val="9"/>
        <color rgb="FF000000"/>
        <rFont val="Calibri"/>
        <family val="2"/>
        <scheme val="minor"/>
      </rPr>
      <t xml:space="preserve"> relacionada con la gestión ambiental urbana, en el tiempo t.</t>
    </r>
  </si>
  <si>
    <r>
      <t xml:space="preserve">EAGAU </t>
    </r>
    <r>
      <rPr>
        <vertAlign val="subscript"/>
        <sz val="9"/>
        <color rgb="FF000000"/>
        <rFont val="Calibri"/>
        <family val="2"/>
        <scheme val="minor"/>
      </rPr>
      <t>nt</t>
    </r>
    <r>
      <rPr>
        <sz val="9"/>
        <color rgb="FF000000"/>
        <rFont val="Calibri"/>
        <family val="2"/>
        <scheme val="minor"/>
      </rPr>
      <t xml:space="preserve"> = Porcentaje de ejecución de la acción </t>
    </r>
    <r>
      <rPr>
        <i/>
        <sz val="9"/>
        <color rgb="FF000000"/>
        <rFont val="Calibri"/>
        <family val="2"/>
        <scheme val="minor"/>
      </rPr>
      <t>n</t>
    </r>
    <r>
      <rPr>
        <sz val="9"/>
        <color rgb="FF000000"/>
        <rFont val="Calibri"/>
        <family val="2"/>
        <scheme val="minor"/>
      </rPr>
      <t xml:space="preserve"> relacionada con la gestión ambiental urbana, en el tiempo t.</t>
    </r>
  </si>
  <si>
    <r>
      <t>a = ponderador de EAGAU</t>
    </r>
    <r>
      <rPr>
        <vertAlign val="subscript"/>
        <sz val="9"/>
        <color rgb="FF000000"/>
        <rFont val="Calibri"/>
        <family val="2"/>
        <scheme val="minor"/>
      </rPr>
      <t>1</t>
    </r>
    <r>
      <rPr>
        <sz val="9"/>
        <color rgb="FF000000"/>
        <rFont val="Calibri"/>
        <family val="2"/>
        <scheme val="minor"/>
      </rPr>
      <t>.</t>
    </r>
  </si>
  <si>
    <r>
      <t>b = ponderador de EAGAU</t>
    </r>
    <r>
      <rPr>
        <vertAlign val="subscript"/>
        <sz val="9"/>
        <color rgb="FF000000"/>
        <rFont val="Calibri"/>
        <family val="2"/>
        <scheme val="minor"/>
      </rPr>
      <t>2</t>
    </r>
    <r>
      <rPr>
        <sz val="9"/>
        <color rgb="FF000000"/>
        <rFont val="Calibri"/>
        <family val="2"/>
        <scheme val="minor"/>
      </rPr>
      <t>.</t>
    </r>
  </si>
  <si>
    <r>
      <t>z = ponderador de EAGAU</t>
    </r>
    <r>
      <rPr>
        <vertAlign val="subscript"/>
        <sz val="9"/>
        <color rgb="FF000000"/>
        <rFont val="Calibri"/>
        <family val="2"/>
        <scheme val="minor"/>
      </rPr>
      <t>n</t>
    </r>
    <r>
      <rPr>
        <sz val="9"/>
        <color rgb="FF000000"/>
        <rFont val="Calibri"/>
        <family val="2"/>
        <scheme val="minor"/>
      </rPr>
      <t>.</t>
    </r>
  </si>
  <si>
    <t>a + b + c+…+z = 1.</t>
  </si>
  <si>
    <t>Ejecución presupuestal de acciones relacionadas con la gestión ambiental urbana.</t>
  </si>
  <si>
    <r>
      <t xml:space="preserve">EPAGAU </t>
    </r>
    <r>
      <rPr>
        <vertAlign val="subscript"/>
        <sz val="9"/>
        <color rgb="FF000000"/>
        <rFont val="Calibri"/>
        <family val="2"/>
        <scheme val="minor"/>
      </rPr>
      <t>t</t>
    </r>
    <r>
      <rPr>
        <sz val="9"/>
        <color rgb="FF000000"/>
        <rFont val="Calibri"/>
        <family val="2"/>
        <scheme val="minor"/>
      </rPr>
      <t xml:space="preserve"> = Ejecución presupuestal de acciones en gestión ambiental urbana, en el año t.</t>
    </r>
  </si>
  <si>
    <r>
      <t xml:space="preserve">CGAU </t>
    </r>
    <r>
      <rPr>
        <vertAlign val="subscript"/>
        <sz val="9"/>
        <color rgb="FF000000"/>
        <rFont val="Calibri"/>
        <family val="2"/>
        <scheme val="minor"/>
      </rPr>
      <t>it</t>
    </r>
    <r>
      <rPr>
        <sz val="9"/>
        <color rgb="FF000000"/>
        <rFont val="Calibri"/>
        <family val="2"/>
        <scheme val="minor"/>
      </rPr>
      <t xml:space="preserve"> = Compromisos correspondientes a la acción i en gestión ambiental urbana, en el año t.</t>
    </r>
  </si>
  <si>
    <r>
      <t xml:space="preserve">PDAGAU </t>
    </r>
    <r>
      <rPr>
        <vertAlign val="subscript"/>
        <sz val="9"/>
        <color rgb="FF000000"/>
        <rFont val="Calibri"/>
        <family val="2"/>
        <scheme val="minor"/>
      </rPr>
      <t>it</t>
    </r>
    <r>
      <rPr>
        <sz val="9"/>
        <color rgb="FF000000"/>
        <rFont val="Calibri"/>
        <family val="2"/>
        <scheme val="minor"/>
      </rPr>
      <t xml:space="preserve"> = Presupuesto definitivo a la acción i en gestión ambiental urbana, en el año t.</t>
    </r>
  </si>
  <si>
    <t>Licencias ambientales</t>
  </si>
  <si>
    <t>TL.A. Tiempo efectivo de duración del trámite de otorgamiento de licencias ambientales (número de días)</t>
  </si>
  <si>
    <t xml:space="preserve">N L.A.: Número de solicitudes de licencia ambiental atendidos </t>
  </si>
  <si>
    <t>Tx L.A. Tiempo promedio efectivo de duración del trámite de licencias ambientales</t>
  </si>
  <si>
    <t>Concesiones de agua</t>
  </si>
  <si>
    <t xml:space="preserve">N C.A.S.: Número de solicitudes de concesión de agua recibidas en el periodo. </t>
  </si>
  <si>
    <t>Tx C.A.S. Tiempo promedio efectivo de duración del trámite de Concesiones de Agua.</t>
  </si>
  <si>
    <t>Permisos de vertimiento de agua</t>
  </si>
  <si>
    <t>TP.V. Tiempo efectivo de duración del trámite de otorgamiento de un permiso de vertimiento (número de días)</t>
  </si>
  <si>
    <t>N P.V.: Número de solicitudes de permisos de vertimiento recibidas en el periodo.</t>
  </si>
  <si>
    <t>Tx P.V. Tiempo promedio efectivo de duración del trámite de otorgamiento de un permiso de vertimiento.</t>
  </si>
  <si>
    <t>Permisos de aprovechamiento forestal</t>
  </si>
  <si>
    <t>TP.E. Tiempo efectivo de duración del trámite de otorgamiento de un permiso de aprovechamiento (número de días)</t>
  </si>
  <si>
    <t>N A.F. Número de solicitudes de permisos de aprovechamiento forestal recibidas en el periodo</t>
  </si>
  <si>
    <t xml:space="preserve">Tx A.F. Tiempo promedio efectivo de duración del trámite de otorgamiento de un permiso de aprovechamiento forestal </t>
  </si>
  <si>
    <t>Permisos de emisiones atmosféricas</t>
  </si>
  <si>
    <t xml:space="preserve">TP.E. Tiempo efectivo de duración del trámite de otorgamiento de un permiso de emisión (número de días) </t>
  </si>
  <si>
    <t>N P.E. Número de solicitudes de permisos de emisiones atmosféricas recibidas en el periodo</t>
  </si>
  <si>
    <t>Tx P.E. Tiempo promedio efectivo de duración del trámite de otorgamiento de un permiso de emisión</t>
  </si>
  <si>
    <t>Cálculo del indicador global</t>
  </si>
  <si>
    <t>Tiempo Promedio</t>
  </si>
  <si>
    <t>Meta anual</t>
  </si>
  <si>
    <t>% Meta alcanzada</t>
  </si>
  <si>
    <t>Porcentaje de autorizaciones ambientales con seguimiento (promedio simple)</t>
  </si>
  <si>
    <t>Cuanto menor sea el tiempo promedio, teniendo como referencia los tiempos establecidos en la normativa, mayor es el cumplimiento por parte de la autoridad ambiental en la eficiencia en la resolución de las solicitudes de autorizaciones ambientales (licencias ambientales, concesiones de agua, permisos de aprovechamiento forestal, permisos de emisiones atmosféricas y permisos de vertimiento de agua).</t>
  </si>
  <si>
    <t>Juan Carlos Bastidas Tulcán</t>
  </si>
  <si>
    <t xml:space="preserve">Profesional Especializado </t>
  </si>
  <si>
    <t>juancbastidas@corpocaldas.gov.co</t>
  </si>
  <si>
    <t>Calle 21 N° 23-22</t>
  </si>
  <si>
    <r>
      <t>Hoja Metodológica de referencia:</t>
    </r>
    <r>
      <rPr>
        <sz val="9"/>
        <color rgb="FF000000"/>
        <rFont val="Calibri"/>
        <family val="2"/>
        <scheme val="minor"/>
      </rPr>
      <t xml:space="preserve"> MADS (2016). </t>
    </r>
    <r>
      <rPr>
        <b/>
        <i/>
        <sz val="9"/>
        <color rgb="FF000000"/>
        <rFont val="Calibri"/>
        <family val="2"/>
        <scheme val="minor"/>
      </rPr>
      <t>Tiempo promedio de trámite para la resolución de autorizaciones ambientales otorgadas por la corporación</t>
    </r>
    <r>
      <rPr>
        <i/>
        <sz val="9"/>
        <color rgb="FF000000"/>
        <rFont val="Calibri"/>
        <family val="2"/>
        <scheme val="minor"/>
      </rPr>
      <t xml:space="preserve"> (Versión 1.0).</t>
    </r>
    <r>
      <rPr>
        <sz val="9"/>
        <color rgb="FF000000"/>
        <rFont val="Calibri"/>
        <family val="2"/>
        <scheme val="minor"/>
      </rPr>
      <t xml:space="preserve"> Ministerio de Ambiente y Desarrollo Sostenible MADS, DGOAT-SINA.</t>
    </r>
  </si>
  <si>
    <t>El tiempo promedio de trámite o procedimiento para la resolución de autorizaciones ambientales otorgadas por las autoridades ambientales es el resultado de la suma de los tiempos de cada trámite (licencias ambientales, concesiones de agua, permisos de aprovechamiento forestal, permisos de emisiones atmosféricas y permisos de vertimiento de agua), dividido en el número de trámites resueltos por la autoridad ambiental.</t>
  </si>
  <si>
    <t xml:space="preserve">Se entiende por tiempo efectivo, el periodo de tiempo en días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</si>
  <si>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El indicador mide los cambios en la eficiencia por parte de la autoridad ambiental en la resolución de las solicitudes de autorizaciones ambientales (licencias ambientales, concesiones de agua, permisos de aprovechamiento forestal, permisos de emisiones atmosféricas y permisos de vertimiento de agua).</t>
  </si>
  <si>
    <t>Resolución 2202 de 2006.</t>
  </si>
  <si>
    <t>Licencias ambientales: Decreto 1076 de 2015</t>
  </si>
  <si>
    <t>Concesiones de agua: Decreto Ley 2811 de 1974, Decreto 1076 de 2015</t>
  </si>
  <si>
    <t>Permisos de vertimiento de agua: Decreto Ley 2811 de 1974, Decreto 1076 de 2015.</t>
  </si>
  <si>
    <t>Permisos de emisión: Decreto Ley 2811 de 1974, Decreto 1076 de 2015, Resolución 619 de 1997 y sus modificaciones, Resolución 909 de 2008 y sus modificaciones.</t>
  </si>
  <si>
    <t>Permisos de aprovechamiento forestal: Decreto Ley 2811 de 1974, Decreto 1076 de 2015, entre otros.</t>
  </si>
  <si>
    <r>
      <t>Las autorizaciones administrativas son 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scheme val="minor"/>
      </rPr>
      <t xml:space="preserve">, </t>
    </r>
    <r>
      <rPr>
        <sz val="9"/>
        <color rgb="FF000000"/>
        <rFont val="Calibri"/>
        <family val="2"/>
        <scheme val="minor"/>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t>
    </r>
  </si>
  <si>
    <t>A manera de ejemplo encontramos: concesiones de agua, permisos para la exploración y ocupación de cauces, playas y lechos, permisos de aprovechamiento forestal, permiso de emisiones atmosféricas y otros.</t>
  </si>
  <si>
    <t>La Ley 99 de 1993 en su artículo 70 establece como todo trámite ambiental requiere auto de iniciación para comenzar la evaluación hasta la fecha de emisión del acto administrativo definitivo que resuelve la solicitud.</t>
  </si>
  <si>
    <t>Sin embargo, cada autorización administrativa posee un procedimiento propio. El tiempo promedio de trámite para la evaluación de las licencias ambientales, permisos y autorizaciones otorgadas por las autoridades ambientales, se refiere al tiempo efectivo utilizado por la Corporación para manifestarse de manera positiva o negativa sobre la solicitud de licenciamiento o aprovechamiento de recursos, a partir de la fecha de radicación de la solicitud.</t>
  </si>
  <si>
    <t>Se debe entender como tiempo efectivo, el periodo de tiempo en días que dura el proceso en manos de la autoridad ambiental, que resulta de descontar del tiempo total desde la radicación de la solicitud hasta la manifestación final de la autoridad ambiental, descontado el tiempo utilizado por el peticionario para atender los actos de trámites expedidos en el proceso. En los casos de audiencias Públicas o consultas previas también se suspenden términos, los cuales se descuentan del tiempo efectivo de la evaluación.</t>
  </si>
  <si>
    <t xml:space="preserve">En el cálculo de las Solicitudes con vencimiento de términos dentro del periodo de reporte (Denominador del indicador), no se contabilizan las solicitudes que debieron ser resueltas en periodos de reporte anteriores, o que se resuelven antes de términos en los periodos anteriores del periodo de reporte. </t>
  </si>
  <si>
    <t>De igual forma, se aplicará la misma lógica para las solicitudes de concesiones de agua, permisos de aprovechamiento forestal, emisiones atmosféricas y permisos de vertimiento.</t>
  </si>
  <si>
    <t>Tx: Tiempo promedio efectivo de duración del trámite x.</t>
  </si>
  <si>
    <t>Ti: Tiempo de duración de cada trámite i en la categoría x.</t>
  </si>
  <si>
    <t>x = Licencias ambientales, concesiones de agua, permisos de aprovechamiento forestal, permisos de emisiones atmosféricas y permisos de vertimiento de agua.</t>
  </si>
  <si>
    <t>n: Número de trámites atendidos de cada una de las categorías analizadas (Licencia ambiental, concesión de agua, permiso de vertimiento de agua, aprovechamiento forestal, permiso de emisión).</t>
  </si>
  <si>
    <r>
      <t>Definición de las variables del indicador</t>
    </r>
    <r>
      <rPr>
        <sz val="9"/>
        <color rgb="FF000000"/>
        <rFont val="Calibri"/>
        <family val="2"/>
        <scheme val="minor"/>
      </rPr>
      <t>: Los procesos a analizar corresponderán a los trámites más comunes que se adelantan ante la autoridad ambiental, determinando su tiempo de duración así:</t>
    </r>
  </si>
  <si>
    <t>TL.A. = Tiempo efectivo de duración del trámite de otorgamiento de licencias ambientales</t>
  </si>
  <si>
    <t>TC.A. = Tiempo efectivo de duración del trámite de otorgamiento de una concesión de agua</t>
  </si>
  <si>
    <t>T.P.V. = Tiempo efectivo de duración del trámite de otorgamiento de un permiso de vertimiento</t>
  </si>
  <si>
    <t>T.A.F. = Tiempo efectivo de duración del trámite de otorgamiento de un aprovechamiento Forestal</t>
  </si>
  <si>
    <t xml:space="preserve">T.P.E. = Tiempo efectivo de duración del trámite de otorgamiento de un permiso de emisión </t>
  </si>
  <si>
    <t>Seguimiento de licencias ambientales</t>
  </si>
  <si>
    <t>Número total de licencias ambientales vigentes y aprobadas por la Corporación a 31/12/2105:</t>
  </si>
  <si>
    <t>Número total de licencias ambientales priorizadas por la Corporación para hacer seguimiento en el cuatrienio:</t>
  </si>
  <si>
    <t>Meta de licencias ambientales con seguimiento (MLACS)</t>
  </si>
  <si>
    <t>Número de licencias ambientales con seguimiento (LACS)</t>
  </si>
  <si>
    <t>Porcentaje de licencias ambientales con seguimiento (PLACS)</t>
  </si>
  <si>
    <t>Detalle de seguimiento a licencias ambientales en la vigencia</t>
  </si>
  <si>
    <t>Sector</t>
  </si>
  <si>
    <t>Número de licencias por sector</t>
  </si>
  <si>
    <t>Número de expedientes activos</t>
  </si>
  <si>
    <t>Meta de seguimiento (número)</t>
  </si>
  <si>
    <t>Licencias con seguimiento</t>
  </si>
  <si>
    <t>(número)</t>
  </si>
  <si>
    <t>Hidroeléctrico</t>
  </si>
  <si>
    <t>infraestructura</t>
  </si>
  <si>
    <t>Industrias, residuos y servicios</t>
  </si>
  <si>
    <t>Seguimiento de concesiones de agua</t>
  </si>
  <si>
    <t>Valor</t>
  </si>
  <si>
    <t>Número de usuarios de agua a 31/12/2015</t>
  </si>
  <si>
    <t>Número de concesiones de agua otorgadas a 31/12/2015</t>
  </si>
  <si>
    <t>Número de captaciones de agua otorgadas a 31/12/2015</t>
  </si>
  <si>
    <t>Seguimiento de concesiones de agua (número)</t>
  </si>
  <si>
    <t>Meta de número de concesiones de agua con seguimiento (MCACS)</t>
  </si>
  <si>
    <t>Número de concesiones de agua con seguimiento (CACS)</t>
  </si>
  <si>
    <t>Porcentaje de concesiones de agua con seguimiento (PCACS)</t>
  </si>
  <si>
    <t>Seguimiento de concesiones de agua (metros cúbicos / segundo)</t>
  </si>
  <si>
    <t>Meta de concesiones de agua con seguimiento (MCACSMC)</t>
  </si>
  <si>
    <t>Concesiones de agua con seguimiento (CACSMC)</t>
  </si>
  <si>
    <t>Porcentaje de concesiones de agua con seguimiento (PCACSMC)</t>
  </si>
  <si>
    <t>Seguimiento de permisos de vertimiento de agua</t>
  </si>
  <si>
    <t>Número de usuarios de vertimientos de agua a 31/12/2015</t>
  </si>
  <si>
    <t>Número de permisos de vertimiento de agua otorgadas a 31/12/2015</t>
  </si>
  <si>
    <t>Número de puntos de vertimientos a 31/12/2015</t>
  </si>
  <si>
    <t>Seguimiento de permisos de vertimiento de agua (número)</t>
  </si>
  <si>
    <t>Meta de número de permisos de vertimiento de agua con seguimiento (MVACS)</t>
  </si>
  <si>
    <t>Número de permisos de vertimiento de agua con seguimiento (VACS)</t>
  </si>
  <si>
    <t>Porcentaje de permisos de vertimiento de agua con seguimiento (PVACS)</t>
  </si>
  <si>
    <t>Seguimiento de permisos de vertimiento de agua (metros cúbicos / segundo) y PSMV</t>
  </si>
  <si>
    <t>Meta de permisos de vertimiento de agua con seguimiento (MVACSMC)</t>
  </si>
  <si>
    <t>Permisos de vertimiento de agua con seguimiento (VACSMC)</t>
  </si>
  <si>
    <t>Porcentaje de permisos de vertimiento de agua con seguimiento (PVACSMC)</t>
  </si>
  <si>
    <t>Seguimiento de permisos de aprovechamiento forestal</t>
  </si>
  <si>
    <t>Número de usuarios de permisos de aprovechamiento forestal a 31/12/2015</t>
  </si>
  <si>
    <t>Número de permisos de aprovechamiento forestal vigentes a 31/12/2015</t>
  </si>
  <si>
    <t>Seguimiento de permisos de aprovechamiento forestal (número)</t>
  </si>
  <si>
    <t>Meta de número de permisos de aprovechamiento forestal con seguimiento (MPAFCS)</t>
  </si>
  <si>
    <t>Número de permisos de aprovechamiento forestal con seguimiento (PAFCS)</t>
  </si>
  <si>
    <t>Porcentaje de permisos de aprovechamiento forestal con seguimiento (PPAFCS)</t>
  </si>
  <si>
    <t>Seguimiento de permisos de aprovechamiento forestal (metros cúbicos)</t>
  </si>
  <si>
    <t>Meta de permisos de aprovechamiento forestal con seguimiento (MPACFSMC)</t>
  </si>
  <si>
    <t>Permisos de aprovechamiento forestal con seguimiento (PAFCSMC)</t>
  </si>
  <si>
    <t>Porcentaje de permisos de aprovechamiento forestal con seguimiento (PPAFCSMC)</t>
  </si>
  <si>
    <t>Seguimiento de permisos de emisiones atmosféricas</t>
  </si>
  <si>
    <t>Número de usuarios de permisos de emisiones atmosféricas a 31/12/2015</t>
  </si>
  <si>
    <t>Número de permisos de emisiones atmosféricas vigentes a 31/12/2015</t>
  </si>
  <si>
    <t>Seguimiento de permisos de emisiones atmosféricas (número)</t>
  </si>
  <si>
    <t>Meta de número de permisos de emisiones atmosféricas con seguimiento (MPEACS)</t>
  </si>
  <si>
    <t>Número de permisos de emisiones atmosféricas con seguimiento (EACS)</t>
  </si>
  <si>
    <t>Porcentaje de permisos de emisiones atmosféricas con seguimiento (PEACS)</t>
  </si>
  <si>
    <t>% Seguimiento</t>
  </si>
  <si>
    <t>Seguimiento ponderado</t>
  </si>
  <si>
    <t>Cuanto más cercano a cien por ciento, mayor es el cumplimiento de las metas que la autoridad ambiental se ha propuesto alcanzar en relación con el seguimiento a las autorizaciones ambientales (licencias ambientales, concesiones de agua, aprovechamiento forestal, emisiones atmosféricas y permisos de vertimiento).</t>
  </si>
  <si>
    <t>Calle 21 23-21</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</si>
  <si>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autorizaciones ambientales con seguimiento (Versión 1.0).</t>
    </r>
    <r>
      <rPr>
        <sz val="9"/>
        <color rgb="FF000000"/>
        <rFont val="Calibri"/>
        <family val="2"/>
        <scheme val="minor"/>
      </rPr>
      <t xml:space="preserve"> Ministerio de Ambiente y Desarrollo Sostenible, DGOAT-SINA.</t>
    </r>
  </si>
  <si>
    <t xml:space="preserve"> </t>
  </si>
  <si>
    <t>Es la relación entre el número de Autorizaciones ambientales con seguimiento con respecto a la meta de seguimiento de dichas autorizaciones por parte de la autoridad ambiental.</t>
  </si>
  <si>
    <t>El indicador mide el cumplimiento de las metas que la autoridad ambiental se ha propuesto alcanzar en relación con el seguimiento a las autorizaciones ambientales (Licencias ambientales, concesiones de agua, permisos de aprovechamiento forestal, permisos de emisiones atmosféricas y permisos de vertimiento de agua).</t>
  </si>
  <si>
    <t>Resolución 619 de 1997 modificada por la Res 1377 de 2015 y Resolución 909 de 2008 y sus modificaciones.</t>
  </si>
  <si>
    <r>
      <t>Las autorizaciones administrativas son</t>
    </r>
    <r>
      <rPr>
        <i/>
        <sz val="9"/>
        <color rgb="FF000000"/>
        <rFont val="Calibri"/>
        <family val="2"/>
        <scheme val="minor"/>
      </rPr>
      <t xml:space="preserve"> </t>
    </r>
    <r>
      <rPr>
        <sz val="9"/>
        <color rgb="FF000000"/>
        <rFont val="Calibri"/>
        <family val="2"/>
        <scheme val="minor"/>
      </rPr>
      <t>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scheme val="minor"/>
      </rPr>
      <t xml:space="preserve">, </t>
    </r>
    <r>
      <rPr>
        <sz val="9"/>
        <color rgb="FF000000"/>
        <rFont val="Calibri"/>
        <family val="2"/>
        <scheme val="minor"/>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 A manera de ejemplo encontramos: concesiones de agua, permisos para la exploración y ocupación de cauces, playas y lechos, permisos de aprovechamiento forestal, permiso de emisiones atmosféricas y otros.</t>
    </r>
  </si>
  <si>
    <t>Una vez otorgadas las autorizaciones administrativas corresponde a la autoridad ambiental realizar su respectivo seguimiento. A manera de ejemplo en licencias ambientales la autoridad ambiental define una priorización de los sectores y/o de los proyectos, obras o actividades licenciados, durante su construcción, operación, desmantelamiento o abandono, que son objeto de control y seguimiento. Esto con el fin de: 1. Verificar la implementación del Plan de Manejo Ambiental, seguimiento y monitoreo, y de contingencia, así como la eficiencia y eficacia de las medidas de manejo implementadas; 2. Constatar y exigir el cumplimiento de todos los términos, obligaciones y condiciones que se deriven de la licencia ambiental o Plan de Manejo Ambiental; 3. Corroborar cómo es el comportamiento real del medio ambiente y de los recursos naturales frente al desarrollo del proyecto; y 4. Evaluar el desempeño ambiental considerando las medidas de manejo establecidas para controlar los impactos ambientales.</t>
  </si>
  <si>
    <t>En el desarrollo de dicha gestión, la autoridad ambiental puede realizar entre otras actividades, visitas al lugar donde se desarrolla el proyecto, hacer requerimientos de información, corroborar, técnicamente o a través de pruebas, los resultados de los monitoreos realizados por el beneficiario de la licencia.</t>
  </si>
  <si>
    <t>Así mismo, para las concesiones de agua, los permisos de aprovechamiento forestal, las emisiones atmosféricas y los permisos de vertimiento de agua, la Corporación una meta cuatrienal y para cada una de las vigencias.</t>
  </si>
  <si>
    <r>
      <t xml:space="preserve">PTAACS </t>
    </r>
    <r>
      <rPr>
        <vertAlign val="subscript"/>
        <sz val="9"/>
        <color rgb="FF000000"/>
        <rFont val="Calibri"/>
        <family val="2"/>
        <scheme val="minor"/>
      </rPr>
      <t>t</t>
    </r>
    <r>
      <rPr>
        <sz val="9"/>
        <color rgb="FF000000"/>
        <rFont val="Calibri"/>
        <family val="2"/>
        <scheme val="minor"/>
      </rPr>
      <t xml:space="preserve"> = Porcentaje total de autorizaciones ambientales con seguimiento, en el tiempo t.</t>
    </r>
  </si>
  <si>
    <r>
      <t xml:space="preserve">PAACS </t>
    </r>
    <r>
      <rPr>
        <vertAlign val="subscript"/>
        <sz val="9"/>
        <color rgb="FF000000"/>
        <rFont val="Calibri"/>
        <family val="2"/>
        <scheme val="minor"/>
      </rPr>
      <t>i</t>
    </r>
    <r>
      <rPr>
        <sz val="9"/>
        <color rgb="FF000000"/>
        <rFont val="Calibri"/>
        <family val="2"/>
        <scheme val="minor"/>
      </rPr>
      <t xml:space="preserve"> = Porcentaje de la autorización ambiental </t>
    </r>
    <r>
      <rPr>
        <i/>
        <sz val="9"/>
        <color rgb="FF000000"/>
        <rFont val="Calibri"/>
        <family val="2"/>
        <scheme val="minor"/>
      </rPr>
      <t>i</t>
    </r>
    <r>
      <rPr>
        <sz val="9"/>
        <color rgb="FF000000"/>
        <rFont val="Calibri"/>
        <family val="2"/>
        <scheme val="minor"/>
      </rPr>
      <t xml:space="preserve"> con seguimiento, en el tiempo t.</t>
    </r>
  </si>
  <si>
    <t>i = Licencias ambientales, concesiones de agua, permisos de aprovechamiento forestal, permisos de emisiones atmosféricas y permisos de vertimiento de agua.</t>
  </si>
  <si>
    <r>
      <t>a</t>
    </r>
    <r>
      <rPr>
        <vertAlign val="subscript"/>
        <sz val="9"/>
        <color rgb="FF000000"/>
        <rFont val="Calibri"/>
        <family val="2"/>
        <scheme val="minor"/>
      </rPr>
      <t xml:space="preserve">i = </t>
    </r>
    <r>
      <rPr>
        <sz val="9"/>
        <color rgb="FF000000"/>
        <rFont val="Calibri"/>
        <family val="2"/>
        <scheme val="minor"/>
      </rPr>
      <t>Ponderación correspondiente a cada autorización ambiental (licencias ambientales, las concesiones de agua, los permisos de aprovechamiento forestal, los permisos de emisiones atmosféricas y los permisos de vertimiento de agua y PSMV). La suma de los ponderadores es igual a 1.</t>
    </r>
  </si>
  <si>
    <t>Porcentaje de seguimiento de cada autorización ambiental</t>
  </si>
  <si>
    <r>
      <t xml:space="preserve">PAACS </t>
    </r>
    <r>
      <rPr>
        <vertAlign val="subscript"/>
        <sz val="9"/>
        <color rgb="FF000000"/>
        <rFont val="Calibri"/>
        <family val="2"/>
        <scheme val="minor"/>
      </rPr>
      <t>it</t>
    </r>
    <r>
      <rPr>
        <sz val="9"/>
        <color rgb="FF000000"/>
        <rFont val="Calibri"/>
        <family val="2"/>
        <scheme val="minor"/>
      </rPr>
      <t xml:space="preserve"> = Porcentaje de la autorización ambiental </t>
    </r>
    <r>
      <rPr>
        <i/>
        <sz val="9"/>
        <color rgb="FF000000"/>
        <rFont val="Calibri"/>
        <family val="2"/>
        <scheme val="minor"/>
      </rPr>
      <t>i</t>
    </r>
    <r>
      <rPr>
        <sz val="9"/>
        <color rgb="FF000000"/>
        <rFont val="Calibri"/>
        <family val="2"/>
        <scheme val="minor"/>
      </rPr>
      <t xml:space="preserve"> con seguimiento, en el tiempo t.</t>
    </r>
  </si>
  <si>
    <r>
      <t xml:space="preserve">AACS </t>
    </r>
    <r>
      <rPr>
        <vertAlign val="subscript"/>
        <sz val="9"/>
        <color rgb="FF000000"/>
        <rFont val="Calibri"/>
        <family val="2"/>
        <scheme val="minor"/>
      </rPr>
      <t>it</t>
    </r>
    <r>
      <rPr>
        <sz val="9"/>
        <color rgb="FF000000"/>
        <rFont val="Calibri"/>
        <family val="2"/>
        <scheme val="minor"/>
      </rPr>
      <t xml:space="preserve"> = Número de autorizaciones ambientales</t>
    </r>
    <r>
      <rPr>
        <i/>
        <sz val="9"/>
        <color rgb="FF000000"/>
        <rFont val="Calibri"/>
        <family val="2"/>
        <scheme val="minor"/>
      </rPr>
      <t xml:space="preserve"> i</t>
    </r>
    <r>
      <rPr>
        <sz val="9"/>
        <color rgb="FF000000"/>
        <rFont val="Calibri"/>
        <family val="2"/>
        <scheme val="minor"/>
      </rPr>
      <t xml:space="preserve"> con seguimiento, en el tiempo t.</t>
    </r>
  </si>
  <si>
    <r>
      <t xml:space="preserve">MAACS </t>
    </r>
    <r>
      <rPr>
        <vertAlign val="subscript"/>
        <sz val="9"/>
        <color rgb="FF000000"/>
        <rFont val="Calibri"/>
        <family val="2"/>
        <scheme val="minor"/>
      </rPr>
      <t>it</t>
    </r>
    <r>
      <rPr>
        <sz val="9"/>
        <color rgb="FF000000"/>
        <rFont val="Calibri"/>
        <family val="2"/>
        <scheme val="minor"/>
      </rPr>
      <t xml:space="preserve"> = Meta de autorizaciones ambientales </t>
    </r>
    <r>
      <rPr>
        <i/>
        <sz val="9"/>
        <color rgb="FF000000"/>
        <rFont val="Calibri"/>
        <family val="2"/>
        <scheme val="minor"/>
      </rPr>
      <t>i</t>
    </r>
    <r>
      <rPr>
        <sz val="9"/>
        <color rgb="FF000000"/>
        <rFont val="Calibri"/>
        <family val="2"/>
        <scheme val="minor"/>
      </rPr>
      <t xml:space="preserve"> con seguimiento, en el tiempo t.</t>
    </r>
  </si>
  <si>
    <t>La meta de número de autorizaciones ambientales sujetos a seguimiento es establecida por la Corporación tanto para el cuatrienio como para cada una de las vigencias.</t>
  </si>
  <si>
    <t>Reporte de avance</t>
  </si>
  <si>
    <t>Páramos delimitados por el MADS (número) ubicados en la jurisdicción de la Corporación</t>
  </si>
  <si>
    <t>Actos Administrativos de la CAR que adoptan la Zonificación y régimen de usos de páramos (número)</t>
  </si>
  <si>
    <t>Relación de páramos delimitados por el MADS, con zonificación y régimen de usos adoptados por la CAR</t>
  </si>
  <si>
    <t>Nombre del páramo</t>
  </si>
  <si>
    <t>Estado de avance</t>
  </si>
  <si>
    <t>Acto administrativo</t>
  </si>
  <si>
    <t>Complejo de Páramos de Sonson</t>
  </si>
  <si>
    <t>Complejo de Páramos los Nevados</t>
  </si>
  <si>
    <t>Cuanto más cercano a cien por ciento, mayor es el cumplimiento de las metas de la autoridad ambiental en la gestión de paramos ubicados en la jurisdicción de la Corporación.</t>
  </si>
  <si>
    <t>GR.BIODIVERSIDAD Y ECOSISTEMAS</t>
  </si>
  <si>
    <r>
      <t>Hoja Metodológica de referencia:</t>
    </r>
    <r>
      <rPr>
        <sz val="9"/>
        <color rgb="FF000000"/>
        <rFont val="Calibri"/>
        <family val="2"/>
        <scheme val="minor"/>
      </rPr>
      <t xml:space="preserve"> MADS (2016). </t>
    </r>
    <r>
      <rPr>
        <i/>
        <sz val="9"/>
        <color rgb="FF000000"/>
        <rFont val="Calibri"/>
        <family val="2"/>
        <scheme val="minor"/>
      </rPr>
      <t>Hoja metodológica Porcentaje de páramos delimitados, con zonificación y régimen de usos (Versión 1.0).</t>
    </r>
    <r>
      <rPr>
        <sz val="9"/>
        <color rgb="FF000000"/>
        <rFont val="Calibri"/>
        <family val="2"/>
        <scheme val="minor"/>
      </rPr>
      <t xml:space="preserve"> Ministerio de Ambiente y Desarrollo Sostenible MADS, DGOAT-SINA y DBBSE.</t>
    </r>
  </si>
  <si>
    <t>Es el porcentaje de páramos con zonificación y régimen de usos adoptados por la CAR, en relación con los páramos delimitados por el MADS en la jurisdicción de la Corporación.</t>
  </si>
  <si>
    <t>Mide el avance en la zonificación y en la determinación del régimen de usos, de las áreas de páramo delimitadas por el MADS, que están ubicados en la jurisdicción de la Corporación. De esta manera, el indicador busca hacer seguimiento a la contribución de las CAR a la ejecución de la Política Nacional de Gestión Integral de la Biodiversidad y sus Servicios Ecosistémicos.</t>
  </si>
  <si>
    <t>Ley 1753 de 2015</t>
  </si>
  <si>
    <t>Resolución 769 de 2002</t>
  </si>
  <si>
    <t>Resolución 839 de 2003</t>
  </si>
  <si>
    <t>Resolución 1128 de 2006</t>
  </si>
  <si>
    <t>Resolución 937 de 2011</t>
  </si>
  <si>
    <t>Los ecosistemas de páramos han sido reconocidos como áreas de especial importancia ecológica que cuentan con una protección especial por parte del Estado, toda vez que resultan de vital importancia por los servicios ecosistémicos que prestan a la población colombiana, especialmente los relacionados con la estabilidad de los ciclos climáticos e hidrológicos y con la regulación de los flujos de agua en cantidad y calidad.</t>
  </si>
  <si>
    <t>Por ello, el artículo 1° de la Ley 99 de 1993, establece entre los Principios Generales Ambientales que las zonas de páramos, subpáramos, los nacimientos de agua y las zonas de recarga de acuíferos serán objeto de protección especial.</t>
  </si>
  <si>
    <t>El artículo 173 de la Ley 1753 de 2015 determina que en las áreas delimitadas como páramos no se podrán adelantar actividades agropecuarias ni de exploración o explotación de recursos naturales no renovables, ni construcción de refinerías de hidrocarburos.</t>
  </si>
  <si>
    <t>El Parágrafo 3 del mencionado artículo establece que “dentro de los tres (3) años siguientes a la delimitación, las autoridades ambientales deberán zonificar y determinar el régimen de usos del área de páramo delimitada, de acuerdo con los lineamientos que para el efecto defina el Ministerio de Ambiente y Desarrollo Sostenible”.</t>
  </si>
  <si>
    <r>
      <t xml:space="preserve">PPDZRU </t>
    </r>
    <r>
      <rPr>
        <vertAlign val="subscript"/>
        <sz val="9"/>
        <color rgb="FF000000"/>
        <rFont val="Calibri"/>
        <family val="2"/>
        <scheme val="minor"/>
      </rPr>
      <t>t</t>
    </r>
    <r>
      <rPr>
        <sz val="9"/>
        <color rgb="FF000000"/>
        <rFont val="Calibri"/>
        <family val="2"/>
        <scheme val="minor"/>
      </rPr>
      <t xml:space="preserve"> = Porcentaje de los páramos delimitados por el MADS, a los cuales la CAR les expide el Acto Administrativo de zonificación y régimen de usos, en el tiempo t.</t>
    </r>
  </si>
  <si>
    <r>
      <t xml:space="preserve">PZRU </t>
    </r>
    <r>
      <rPr>
        <vertAlign val="subscript"/>
        <sz val="9"/>
        <color rgb="FF000000"/>
        <rFont val="Calibri"/>
        <family val="2"/>
        <scheme val="minor"/>
      </rPr>
      <t>it</t>
    </r>
    <r>
      <rPr>
        <sz val="9"/>
        <color rgb="FF000000"/>
        <rFont val="Calibri"/>
        <family val="2"/>
        <scheme val="minor"/>
      </rPr>
      <t xml:space="preserve"> = Número de páramos previamente delimitados por el MADS en la jurisdicción de la CAR, a los cuales la CAR les expide el Acto Administrativo de zonificación y régimen de usos, en el tiempo t.</t>
    </r>
  </si>
  <si>
    <r>
      <t xml:space="preserve">PD </t>
    </r>
    <r>
      <rPr>
        <vertAlign val="subscript"/>
        <sz val="9"/>
        <color rgb="FF000000"/>
        <rFont val="Calibri"/>
        <family val="2"/>
        <scheme val="minor"/>
      </rPr>
      <t>it</t>
    </r>
    <r>
      <rPr>
        <sz val="9"/>
        <color rgb="FF000000"/>
        <rFont val="Calibri"/>
        <family val="2"/>
        <scheme val="minor"/>
      </rPr>
      <t xml:space="preserve"> = Número de páramos delimitados por el MADS en la jurisdicción de la CAR, en el tiempo t.</t>
    </r>
  </si>
  <si>
    <t>Continentales</t>
  </si>
  <si>
    <t>Marinas, costeras  e Insulares (*)</t>
  </si>
  <si>
    <t>Número de áreas protegidas inscritas en el RUNAP a 31/12/2015 (número)</t>
  </si>
  <si>
    <t>Superficie de áreas protegidas inscritas en el RUNAP a 31/12/2015 (ha)</t>
  </si>
  <si>
    <t>Meta de áreas protegidas regionales a ser homologadas o recategorizadas, e inscritas en el RUNAP en el cuatrienio (ha)</t>
  </si>
  <si>
    <t xml:space="preserve">Meta total de nuevas áreas protegidas a ser inscritas en el RUNAP en el cuatrienio (ha) </t>
  </si>
  <si>
    <t>Número total de áreas protegidas regionales declaradas, homologadas o recategorizadas, e inscritas en el RUNAP a 31/12/2019 (número)</t>
  </si>
  <si>
    <t>Superficie total de áreas protegidas regionales declaradas, homologadas o recategorizadas, inscritas en el RUNAP a 31/12/2019 (ha) (C+D)</t>
  </si>
  <si>
    <t>(*) si aplica. Para evitar doble contabilidad, se clasifican en el grupo de áreas marinas, costeras e insulares, aquellas áreas protegidas con superficie tanto en áreas marinas y continentales.</t>
  </si>
  <si>
    <t>AREAS PROTEGIDAS CONTINENTALES</t>
  </si>
  <si>
    <t>Número de áreas protegidas en proceso de declaratoria (*)</t>
  </si>
  <si>
    <t>Meta de áreas inscritas en el RUNAP</t>
  </si>
  <si>
    <t>FASE I: Preparación</t>
  </si>
  <si>
    <t>FASE II: Aprestamiento</t>
  </si>
  <si>
    <t>FASE III: Declaratoria o Ampliación</t>
  </si>
  <si>
    <t>Inscritas en el RUNAP</t>
  </si>
  <si>
    <t>(*) Ubique cada área protegida sólo en la última etapa que se encuentre</t>
  </si>
  <si>
    <t>La suma de las áreas protegidas debe ser igual a la meta de número de áreas protegidas en el cuatrienio</t>
  </si>
  <si>
    <t>Superficie de áreas protegidas en proceso de declaratoria (*)</t>
  </si>
  <si>
    <t>(*) Ubique la superficie de cada área protegida sólo en la última etapa que se encuentre</t>
  </si>
  <si>
    <t>La suma de las áreas protegidas debe ser igual a la meta de superficie de áreas protegidas en el cuatrienio.</t>
  </si>
  <si>
    <t>AREAS PROTEGIDAS MARINAS, COSTERAS E INSULARES</t>
  </si>
  <si>
    <t>Inscrita en el RUNAP</t>
  </si>
  <si>
    <t>Relación de áreas protegidas en proceso de declaración</t>
  </si>
  <si>
    <t>Nombre de área protegida</t>
  </si>
  <si>
    <t>Categoría</t>
  </si>
  <si>
    <t>Superficie en acto administrativo (ha) (*)</t>
  </si>
  <si>
    <t>Superficie en shape (ha)(a)</t>
  </si>
  <si>
    <t>Estado de avance (b)</t>
  </si>
  <si>
    <t>de declaratoria</t>
  </si>
  <si>
    <t>CERRO GUADALUPE</t>
  </si>
  <si>
    <t>Distrito Regional de Manejo Integrado</t>
  </si>
  <si>
    <t>027 de 03 de octubre de 2017</t>
  </si>
  <si>
    <t>BOSQUES DEL GIGANTE</t>
  </si>
  <si>
    <t xml:space="preserve">Distrito de Conservación de Suelo </t>
  </si>
  <si>
    <t>CUCHILLA DE COROZAL</t>
  </si>
  <si>
    <t>En aprestamiento</t>
  </si>
  <si>
    <t>(a) superficie estimada</t>
  </si>
  <si>
    <t>(b) en preparación, en aprestamiento, en declaración y declarado. Si está declarado, escriba el número del acto administrativo correspondiente.</t>
  </si>
  <si>
    <t>Resumen del Indicador</t>
  </si>
  <si>
    <t>Meta de áreas inscritas en el RUNAP (ha)</t>
  </si>
  <si>
    <t>Cuanto más cercano a cien por ciento, mayor es el cumplimiento de las metas establecidas por la Corporación en materia de declaración de nuevas áreas protegidas.</t>
  </si>
  <si>
    <t>Se pueden llegar a presentar superposiciones en áreas protegidas declaradas u homologadas, es decir, que sobre una misma área se hayan declarado una figura regional o una nacional, con distintas definiciones y regímenes de manejo. Para efectos del presente indicador sólo se cuantificará una vez el área, eliminando en el reporte de área las superposiciones, es decir, que se deberá contar solo una vez las áreas traslapadas.</t>
  </si>
  <si>
    <t>Mide la superficie en hectáreas de las áreas protegidas regionales, declaradas homologadas o recategorizadas inscritas en el RUNAP, con respecto a la meta de áreas protegidas regionales definida en el Plan de Acción de la Corporación. Comprende las áreas protegidas tanto continentales como marinas, costeras e insulares.</t>
  </si>
  <si>
    <t>El indicador busca hacer seguimiento a la contribución de las CAR a la Política Nacional de Gestión Integral de la Biodiversidad y sus Servicios Ecosistémicos y específicamente a la estrategia de declaración de áreas protegidas.</t>
  </si>
  <si>
    <t>Contribución a la Meta del plan de desarrollo (Hectáreas de Áreas Protegidas declaradas en el SINAP)</t>
  </si>
  <si>
    <t>Resolución 1125 de 2015.</t>
  </si>
  <si>
    <t>Ruta declaratoria de áreas protegidas del Sistema Nacional de Áreas Protegidas (SINAP).</t>
  </si>
  <si>
    <t>De acuerdo con el Decreto 1076 de 2015, las categorías de áreas protegidas son: Sistema de Parques Nacionales Naturales, Reserva Forestal Protectora Nacional, Distrito de Manejo Integrado Nacional, Reserva Forestal Protectora Regional, Distrito de Manejo Integrado Regional, Distrito de Conservación de Suelos, Área de Recreación y Reserva Natural de la Sociedad Civil.</t>
  </si>
  <si>
    <t>En la Corporacion se encuentran en tramite procesos de Reglamentación de corrientes en 17 Mirocuencas, dichos procesos estan en diferentes etapas:  * con Inventario de usuarios del Recursio Hidrico (8), * con declaratoria de reglemnetación y en proceso de Inventario de Usuarios (9). * las etapas subsiguientes serian: para las que cuetan con el inventario de usurios, la generación del cuadro de distribución y los tramites legales de publicacion y finalizan con el acto administrativo de Reglamentación; los demas proyectos se encuentran pendientes de finalización del inventario de usuarios y continuar con las etapas descritas anteriormente. 
Es importante aclarar que bajo estos procesos de reglamentación del uso del Recurso Hidrico (17), se estarian beneficiando un numero aproximado a los 10 mil usurios (predios) en diferentes zonas del departamento de Caldas</t>
  </si>
  <si>
    <t>Se realizó la evaluación y aprobación de 25 PUEAAs presentados principalmente por EMPOCALDAS y algunos otros prestadores urbanos del servicio de acueducto, así mismo se realizó seguimiento según los reportes presentados por el usuario al PUEAA presentado por Aguas de Manizales y algunos requerimientos a otros usuarios como CHEC, entre las solicitudes se cuenta solicitud para acumular planes ya que se trataban de corregimientos o veredas del mismo municipio. Se redujo la meta en 4 debido a la acumulación de expedientes.</t>
  </si>
  <si>
    <t>Se diseña herramienta para reportar la ejecución presupuestal, se presentan inconvenientes toda vez que la ejecución no es responsabilidad exclusiva de Corpocaldas. Se trabaja en el tema Los PMA del departamento de Caldas no han sido adoptados, su ejecución por el momento se encuentra incorporada en el componente programático de los POMCA.</t>
  </si>
  <si>
    <t>En el año 2017 se inicio el proceso de declaratoria de las áreas Bosques del Gigante en Salamina y Cuchilla de Corozal en Villamaria. Se declaró el Cerro de Guadalupe como DRMI en el mes de octubre de 2017 y se encuentra en proceso de Inscripción en el RUNAP.  Se realizaron los estudios y se obtuvo concepto previo del IAVH; en Noviembre de 2018 se presento ante el Consejo Directivo para la Declaratoria del Distrito de Conservación de Suelos Bosques del Gigante en Salamina; la decision en el Consejo fue posponer dicha declaratoria, debido a las posiciones que presenta el alcalde de Salamina y el Representante de las ONGs ”</t>
  </si>
  <si>
    <t>“En Mayo del 2018 fueron entregado por MADS los lineamiento para regimen de uso y zonificación mediante Resolución 0886 de 2018, a la fecha se encuentra en construcción la zonificación y el regimen de usos.  Complejo de Páramos de Sonson (Se encuentra en construcción la zonificación y regimen de usos con la comunidad (80%) y Complejo de Páramos los Nevados (Se encuentra en conformación de la mesa de comision conjunta e iniciando proceso de zonificación)</t>
  </si>
  <si>
    <t>“Mediante contrato 163 de 2018 se realizo la contratación de la formulación del plan de ordenación forestal de la cuenca del rió Guarino y se iniciaron las labores de aprestamiento y zonificacion forestal ”</t>
  </si>
  <si>
    <t>Se avanzo sobre la meta soportado en acciones de restauración de áreas protegidas, rehabilitación de microcuencas abastecedoras y recuperación de áreas boscosas y ecosistemas de importancia ambiental. Los alcances generados evidencian la importancia del desarrollo de actividades en razón del quehacer misional de la institución.</t>
  </si>
  <si>
    <t>El porcentaje de seguimiento del 93%, se logra gracias al apoyo de la contratación de personal externo para esta actividad en Licencias, vertimientos y Concesiones, mejorando el indicador con respecto al año 2017. 
Cabe mencionar, la realización de otros seguimientos por ejemplo de residuos sólidos, que no se ven reflejados en el indicador, ya que la variable no se encuentra registrada.</t>
  </si>
  <si>
    <t>7 POMCAS Aprobado.  a) Río Arma (Resolución 0745 del 8 de marzo de 2018). b) Río Campoalegre y otros directos al Cauca: Aprobado (Acuerdo 004 de la comisión conjunta del 04 de agosto de 2009) En proceso de ajuste al D.U.R. 1076 de 2015. En ajuste de las fases de diagnóstico, prospectiva y zonificación.  c) Río Chinchiná (Resolución 411 del 03 de octubre de 2016). d) Río Guarinó: (Resolución 2017-3724 del 26 de diciembre de 2017).  e) Río Risaralda (Resolución 2017-3688 del 20 de diciembre de 2017).  F) Río La Miel (Resolución 2017-3687 del 20 de diciembre de 2017).  G) Río Samaná Sur (Resolución 2017-3690 del 20 de diciembre de 2017)
2 Sin POMCA:  a) Río Opirama, río Supía y otros directos al Cauca.  b) Directos Magdalena, ríos Guarinó y La Miel: Sin POMCA 
1 POMCA en fase de formulación: a) Río Tapias y otros directos al Cauca.</t>
  </si>
  <si>
    <t>99.3%</t>
  </si>
  <si>
    <t>El número total de cuerpos de agua sujetos a reglamentación de planes de ordenamiento del recurso hídrico es 312, considerando que la priorización se hizo sobre la totalidad de microcuencas en las que está dividido el territorio del departamento de Caldas, no obstante, dados los altos costos de la formulación y ejecución de estos instrumentos de planificación no se adelantarán de manera masiva durante las futuras vigencias, y durante la vigencia 2019 no se tenía meta de formulación y/o adopción de PORH.</t>
  </si>
  <si>
    <t>95.65</t>
  </si>
  <si>
    <t>Son 23 PSMV aprobados priorizando las cabeceras municipales para el indicador.
Se realizaron los seguimientos a 22 cabeceras municipales con PSMV aprobado.  No  se llevó  a cabo el seguimiento en campo al PSMV, a cargo de la EPSAA Aguas de Manizales, por lineamiento de la Dirección General de la Corporación.</t>
  </si>
  <si>
    <t>En la Corporación se encuentran en trámite procesos de Reglamentación de corrientes en 23 Microcuencas a 2019, dichos procesos están en diferentes etapas, con Inventario de usuarios del Recurso Hídrico (15); otras se encuentran con la declaratoria de reglamentación y en proceso de Inventario de Usuarios (3). las etapas subsiguientes serian: 1- las que cuentan con el inventario de usuarios, la generación del cuadro de distribución y los trámites legales de publicación y finalizan con el acto administrativo de Reglamentación; 2- los demás proyectos se encuentran pendientes de finalización del inventario de usuarios y continuar con las etapas descritas anteriormente.
Es importante aclarar que bajo estos procesos de reglamentación del uso del Recurso Hídrico (23), se estarían beneficiando un número aproximado a los 10 mil usuarios (predios) en diferentes zonas del departamento de Caldas.
Para el año 2019, se logró la meta de finalizar dos procesos de reglamentación: Microcuenca Maiba en el municipio de Filadelfia y microcuenca Pore en el municipio de Aguadas, ambos procesos tienen cuadro de distribución de caudales para lo usuarios del recurso hídrico en la mencionadas microcuencas, queda pendiente, generación de acto administrativo final.</t>
  </si>
  <si>
    <t>En el año 2019 se realizó seguimiento 31 PUEAA correspondientes a acueductos de centros urbanos y algunos de los principales corregimientos. Las empresas objeto de seguimiento fueron EMPOCALDAS, Aguas de Manizales, Aguas Manantiales de Pácora, Aquamaná, Aguas de la Merced y Aguas de La Miel. Se realizaron requerimientos con respecto a los hayazgos encontrados y así mismo se requirieron a aquellas empresas cuyo PUEAA se encuentra fuera de vigencia.</t>
  </si>
  <si>
    <t>A la fecha se tienen el siguiente estado de POMCAS para Caldas:
1. Río Opirama, río Supía y otros directos al Cauca: Sin POMCA
2. Río Tapias y otros directos al Cauca: Se cuenta con el componente de gestión del riesgo ajustado y se realiza la contratación para las fases de zonificación y formulación.
3. Directos Magdalena, ríos Guarinó y La Miel: Sin POMCA
4. Río Arma: Aprobado (Resolución 0745 del 8 de marzo de 2018)
5. Río Campoalegre y otros directos al Cauca: Aprobado (Acuerdo 004 de la comisión conjunta del 04 de agosto de 2009) En proceso de ajuste al D.U.R. 1076 de 2015. Se cuenta con las fases de diagnóstico, prospectiva y zonificación ajustadas, se adiciona convenio con CARDER para adelantar la fase de formulación.
6. Río Chinchiná: Aprobado (Resolución 411 del 03 de octubre de 2016)
7. Río Guarinó: Aprobado (Resolución 2017-3724 del 26 de diciembre de 2017)
8. Río Risaralda: Aprobado (Resolución 2017-3688 del 20 de diciembre de 2017)
9. Río La Miel: Aprobado (Resolución 2017-3687 del 20 de diciembre de 2017)
10. Río Samaná Sur : Aprobado (Resolución 2017-3690 del 20 de diciembre de 2017)
Para los PMA, estos se encuentran en etapa de implementación, no se tiene resolución de aprobación de estos Planes, no obstante, son incorporados en los POMCA en el componente de zonificación. De igual manera se realiza ajuste a la delimitación existente para zonas priorizadas.
Para los PMM, se tiene en ejecución el Plan de Manejo de la Microcuenca Manizales, pero no se tiene formulada con la reglamentación vigente, por lo que no se registra su seguimiento en el instrumento.
Frente al seguimiento a la ejecución de los POMCA se avanza desde las acciones implementadas por la Corporación, no obstante se conoce que desde el Ministerio se tiene la apuesta de diseñar un instrumento o herramienta estandar para realizar este seguimiento por lo que la Corporación esperará orientaciones al respecto , mientras, se realizará el seguimiento con las herramientas diseñadas por la Corporación.</t>
  </si>
  <si>
    <t>Este indicador se ha cumplido en un 100% desde el año 2016 hasta el 2019 donde 27 de los municipios han sido asesorados en la inclusión de cambio climático a través de diferentes estrategias como lo son las asesorías directas a planes de ordenamiento, el COTSA departamental, las agendas climáticas municipales, los POMCAS y el plan integral de gestión al cambio climático para el departamento de Caldas.</t>
  </si>
  <si>
    <t>Lo reportado en el presente indicador corresponde a las actividades que se proyectan ejecutar a través de los contratos y convenios suscritos durante toda la vigencia 2019, donde las otras entidades realizaron algunos aportes en efectivo y en bienes y servicios; por tal razón, el indicador puede superar el 100% de lo proyectado. Mediante los contratos y convenios antes mencionados, se adelanta la ejecución de obras de estabilidad de taludes, manejo de aguas, control de erosión, control torrencial, y obras de bioingeniería en algunos casos. Este tipo de obras, requiere inversiones considerables de dinero, con el fin de mejorar las condiciones de los suelos degradados por procesos de erosión o denudativos y por procesos de inestabilidad o de remoción en masa.
En la actualidad, la mayor parte de los contratos y convenios suscritos durante el año 2019, se encuentran en ejecución.</t>
  </si>
  <si>
    <t>79.98%</t>
  </si>
  <si>
    <t>Se realizó la declaratoria del Distrito de Conservación de Suelos El Gigante en el municipio de Salamina. Se declara el área programada, esta actividad se realiza con personal de la Corporación.</t>
  </si>
  <si>
    <t>31.25%</t>
  </si>
  <si>
    <t>Se realizaron acciones en las área protegidas DMI Laguna de San Diego, RFP Torre4, RFP  Bosques de La Chec, RFP Rio Blanco y RFP El Diamante.
Las actividades realizadas en estas áreas se realizaron con personal de Corpocaldas y Personal contratado por entidades involucradas en el manejo de las áreas como: CHEC, Aguas de Manizales, Alcaldía de Aranzazu, Funcionario Corpocaldas en Torre 4.
La Variable A que corresponde a numero de áreas protegidas con planes de manejo en ejecución en el año t, presento un descenso importante con relación al año anterior.</t>
  </si>
  <si>
    <t>90.91%</t>
  </si>
  <si>
    <t>93.33%</t>
  </si>
  <si>
    <t>En el año 2019 se ejecutaron medidas de conservación y manejo con 11 especies de flora amenazadas bajo las categorías EN, CR y VU, que tienen planes de manejo formulados. También, se realizaron acciones de control al aprovechamiento y tráfico ilegal, de la especie Pino romerón (Retrophyllum rospigliosii), reportada en la categoría casi amenazada (NT). Adicionalmente, la misma acción se llevó a cabo para las especies Caoba (Swietenia macrophylla), Cedro (Cedrela odorata) y Membrillo (Gustavia angustifolia, G. gracillima y G. romeroi).
En el 2019 once especies amenazadas en las categorías crítico (CR), vulnerable (VU) y en peligro  (EN) tienen plan de manejo formulado. Estas especies recibieron medidas de manejo y conservación. Adicionalmente, la corporación formuló Plan de Manejo para la especie Pino Romeron (Retrophyllum rospigliosii), cabe aclarar que es una especie que se encuentra bajo condición de casi amenazada (NT).
De acuerdo al listado de especies amenzadas de Flora en caldas, 15 se encuentran en la categoría EN, 7 en CR y 11 VU.
En el año 2019 se realizaron acciones de conservación y manejo para 9 especies de fauna que tienen planes de manejo formulados y se encuentran en las categorías de amenaza CR, EN y VU:
Peligro crítico de extinción (CR): 2 Chelonoidys carbonaria y Crocodylus acutus
En peligro de extinción (EN): 3 Tapirus pinchaque, Vultur gryphus y Podocnemis lewyana 
Vulnerable (VU): 4 Saguinus leucopus, Tremarctos ornatus, Leopardus tigrinus y Panthera onca
Si bien, se  ejecutaron medidas de conservación y manejo para 25 especies, en los siguientes grupos taxonómicos, 15 especies de mamíferos, 4 de aves y 6 de reptiles, algunas de ellas no se encuentran en las categorías de amenaza que mide el indicador (CR, EN y VU) y/o no tenían planes de manejo formulados.
De esta manera, se implementaron acciones de manejo con 6 especies que tienen planes de manejo formulados en otras categorías de extinción: Puma (Puma concolor) (NT), Tigrillo Peludo (Leopardus wiedii) (NT), Venado Cola Blanco (Odocoileus virginianus) (DD),  Babilla (Caiman crocodilus) (LC), Tortuga Bache (Chelydra serpentina acutirostris) (DD), Tortuga Icotea (Trachemys scripta callirostris) (NT).
Adicionalmente, se desarrollaron medidas de conservación y manejo con 11 especies que no tienen planes de manejo: Marimonda del Magdalena (Ateles hybridus brunneus) (CR), Loro Orejiamarillo (Ognorhynchus icterotis) (CR), Cotorra (Hapalopsittaca fuertesi) (CR), Mico de Noche Andino (Marteja) (Aotus lemurinus) (VU), Aotus griseimembra (VU), Cotorra Montañera (Hapalopsittaca amazonina) (VU), Armadillo Coletrapo Centroamericano (Cabassous centralis) (NT), Guagua de paramo (Cuniculus taczanowskii) (NT), Maicero Cariblanco (Cebus albifrons) (NT) y Tigrillo Canaguaro (Leopardus pardalis) (NT).
Es importante clarificar que muchas de las acciones de manejo de especies amenazadas en Fauna, se dan de acuerdo a la demanda de casos relacionados con dichas especies, desde donde se ejercen medidas de sensibilización, control al tráfico ilegal, rescate, rehabilitación y reintroducción en el medio natural.  No obstante es importante resaltar que se debe fortalecer la implementación programada de los planes de manejo de forma sistemática como ocurre actualmente con el Tití gris, la Pacarana y el Cóndor y no solo actuar de forma reactiva.</t>
  </si>
  <si>
    <t>87.5%</t>
  </si>
  <si>
    <t>Se desarrollaron acciones sobre una especie invasora en el Humedal Tortugas, la cual no tiene plena identificación. Presuntamente se reconoce como Helecho Chino o Japonés (Ceratopteris thalicroides), Especie que conto con acciones de manejo en dicho humedal, controlando su población.
En el año 2019 se ejecutaron acciones para controlar cinco especies de fauna invasora que tienen medidas de prevención o planes de manejo formulados. Bubulcus ibis, Helix aspersa, Lithobates castesbeianus, Trachemys scripta elegans y Lissachatina fulica. Adicionalmente, se realizaron acciones con nueve especies que no tienen Planes de manejo formulados. Es importante clarificar que muchas de las acciones de manejo de especies invasoras en Fauna, se dan de acuerdo a la demanda de casos relacionados con dichas especies, desde donde se atienden los conflictos generados por estas especies y se ejercen medidas de sensibilización, control al tráfico ilegal y disposición final. Sin embargo es necesario mantener una línea de atención permanente a estas especies, preferiblemente orientada a la prevención de las invasiones y los conflictos que puedan generar de tal forma que las actuaciones institucionales no se reduzcan a ser meramente reactivas.</t>
  </si>
  <si>
    <t>67.93%</t>
  </si>
  <si>
    <t>Entre el punto de partida de medición en el indicador (2016) y la actualidad, el indicador ha mejorado sustancialmente, dado que partió en 37,14% (2016) y durante los dos últimos años (2018 y 2019), llego a niveles de 75,15% y 67,93%, respectivamente.
Los avances en la materia durante 2019, se soportaron de forma relevante sobre las áreas en rehabilitación y recuperación, sobre las cuales se concentraron gran parte de los esfuerzos, que tuvieron en forma adicional, apoyos significativos a través de convenios con la Gobernación de Caldas, los Municipios del departamento e Isagen. Dichas variables reportaron incrementos importantes con relación al año anterior.  
La disminución percibida entre el alcance generado en 2018, frente al 2019, se debe sustancialmente a la ausencia de acciones relacionadas con la restauración de áreas protegidas y ecosistemas estratégicos, temas frente a los cuales durante el ultimo año no se concretaron recursos. 
En razón a  mejorar los niveles de alcance del indicador, se prevé intensificar la acción en torno a recuperación y restauración a través de la multiplicación y siembra de arboles; afirmar la acción conjunta con municipios en torno a recuperación de microcuencas abastecedoras; así mismo mediante el desarrollo de acciones sobre áreas protegidas y ecosistemas estratégicos.</t>
  </si>
  <si>
    <t>Se ha realizado seguimiento a los PGIRS de 17 municipios del departamento en lo corrido del primer semestre del año 2019.
Finalizado el año 2019, se realizaron de los 27 municipios, 25 seguimientos a los Planes de Gestión Integral de Residuos Sólidos. 
Quedaron pendientes los municipios de Pacora y Aguadas, a los que aunque se realizo un seguimiento documental, no se pudo realizar las visitas al municipio por cuestiones de logística para el traslado de funcionario.</t>
  </si>
  <si>
    <t>92.59%</t>
  </si>
  <si>
    <t>En el subsector cafetero se implementaron sistemas de tratamiento para las aguas mieles producto del beneficio del café, incorporando tecnologías como: Tanques tina, trampas pulpa, reactores acidogenicos, tanques anaerobios, filtros verdes, en la totalidad de los municipios cafeteros del departamento (25).
En en el subsector de las musáceas se realizaron 27 días de campo, uno en cada municipio con la finalidad de socializar y sensibilizar a los platanicultores sobre el manejo y disposición final de la bolsa utilizada en el cultivo de platano, alcanzando 1100 personas capacitada aproximadamente. Lo anterior en convenio con la secretaria de agricultura del departamento, las administraciones municipales, el ICA, Agrosavia, Asohofrucol y el SENA.
Sector de la Construcción:Se construyó agenda ambiental para el adecuado manejo de los residuos de construcción y demolición para la region Centro Sur del Departamento.
Sector Industrial: Se acompañó a los gestores de residuos de agentes usados de cocina, de plástico, residuos metalúrgicos y se acompaño la feria de gestión ambiental de residuos industriales.
Sector minero: 
-Se firmo convenio 186 de 2019, cuyo objeto es Aunar esfuerzos entre la CARDER y Corpocaldas, para fortalecer los procesos de planificación y gestión del aprovechamiento de materiales de arrastre en el marco del POMCA del rio Risaralda.
-En el marco del contrato 238 de Diciembre de 2018, se hizo una caracterización de la minería del municipio de Marmato con la información operacionalmente disponible, em lo referente a su estado de legalidad, al igual que las plantas de beneficio, identificación de estudios referentes a la actividad minera en Marmato y la construcción de una propuesta de Areas de conservación en el municipio, la identificación de actores y agentes institucionales con incidencia en la dinámica minero ambiental.
Sector Industrial: Con el fin de cumplir los objetivos propuestos se ejecutó el Contrato 111-2018 para administrar la Bolsa de Residuos y Subproductos Industriales – BORSI en el departamento de Caldas y fomentar las alianzas sectoriales que favorezcan la gestión y el aprovechamiento de los residuos.</t>
  </si>
  <si>
    <t>99.57%</t>
  </si>
  <si>
    <t>39.4%</t>
  </si>
  <si>
    <t>Los logros que se tienen para este periodo del PGAR son: 
Tener como resultado una base de datos de más de 1.000 productores, en todo el Departamento, categorizados en los diferentes sectores y subsectores de los NV.
40 Negocios Verdes, a los que se les aplico la Guía de Verificación de la oficina de NV del MADS con un promedio por encima del 51% de los requisitos cumplidos.
Entre los beneficios para estos productores se encuentran el fortalecimiento empresarial y comercial en la cadena de valor y modelo de negocios, participación en ferias regionales y ruedas de negocio, y la implementación del Plan Estratégico de Negocios Verdes, entre otros. Así mismo, con el uso de la imagen de Negocios Verdes, los comerciantes podrán tener un plus que los acredita como un negocio con un manejo sostenible de la biodiversidad, incrementar la demanda de sus productos, mejorar la competitividad, eliminar la intermediación y tener un comercio justo
Igualmente se realizaron reuniones con las demás instituciones que hacen parte de Nodo Regional de NV y se recibieron capacitaciones por parte de la oficina de NV del MADS</t>
  </si>
  <si>
    <t>16.6%</t>
  </si>
  <si>
    <t xml:space="preserve">Analisando el comportamiento de las variables que componen el indicador disminuyeron el número de actos administrativos de determinación de responsabilidad de 199 a 159 (variación negativa del 20%) y el número de actos administrativos de cesación de procedimiento de 76 a 46 (variación negativa del 39%). </t>
  </si>
  <si>
    <t>99.35%</t>
  </si>
  <si>
    <t>96.3%</t>
  </si>
  <si>
    <t>En los archivos en excel se da el soporte del cumplimiento con el indicador.</t>
  </si>
  <si>
    <t>De acuerdo con los resultados del indicador, el 97,60% de las estaciones de monitoreo están en operación y cumplen con la representatividad de los datos.
Se revisó el estado de funcionamiento de las redes hidrometeorológicas Manizales, SAT Manizales, Cuencas urbanas de Manizales, Nevados y Caldas y de aire de Manizales, para lo cual se tomó como documento de apoyo el informe No. 14 del convenio interadministrativo 114-2018 firmado con la Universidad Nacional.</t>
  </si>
  <si>
    <t>97.6%</t>
  </si>
  <si>
    <t>78.29%</t>
  </si>
  <si>
    <t>Durante el año 2019 no se avanzo en la migración de datos según lo planeado, dado que las plataformas que hacen parte del SIAC administradas por el IDEAM han sufrido cambios importante y para el caso del SIRH es necesario reformular los web service que se tienen porque cambio la estructura con la que habían sido diseñados, para el SNIF ya se recibió la nueva estructura la cual se analizará a la luz de la nueva arquitectura tecnológica de Geoambiental.</t>
  </si>
  <si>
    <t>95.1%</t>
  </si>
  <si>
    <t>La actividad 12:Talleres de Educación para la Gobernanza de patrimonio Hídrico a lideres comunitarios próximos a zonas de acueductos rurales, se ejecutó de manera integrada con las acciones de la meta 8: Proyectos de educación ambiental apoyados según iniciativa de las administraciones municipales, donde se adelantó un ejercicio de formación con 30 juntas administradoras de acueductos veredales en el municipio de Anserma, a través del convenio 125 – 2018, el cual se ejecutó en el primer semestre de 2019. De igual manera, para la realización de la actividad 17:   Una Estrategia generada de empoderamiento  de las comunidades y los sectores publicos  involucrados  que consideren  el seguimiento y mantenimiento a las áreas naturales  y /o compensadas, se aportaron  recursos para la realización del convenio 163 de 2019, cuyo objeto es adelantar conjuntamente los Planes de Acción Inmediata - PAI de las cuencas de los ríos La Miel, Guarinó, y Samaná Sur y de la Charca de Guarinocito, el fortalecimiento de los Consejos de Cuenca del departamento y la construcción de escenarios de diálogo entre los diferentes actores sobre conflictos ambientales, gobernanza del agua y planificación ambiental del territorio; el cual se suscribió en el mes de noviembre y terminará de ejecutarse en el año 2020.
De igual manera es importante mencionar que varios proyectos se contrataron en el ultimo trimestre del año, razón por la cual  pasaron su ejecución durante el primer trimestre de 2020.</t>
  </si>
  <si>
    <t>El tiempo promedio de atención de trámites durante la vigencia 2019 incrementó respecto a la vigencia 2018, y se evidenciaron las siguientes causas que se consideran importantes:
1. Durante la vigencia 2019 los cambios en la planta de personal de CORPOCALDAS, a raíz del concurso de méritos para proveer cargos en carrera administrativa, surtieron efecto con la vinculación de nuevos funcionarios cuyo proceso de inducción y aprendizaje redunda en el aumento en los tiempos de atención de trámites en su etapa de evaluación.   2. La vinculación de nuevos funcionarios a la planta de persona del CORPOCALDAS, redunda en la necesidad de ajustar algunos procedimientos sensibles en la etapa de trámite, tales como el funcionamiento de la Ventanilla Única Ambiental.   3. La cantidad de trámites, principalmente, de permiso de vertimiento y concesión de agua incrementaron sustancialmente en la vigencia 2019 respecto a vigencias anteriores, lo cual afecta desfavorablemente la capacidad operativa de atención de trámites de la entidad.    4. Si bien la cantidad de trámites de licencias ambientales es baja, las demoras en los tiempos de atención son significativas y sin una ponderación adecuada a la hora de calcular los tiempos promedio, afectan desfavorablemente el promedio que no considera una ponderación sino un promedio aritmético que no es representativo ni acorde con la dinámica de la atención de los trámites en la Corporación.
No obstante lo anterior, en general el promedio de tiempos es favorable respecto a vigencias donde no se habían aplicado medidas de optimización de procedimientos de trámites ambientales.</t>
  </si>
  <si>
    <t xml:space="preserve">Esta  mediante resolución No. 493 de 2016 delimito el Páramo de Sonsón y mediante resolución No. 1987 se delimito el Páramo de Los Nevados.
Se adelanta la zonificación y régimen de usos con las comunidades, según las directrices del Ministerio de Ambiente (Resolución 0886 de 2018), lo cual continua en 2019.
Complejo de Páramos de Sonsón (Se encuentra en construcción la zonificación y régimen de usos con la comunidad (100%) y Complejo de Páramos los Nevados (Se encuentra la mesa de comisión conjunta conformada e iniciando proceso de zonificación, (50%) ”, por lo tanto el avance se estima en 1.5 que equivale al 75 %.
Se espera para el 2020 finalizar con la zonificación y regimen de usos.
</t>
  </si>
  <si>
    <t>%</t>
  </si>
  <si>
    <t>76.2</t>
  </si>
  <si>
    <t>80.17</t>
  </si>
  <si>
    <t>CORPORACIÓN AUTÓNOMA REGIONAL DE CALDAS-CORPOCALDAS</t>
  </si>
  <si>
    <r>
      <rPr>
        <sz val="10"/>
        <color indexed="8"/>
        <rFont val="Verdana"/>
        <family val="2"/>
      </rPr>
      <t>Porcentaje de avance en la formulación y/o ajuste de los Planes de Ordenación y Manejo de Cuencas (POMCAS), Planes de Manejo de Acuíferos (PMA) y Planes de Manejo de Microcuencas (PMM</t>
    </r>
    <r>
      <rPr>
        <b/>
        <sz val="9"/>
        <color indexed="8"/>
        <rFont val="Calibri"/>
        <family val="2"/>
      </rPr>
      <t>)</t>
    </r>
  </si>
  <si>
    <r>
      <rPr>
        <u/>
        <sz val="11"/>
        <color indexed="15"/>
        <rFont val="Calibri"/>
        <family val="2"/>
      </rPr>
      <t>VOLVER AL INDICE</t>
    </r>
  </si>
  <si>
    <t>PROGRAMA VIII FORTALECIMIENTO INSTITUCIONAL
Proyecto: Instrumentos de planificación ambiental</t>
  </si>
  <si>
    <t>Estado de avance a 31 de diciembre de 2019 (%)</t>
  </si>
  <si>
    <r>
      <rPr>
        <sz val="10"/>
        <color indexed="8"/>
        <rFont val="Verdana"/>
        <family val="2"/>
      </rPr>
      <t>(a)</t>
    </r>
    <r>
      <rPr>
        <sz val="7"/>
        <color indexed="8"/>
        <rFont val="Times New Roman"/>
        <family val="1"/>
      </rPr>
      <t xml:space="preserve">     </t>
    </r>
    <r>
      <rPr>
        <sz val="9"/>
        <color indexed="8"/>
        <rFont val="Calibri"/>
        <family val="2"/>
      </rPr>
      <t>POMCA, PMA, PMM</t>
    </r>
  </si>
  <si>
    <r>
      <rPr>
        <sz val="10"/>
        <color indexed="8"/>
        <rFont val="Verdana"/>
        <family val="2"/>
      </rPr>
      <t>(b)</t>
    </r>
    <r>
      <rPr>
        <sz val="7"/>
        <color indexed="8"/>
        <rFont val="Times New Roman"/>
        <family val="1"/>
      </rPr>
      <t xml:space="preserve">     </t>
    </r>
    <r>
      <rPr>
        <sz val="9"/>
        <color indexed="8"/>
        <rFont val="Calibri"/>
        <family val="2"/>
      </rPr>
      <t>Si aplica</t>
    </r>
  </si>
  <si>
    <r>
      <rPr>
        <sz val="10"/>
        <color indexed="8"/>
        <rFont val="Verdana"/>
        <family val="2"/>
      </rPr>
      <t>(c)</t>
    </r>
    <r>
      <rPr>
        <sz val="7"/>
        <color indexed="8"/>
        <rFont val="Times New Roman"/>
        <family val="1"/>
      </rPr>
      <t xml:space="preserve">     </t>
    </r>
    <r>
      <rPr>
        <sz val="9"/>
        <color indexed="8"/>
        <rFont val="Calibri"/>
        <family val="2"/>
      </rPr>
      <t>Procesos formales previos, En Fase de Aprestamiento, Diagnóstico, En Fase de Prospectiva y Zonificación Ambiental, en Fase de Formulación y Aprobado. Si está aprobado, escriba el número del acto administrativo.</t>
    </r>
  </si>
  <si>
    <t>PAFP t =</t>
  </si>
  <si>
    <t>PAFP t = Porcentaje de avance en la formulación y/o ajuste de los Planes de Ordenación y Manejo de Cuencas (POMCAS), Planes de Manejo de Acuíferos (PMA) y Planes de Manejo de Microcuencas (PMM)</t>
  </si>
  <si>
    <t>8841409 - ext 143</t>
  </si>
  <si>
    <r>
      <rPr>
        <sz val="10"/>
        <color indexed="8"/>
        <rFont val="Verdana"/>
        <family val="2"/>
      </rPr>
      <t>Hoja Metodológica de referencia:</t>
    </r>
    <r>
      <rPr>
        <sz val="9"/>
        <color indexed="8"/>
        <rFont val="Calibri"/>
        <family val="2"/>
      </rPr>
      <t xml:space="preserve"> MADS (2016). </t>
    </r>
    <r>
      <rPr>
        <i/>
        <sz val="9"/>
        <color indexed="8"/>
        <rFont val="Calibri"/>
        <family val="2"/>
      </rPr>
      <t>Hoja metodológica del Porcentaje de avance en la formulación de los Planes de Ordenación y Manejo de Cuencas (POMCAS), Planes de Manejo de Acuíferos (PMA) y Planes de Manejo de Microcuencas (PMM) (Versión 1.0).</t>
    </r>
    <r>
      <rPr>
        <sz val="9"/>
        <color indexed="8"/>
        <rFont val="Calibri"/>
        <family val="2"/>
      </rPr>
      <t xml:space="preserve"> Ministerio de Ambiente y Desarrollo Sostenible MADS, DGOAT-SINA y DRH.</t>
    </r>
  </si>
  <si>
    <r>
      <rPr>
        <sz val="10"/>
        <color indexed="8"/>
        <rFont val="Verdana"/>
        <family val="2"/>
      </rPr>
      <t>Plan de Ordenación y Manejo de Cuenca (POMCA)</t>
    </r>
    <r>
      <rPr>
        <sz val="9"/>
        <color indexed="8"/>
        <rFont val="Calibri"/>
        <family val="2"/>
      </rPr>
      <t>:</t>
    </r>
  </si>
  <si>
    <r>
      <rPr>
        <sz val="10"/>
        <color indexed="8"/>
        <rFont val="Verdana"/>
        <family val="2"/>
      </rPr>
      <t>1.</t>
    </r>
    <r>
      <rPr>
        <sz val="7"/>
        <color indexed="8"/>
        <rFont val="Times New Roman"/>
        <family val="1"/>
      </rPr>
      <t xml:space="preserve">       </t>
    </r>
    <r>
      <rPr>
        <sz val="9"/>
        <color indexed="8"/>
        <rFont val="Calibri"/>
        <family val="2"/>
      </rPr>
      <t>Procesos formales previos (Priorización de Cuencas, Conformación o Reconformación de Comisiones Conjuntas, Declaratoria de Cuencas en Ordenación)</t>
    </r>
  </si>
  <si>
    <r>
      <rPr>
        <sz val="10"/>
        <color indexed="8"/>
        <rFont val="Verdana"/>
        <family val="2"/>
      </rPr>
      <t>2.</t>
    </r>
    <r>
      <rPr>
        <sz val="7"/>
        <color indexed="8"/>
        <rFont val="Times New Roman"/>
        <family val="1"/>
      </rPr>
      <t xml:space="preserve">       </t>
    </r>
    <r>
      <rPr>
        <sz val="9"/>
        <color indexed="8"/>
        <rFont val="Calibri"/>
        <family val="2"/>
      </rPr>
      <t>Fase de Aprestamiento</t>
    </r>
  </si>
  <si>
    <r>
      <rPr>
        <sz val="10"/>
        <color indexed="8"/>
        <rFont val="Verdana"/>
        <family val="2"/>
      </rPr>
      <t>3.</t>
    </r>
    <r>
      <rPr>
        <sz val="7"/>
        <color indexed="8"/>
        <rFont val="Times New Roman"/>
        <family val="1"/>
      </rPr>
      <t xml:space="preserve">       </t>
    </r>
    <r>
      <rPr>
        <sz val="9"/>
        <color indexed="8"/>
        <rFont val="Calibri"/>
        <family val="2"/>
      </rPr>
      <t>Fase Diagnóstico</t>
    </r>
  </si>
  <si>
    <r>
      <rPr>
        <sz val="10"/>
        <color indexed="8"/>
        <rFont val="Verdana"/>
        <family val="2"/>
      </rPr>
      <t>4.</t>
    </r>
    <r>
      <rPr>
        <sz val="7"/>
        <color indexed="8"/>
        <rFont val="Times New Roman"/>
        <family val="1"/>
      </rPr>
      <t xml:space="preserve">       </t>
    </r>
    <r>
      <rPr>
        <sz val="9"/>
        <color indexed="8"/>
        <rFont val="Calibri"/>
        <family val="2"/>
      </rPr>
      <t>Fase de Prospectiva y Zonificación Ambiental</t>
    </r>
  </si>
  <si>
    <r>
      <rPr>
        <sz val="10"/>
        <color indexed="8"/>
        <rFont val="Verdana"/>
        <family val="2"/>
      </rPr>
      <t>5.</t>
    </r>
    <r>
      <rPr>
        <sz val="7"/>
        <color indexed="8"/>
        <rFont val="Times New Roman"/>
        <family val="1"/>
      </rPr>
      <t xml:space="preserve">       </t>
    </r>
    <r>
      <rPr>
        <sz val="9"/>
        <color indexed="8"/>
        <rFont val="Calibri"/>
        <family val="2"/>
      </rPr>
      <t>Fase de Formulación</t>
    </r>
  </si>
  <si>
    <r>
      <rPr>
        <sz val="10"/>
        <color indexed="8"/>
        <rFont val="Verdana"/>
        <family val="2"/>
      </rPr>
      <t>Plan de Manejo de Acuíferos (PMA)</t>
    </r>
    <r>
      <rPr>
        <sz val="9"/>
        <color indexed="8"/>
        <rFont val="Calibri"/>
        <family val="2"/>
      </rPr>
      <t>:</t>
    </r>
  </si>
  <si>
    <r>
      <rPr>
        <sz val="10"/>
        <color indexed="8"/>
        <rFont val="Verdana"/>
        <family val="2"/>
      </rPr>
      <t>1.</t>
    </r>
    <r>
      <rPr>
        <sz val="7"/>
        <color indexed="8"/>
        <rFont val="Times New Roman"/>
        <family val="1"/>
      </rPr>
      <t xml:space="preserve">       </t>
    </r>
    <r>
      <rPr>
        <sz val="9"/>
        <color indexed="8"/>
        <rFont val="Calibri"/>
        <family val="2"/>
      </rPr>
      <t>Fase de Aprestamiento</t>
    </r>
  </si>
  <si>
    <r>
      <rPr>
        <sz val="10"/>
        <color indexed="8"/>
        <rFont val="Verdana"/>
        <family val="2"/>
      </rPr>
      <t>2.</t>
    </r>
    <r>
      <rPr>
        <sz val="7"/>
        <color indexed="8"/>
        <rFont val="Times New Roman"/>
        <family val="1"/>
      </rPr>
      <t xml:space="preserve">       </t>
    </r>
    <r>
      <rPr>
        <sz val="9"/>
        <color indexed="8"/>
        <rFont val="Calibri"/>
        <family val="2"/>
      </rPr>
      <t>Fase Diagnóstico</t>
    </r>
  </si>
  <si>
    <r>
      <rPr>
        <sz val="10"/>
        <color indexed="8"/>
        <rFont val="Verdana"/>
        <family val="2"/>
      </rPr>
      <t>3.</t>
    </r>
    <r>
      <rPr>
        <sz val="7"/>
        <color indexed="8"/>
        <rFont val="Times New Roman"/>
        <family val="1"/>
      </rPr>
      <t xml:space="preserve">       </t>
    </r>
    <r>
      <rPr>
        <sz val="9"/>
        <color indexed="8"/>
        <rFont val="Calibri"/>
        <family val="2"/>
      </rPr>
      <t>Fase de Formulación</t>
    </r>
  </si>
  <si>
    <r>
      <rPr>
        <sz val="10"/>
        <color indexed="8"/>
        <rFont val="Verdana"/>
        <family val="2"/>
      </rPr>
      <t>Plan de Manejo de Microcuencas (PMM)</t>
    </r>
    <r>
      <rPr>
        <sz val="9"/>
        <color indexed="8"/>
        <rFont val="Calibri"/>
        <family val="2"/>
      </rPr>
      <t>:</t>
    </r>
  </si>
  <si>
    <r>
      <rPr>
        <sz val="10"/>
        <color indexed="8"/>
        <rFont val="Verdana"/>
        <family val="2"/>
      </rPr>
      <t>3.</t>
    </r>
    <r>
      <rPr>
        <i/>
        <sz val="7"/>
        <color indexed="8"/>
        <rFont val="Times New Roman"/>
        <family val="1"/>
      </rPr>
      <t xml:space="preserve">       </t>
    </r>
    <r>
      <rPr>
        <sz val="9"/>
        <color indexed="8"/>
        <rFont val="Calibri"/>
        <family val="2"/>
      </rPr>
      <t>Fase de Formulación</t>
    </r>
  </si>
  <si>
    <r>
      <rPr>
        <sz val="10"/>
        <color indexed="8"/>
        <rFont val="Verdana"/>
        <family val="2"/>
      </rPr>
      <t xml:space="preserve">PAFP </t>
    </r>
    <r>
      <rPr>
        <sz val="9"/>
        <color indexed="8"/>
        <rFont val="Calibri"/>
        <family val="2"/>
      </rPr>
      <t>t = Porcentaje de avance en la formulación de los Planes de Ordenación y Manejo de Cuencas (POMCAS), Planes de Manejo de Acuíferos (PMA) y Planes de Manejo de Microcuencas (PMM), en el tiempo t.</t>
    </r>
  </si>
  <si>
    <r>
      <rPr>
        <sz val="10"/>
        <color indexed="8"/>
        <rFont val="Verdana"/>
        <family val="2"/>
      </rPr>
      <t xml:space="preserve">PPAPOMCAS </t>
    </r>
    <r>
      <rPr>
        <sz val="9"/>
        <color indexed="8"/>
        <rFont val="Calibri"/>
        <family val="2"/>
      </rPr>
      <t>t = Porcentaje promedio de avance en la formulación de los Planes de Ordenación y Manejo de Cuencas (POMCAS), en el tiempo t.</t>
    </r>
  </si>
  <si>
    <r>
      <rPr>
        <sz val="10"/>
        <color indexed="8"/>
        <rFont val="Verdana"/>
        <family val="2"/>
      </rPr>
      <t xml:space="preserve">PPAPMA </t>
    </r>
    <r>
      <rPr>
        <sz val="9"/>
        <color indexed="8"/>
        <rFont val="Calibri"/>
        <family val="2"/>
      </rPr>
      <t>t = Porcentaje promedio de avance en la formulación de los Planes de Manejo de Acuíferos (PMA), en el tiempo t.</t>
    </r>
  </si>
  <si>
    <r>
      <rPr>
        <sz val="10"/>
        <color indexed="8"/>
        <rFont val="Verdana"/>
        <family val="2"/>
      </rPr>
      <t xml:space="preserve">PPAPMM </t>
    </r>
    <r>
      <rPr>
        <sz val="9"/>
        <color indexed="8"/>
        <rFont val="Calibri"/>
        <family val="2"/>
      </rPr>
      <t>t = Porcentaje promedio de avance en la formulación de los Planes de Microcuencas (PMM), en el tiempo t.</t>
    </r>
  </si>
  <si>
    <r>
      <rPr>
        <sz val="10"/>
        <color indexed="8"/>
        <rFont val="Verdana"/>
        <family val="2"/>
      </rPr>
      <t>Plan de Ordenación y Manejo de Cuenca (POMCA)</t>
    </r>
    <r>
      <rPr>
        <sz val="9"/>
        <color indexed="8"/>
        <rFont val="Calibri"/>
        <family val="2"/>
      </rPr>
      <t xml:space="preserve">: </t>
    </r>
  </si>
  <si>
    <r>
      <rPr>
        <sz val="10"/>
        <color indexed="8"/>
        <rFont val="Verdana"/>
        <family val="2"/>
      </rPr>
      <t>1.</t>
    </r>
    <r>
      <rPr>
        <sz val="7"/>
        <color indexed="8"/>
        <rFont val="Times New Roman"/>
        <family val="1"/>
      </rPr>
      <t xml:space="preserve"> </t>
    </r>
    <r>
      <rPr>
        <sz val="9"/>
        <color indexed="8"/>
        <rFont val="Calibri"/>
        <family val="2"/>
      </rPr>
      <t>Procesos formales previos</t>
    </r>
  </si>
  <si>
    <r>
      <rPr>
        <sz val="10"/>
        <color indexed="8"/>
        <rFont val="Verdana"/>
        <family val="2"/>
      </rPr>
      <t>2.</t>
    </r>
    <r>
      <rPr>
        <sz val="7"/>
        <color indexed="8"/>
        <rFont val="Times New Roman"/>
        <family val="1"/>
      </rPr>
      <t xml:space="preserve"> </t>
    </r>
    <r>
      <rPr>
        <sz val="9"/>
        <color indexed="8"/>
        <rFont val="Calibri"/>
        <family val="2"/>
      </rPr>
      <t>Fase de Aprestamiento</t>
    </r>
  </si>
  <si>
    <r>
      <rPr>
        <sz val="10"/>
        <color indexed="8"/>
        <rFont val="Verdana"/>
        <family val="2"/>
      </rPr>
      <t>3.</t>
    </r>
    <r>
      <rPr>
        <sz val="7"/>
        <color indexed="8"/>
        <rFont val="Times New Roman"/>
        <family val="1"/>
      </rPr>
      <t xml:space="preserve"> </t>
    </r>
    <r>
      <rPr>
        <sz val="9"/>
        <color indexed="8"/>
        <rFont val="Calibri"/>
        <family val="2"/>
      </rPr>
      <t>Fase Diagnóstico</t>
    </r>
  </si>
  <si>
    <r>
      <rPr>
        <sz val="10"/>
        <color indexed="8"/>
        <rFont val="Verdana"/>
        <family val="2"/>
      </rPr>
      <t>4.</t>
    </r>
    <r>
      <rPr>
        <sz val="7"/>
        <color indexed="8"/>
        <rFont val="Times New Roman"/>
        <family val="1"/>
      </rPr>
      <t xml:space="preserve"> </t>
    </r>
    <r>
      <rPr>
        <sz val="9"/>
        <color indexed="8"/>
        <rFont val="Calibri"/>
        <family val="2"/>
      </rPr>
      <t>Fase de Prospectiva y Zonificación Ambiental</t>
    </r>
  </si>
  <si>
    <r>
      <rPr>
        <sz val="10"/>
        <color indexed="8"/>
        <rFont val="Verdana"/>
        <family val="2"/>
      </rPr>
      <t>5.</t>
    </r>
    <r>
      <rPr>
        <sz val="7"/>
        <color indexed="8"/>
        <rFont val="Times New Roman"/>
        <family val="1"/>
      </rPr>
      <t xml:space="preserve"> </t>
    </r>
    <r>
      <rPr>
        <sz val="9"/>
        <color indexed="8"/>
        <rFont val="Calibri"/>
        <family val="2"/>
      </rPr>
      <t>Fase de Formulación</t>
    </r>
  </si>
  <si>
    <r>
      <rPr>
        <sz val="10"/>
        <color indexed="8"/>
        <rFont val="Verdana"/>
        <family val="2"/>
      </rPr>
      <t>1.</t>
    </r>
    <r>
      <rPr>
        <sz val="7"/>
        <color indexed="8"/>
        <rFont val="Times New Roman"/>
        <family val="1"/>
      </rPr>
      <t xml:space="preserve">                </t>
    </r>
    <r>
      <rPr>
        <sz val="9"/>
        <color indexed="8"/>
        <rFont val="Calibri"/>
        <family val="2"/>
      </rPr>
      <t xml:space="preserve">Fase de Aprestamiento </t>
    </r>
  </si>
  <si>
    <r>
      <rPr>
        <sz val="10"/>
        <color indexed="8"/>
        <rFont val="Verdana"/>
        <family val="2"/>
      </rPr>
      <t>2.</t>
    </r>
    <r>
      <rPr>
        <sz val="7"/>
        <color indexed="8"/>
        <rFont val="Times New Roman"/>
        <family val="1"/>
      </rPr>
      <t xml:space="preserve">                </t>
    </r>
    <r>
      <rPr>
        <sz val="9"/>
        <color indexed="8"/>
        <rFont val="Calibri"/>
        <family val="2"/>
      </rPr>
      <t>Fase Diagnóstico</t>
    </r>
  </si>
  <si>
    <r>
      <rPr>
        <sz val="10"/>
        <color indexed="8"/>
        <rFont val="Verdana"/>
        <family val="2"/>
      </rPr>
      <t>3.</t>
    </r>
    <r>
      <rPr>
        <sz val="7"/>
        <color indexed="8"/>
        <rFont val="Times New Roman"/>
        <family val="1"/>
      </rPr>
      <t xml:space="preserve">                </t>
    </r>
    <r>
      <rPr>
        <sz val="9"/>
        <color indexed="8"/>
        <rFont val="Calibri"/>
        <family val="2"/>
      </rPr>
      <t>Fase de Formulación</t>
    </r>
  </si>
  <si>
    <r>
      <rPr>
        <sz val="10"/>
        <color indexed="8"/>
        <rFont val="Verdana"/>
        <family val="2"/>
      </rPr>
      <t>Plan de Manejo de Microcuencas</t>
    </r>
    <r>
      <rPr>
        <sz val="9"/>
        <color indexed="8"/>
        <rFont val="Calibri"/>
        <family val="2"/>
      </rPr>
      <t xml:space="preserve"> </t>
    </r>
  </si>
  <si>
    <r>
      <rPr>
        <sz val="10"/>
        <color indexed="8"/>
        <rFont val="Verdana"/>
        <family val="2"/>
      </rPr>
      <t>1.</t>
    </r>
    <r>
      <rPr>
        <sz val="7"/>
        <color indexed="8"/>
        <rFont val="Times New Roman"/>
        <family val="1"/>
      </rPr>
      <t xml:space="preserve">                </t>
    </r>
    <r>
      <rPr>
        <sz val="9"/>
        <color indexed="8"/>
        <rFont val="Calibri"/>
        <family val="2"/>
      </rPr>
      <t>Fase de Aprestamiento</t>
    </r>
  </si>
  <si>
    <r>
      <rPr>
        <sz val="10"/>
        <color indexed="8"/>
        <rFont val="Verdana"/>
        <family val="2"/>
      </rPr>
      <t>Porcentaje de avance de la meta anual en la formulación de cada plan</t>
    </r>
    <r>
      <rPr>
        <sz val="9"/>
        <color indexed="8"/>
        <rFont val="Calibri"/>
        <family val="2"/>
      </rPr>
      <t xml:space="preserve"> (ejemplo: POMCA de Cuenca Río Frío)</t>
    </r>
  </si>
  <si>
    <r>
      <rPr>
        <sz val="10"/>
        <color indexed="8"/>
        <rFont val="Verdana"/>
        <family val="2"/>
      </rPr>
      <t xml:space="preserve">PAMAP </t>
    </r>
    <r>
      <rPr>
        <sz val="9"/>
        <color indexed="8"/>
        <rFont val="Calibri"/>
        <family val="2"/>
      </rPr>
      <t>zt = Porcentaje de avance de la meta anual del Plan z, en el tiempo t.</t>
    </r>
  </si>
  <si>
    <r>
      <rPr>
        <sz val="10"/>
        <color indexed="8"/>
        <rFont val="Verdana"/>
        <family val="2"/>
      </rPr>
      <t xml:space="preserve">PAFP </t>
    </r>
    <r>
      <rPr>
        <sz val="9"/>
        <color indexed="8"/>
        <rFont val="Calibri"/>
        <family val="2"/>
      </rPr>
      <t>zt = Porcentaje de avance en la formulación del Plan z, en el tiempo t.</t>
    </r>
  </si>
  <si>
    <r>
      <rPr>
        <sz val="10"/>
        <color indexed="8"/>
        <rFont val="Verdana"/>
        <family val="2"/>
      </rPr>
      <t>MFP</t>
    </r>
    <r>
      <rPr>
        <sz val="9"/>
        <color indexed="8"/>
        <rFont val="Calibri"/>
        <family val="2"/>
      </rPr>
      <t xml:space="preserve"> zt = Meta anual de avance (%) en la formulación del plan z, en el tiempo t.</t>
    </r>
  </si>
  <si>
    <r>
      <rPr>
        <sz val="10"/>
        <color indexed="8"/>
        <rFont val="Verdana"/>
        <family val="2"/>
      </rPr>
      <t xml:space="preserve">Porcentaje promedio de avance anual en la formulación de los planes </t>
    </r>
    <r>
      <rPr>
        <sz val="9"/>
        <color indexed="8"/>
        <rFont val="Calibri"/>
        <family val="2"/>
      </rPr>
      <t>(ejemplo: los POMCAS priorizados para el cuatrienio)</t>
    </r>
  </si>
  <si>
    <r>
      <rPr>
        <sz val="10"/>
        <color indexed="8"/>
        <rFont val="Verdana"/>
        <family val="2"/>
      </rPr>
      <t xml:space="preserve">PPAP </t>
    </r>
    <r>
      <rPr>
        <sz val="9"/>
        <color indexed="8"/>
        <rFont val="Calibri"/>
        <family val="2"/>
      </rPr>
      <t>it = Porcentaje promedio de avance anual en la formulación de los planes i, en el tiempo t.</t>
    </r>
  </si>
  <si>
    <r>
      <rPr>
        <sz val="10"/>
        <color indexed="8"/>
        <rFont val="Verdana"/>
        <family val="2"/>
      </rPr>
      <t xml:space="preserve">PAMAP </t>
    </r>
    <r>
      <rPr>
        <sz val="9"/>
        <color indexed="8"/>
        <rFont val="Calibri"/>
        <family val="2"/>
      </rPr>
      <t>zt = Porcentaje de avance de la meta anual en la formulación del Plan z, en el tiempo t.</t>
    </r>
  </si>
  <si>
    <r>
      <rPr>
        <sz val="10"/>
        <color indexed="8"/>
        <rFont val="Verdana"/>
        <family val="2"/>
      </rPr>
      <t xml:space="preserve">N </t>
    </r>
    <r>
      <rPr>
        <sz val="9"/>
        <color indexed="8"/>
        <rFont val="Calibri"/>
        <family val="2"/>
      </rPr>
      <t>t = número total de planes en el tiempo t</t>
    </r>
  </si>
  <si>
    <r>
      <rPr>
        <sz val="10"/>
        <color indexed="8"/>
        <rFont val="Verdana"/>
        <family val="2"/>
      </rPr>
      <t xml:space="preserve">i = </t>
    </r>
    <r>
      <rPr>
        <sz val="9"/>
        <color indexed="8"/>
        <rFont val="Calibri"/>
        <family val="2"/>
      </rPr>
      <t>Planes de Ordenación y Manejo de Cuencas (POMCAS), Planes de Manejo de Acuíferos (PMA) y Planes de Manejo de Microcuencas (PMM)</t>
    </r>
    <r>
      <rPr>
        <i/>
        <sz val="9"/>
        <color indexed="8"/>
        <rFont val="Calibri"/>
        <family val="2"/>
      </rPr>
      <t xml:space="preserve"> </t>
    </r>
  </si>
  <si>
    <t>Número total de cuerpos de agua sujeto de reglamentación de planes de ordenamiento del recurso hídrico (PORH):</t>
  </si>
  <si>
    <t>Número total de cuerpos de agua sujeto de reglamentación de planes de ordenamiento del recurso hídrico (PORH) adoptados a 31/12/2015:</t>
  </si>
  <si>
    <t>Número total de Cuerpos de agua con plan de ordenamiento del recurso hídrico (PORH) priorizados por la Corporación para su adopción durante el cuatrienio:</t>
  </si>
  <si>
    <t>Meta de cuerpos de agua con planes de ordenamiento del recurso hídrico (PORH) adoptados MPORHA</t>
  </si>
  <si>
    <t>Número de cuerpos de agua con planes de ordenamiento del recurso hídrico adoptados (PORHA)</t>
  </si>
  <si>
    <t>Porcentaje de Cuerpos de agua con planes de ordenamiento del recurso hídrico adoptados (PPORHA) (C = B / A)</t>
  </si>
  <si>
    <t>Cuanto más cercano a cien por ciento, mayor es el cumplimiento de las metas que la autoridad ambiental se ha propuesto alcanzar en relación con el número de cuerpos de agua con planes de ordenamiento del recurso hídrico (PORH) adoptados.</t>
  </si>
  <si>
    <t>8841409 Ext. 544</t>
  </si>
  <si>
    <r>
      <rPr>
        <sz val="10"/>
        <color indexed="8"/>
        <rFont val="Verdana"/>
        <family val="2"/>
      </rPr>
      <t>Hoja Metodológica de referencia:</t>
    </r>
    <r>
      <rPr>
        <sz val="9"/>
        <color indexed="8"/>
        <rFont val="Calibri"/>
        <family val="2"/>
      </rPr>
      <t xml:space="preserve"> MADS (2016). </t>
    </r>
    <r>
      <rPr>
        <i/>
        <sz val="9"/>
        <color indexed="8"/>
        <rFont val="Calibri"/>
        <family val="2"/>
      </rPr>
      <t>Hoja metodológica de Porcentaje de Cuerpos de agua con planes de ordenamiento del recurso hídrico (PORH) adoptados (Versión 1.0).</t>
    </r>
    <r>
      <rPr>
        <sz val="9"/>
        <color indexed="8"/>
        <rFont val="Calibri"/>
        <family val="2"/>
      </rPr>
      <t xml:space="preserve"> Ministerio de Ambiente y Desarrollo Sostenible, DGOAT-SINA y DRH.</t>
    </r>
  </si>
  <si>
    <t>Es la relación entre el número de cuerpos de agua con planes de ordenamiento del recurso hídrico (PORH) adoptados y la meta de cuerpos de agua priorizados para la adopción de dichos planes por parte de la autoridad ambiental.</t>
  </si>
  <si>
    <t>El indicador mide el cumplimiento de las metas que la autoridad ambiental se ha propuesto alcanzar en relación con el número de cuerpos de agua con planes de ordenamiento del recurso hídrico (PORH) adoptados.</t>
  </si>
  <si>
    <t>Decreto Ley 2811/74, Decreto-Ley 1875 de 1979</t>
  </si>
  <si>
    <t>Decreto 1076 de 2015,</t>
  </si>
  <si>
    <t>Resolución 509 de 2013. Define los lineamientos para la conformación de los Consejos de Cuenca y su participación en las fases del plan de ordenación y manejo de la cuenca</t>
  </si>
  <si>
    <t>Resolución 1907 de 2013. Expide la Guía técnica para la formulación de los planes de ordenación y manejo de cuencas hidrográficas.</t>
  </si>
  <si>
    <t>El Plan de Ordenamiento del Recurso Hídrico- PORH es el instrumento de planificación que se rige por lo dispuesto en el Decreto 1076 de 2015.</t>
  </si>
  <si>
    <r>
      <rPr>
        <sz val="10"/>
        <color indexed="8"/>
        <rFont val="Verdana"/>
        <family val="2"/>
      </rPr>
      <t xml:space="preserve">PPORHA </t>
    </r>
    <r>
      <rPr>
        <sz val="9"/>
        <color indexed="8"/>
        <rFont val="Calibri"/>
        <family val="2"/>
      </rPr>
      <t>t = Porcentaje de cuerpos de agua con planes de ordenamiento del recurso hídrico (PORH) adoptados, en el tiempo t.</t>
    </r>
  </si>
  <si>
    <r>
      <rPr>
        <sz val="10"/>
        <color indexed="8"/>
        <rFont val="Verdana"/>
        <family val="2"/>
      </rPr>
      <t xml:space="preserve">PORHA </t>
    </r>
    <r>
      <rPr>
        <sz val="9"/>
        <color indexed="8"/>
        <rFont val="Calibri"/>
        <family val="2"/>
      </rPr>
      <t>t = Número de Cuerpos de agua con planes de ordenamiento del recurso hídrico adoptados, en el tiempo t.</t>
    </r>
  </si>
  <si>
    <r>
      <rPr>
        <sz val="10"/>
        <color indexed="8"/>
        <rFont val="Verdana"/>
        <family val="2"/>
      </rPr>
      <t xml:space="preserve">MPORHA </t>
    </r>
    <r>
      <rPr>
        <sz val="9"/>
        <color indexed="8"/>
        <rFont val="Calibri"/>
        <family val="2"/>
      </rPr>
      <t>t = Meta de Cuerpos de agua con plan de ordenamiento del recurso hídrico adoptados, en el tiempo t.</t>
    </r>
  </si>
  <si>
    <t>La meta de número de cuerpos de agua con planes de ordenamiento del recurso hídrico adoptados es establecida en el Plan de Acción de la Corporación.</t>
  </si>
  <si>
    <t>El Indicador hace referencia a "Cuerpos de Agua", para nuestro efecto las reglamentaciones las abordamos por "Microcuenca", territorio en el cual pueden existir diferente nuero de Cuerpos de Agua. En este orden de ideas partimos de la base de un total 312 microcuencas correspondientes a la espacializacion realizada de nuestro territorio.
En la Corporación se encuentran en trámite procesos de Reglamentación de corrientes en 23 Microcuencas a 2019, dichos procesos están en diferentes etapas, con Inventario de usuarios del Recurso Hídrico (15); otras se encuentran con la declaratoria de reglamentación y en proceso de Inventario de Usuarios (3). las etapas subsiguientes serian: 
1- las que cuentan con el inventario de usuarios, la generación del cuadro de distribución y los trámites legales de publicación y finalizan con el acto administrativo de Reglamentación.
2- los demás proyectos se encuentran pendientes de finalización del inventario de usuarios y continuar con las etapas descritas anteriormente.
Es importante aclarar que bajo estos procesos de reglamentación del uso del Recurso Hídrico (23), se estarían beneficiando un número aproximado a los 10 mil usuarios (predios) en diferentes zonas del departamento de Caldas.
Es importante aclarar que bajo estos procesos de reglamentación del uso del Recurso Hídrico (23), se estarían beneficiando un número aproximado a los 10 mil usuarios (predios) en diferentes zonas del departamento de Caldas.
Para el año 2019, se logró la meta de finalizar dos procesos de reglamentación: Microcuenca Maiba en el municipio de Filadelfia y microcuenca Pore en el municipio de Aguadas, ambos procesos tienen cuadro de distribución de caudales para lo usuarios del recurso hídrico en la mencionadas microcuencas, queda pendiente, generación de acto administrativo final.</t>
  </si>
  <si>
    <t xml:space="preserve">“En el año 2019 se realizó seguimiento 31 PUEAA correspondientes a acueductos de centros urbanos y algunos de los principales corregimientos. Las empresas objeto de seguimiento fueron EMPOCALDAS, Aguas de Manizales, Aguas Manantiales de Pácora, Aquamaná, Aguas de la Merced y Aguas de La Miel. Se realizaron requerimientos con respecto a los hayazgos encontrados y así mismo se requirieron a aquellas empresas cuyo PUEAA se encuentra fuera de vigencia. ”
</t>
  </si>
  <si>
    <t>Formulación del plan integral de cambio climático para Caldas</t>
  </si>
  <si>
    <t>Entrega de medidas de adapatación al cambio climático como referente para los planes de desarrollo</t>
  </si>
  <si>
    <t>Ajuste Agendas climáticas municipales</t>
  </si>
  <si>
    <t>Taller gestión de riesgo y cambio climático</t>
  </si>
  <si>
    <r>
      <rPr>
        <sz val="10"/>
        <color indexed="8"/>
        <rFont val="Verdana"/>
        <family val="2"/>
      </rPr>
      <t>Hoja Metodológica de referencia:</t>
    </r>
    <r>
      <rPr>
        <sz val="9"/>
        <color indexed="8"/>
        <rFont val="Calibri"/>
        <family val="2"/>
      </rPr>
      <t xml:space="preserve"> MADS (2016). </t>
    </r>
    <r>
      <rPr>
        <i/>
        <sz val="9"/>
        <color indexed="8"/>
        <rFont val="Calibri"/>
        <family val="2"/>
      </rPr>
      <t>Hoja metodológica de Porcentaje de entes territoriales asesorados en la incorporación de cambio climático en los instrumentos de planificación territorial (Versión 1.0).</t>
    </r>
    <r>
      <rPr>
        <sz val="9"/>
        <color indexed="8"/>
        <rFont val="Calibri"/>
        <family val="2"/>
      </rPr>
      <t xml:space="preserve"> Ministerio de Ambiente y Desarrollo Sostenible MADS, DGOAT-SINA y DCC.</t>
    </r>
  </si>
  <si>
    <t>“Este indicador se ha cumplido en un 100% desde el año 2016 hasta el 2019 donde 27 de los municipios han sido asesorados en la inclusión de cambio climático a través de diferentes estrategias como lo son las asesorías directas a planes de ordenamiento, el COTSA departamental, las agendas climáticas municipales, los POMCAS y el plan integral de gestión al cambio climático para el departamento de Caldas. ”
Fabian Gaviria Ortiz - 2020-02-10 11:12 AM</t>
  </si>
  <si>
    <r>
      <rPr>
        <u/>
        <sz val="11"/>
        <color indexed="15"/>
        <rFont val="Calibri"/>
        <family val="2"/>
      </rPr>
      <t>Mayor información: http://cambioclimatico.minambiente.gov.co/</t>
    </r>
  </si>
  <si>
    <r>
      <rPr>
        <sz val="10"/>
        <color indexed="8"/>
        <rFont val="Verdana"/>
        <family val="2"/>
      </rPr>
      <t>·</t>
    </r>
    <r>
      <rPr>
        <sz val="7"/>
        <color indexed="8"/>
        <rFont val="Times New Roman"/>
        <family val="1"/>
      </rPr>
      <t xml:space="preserve">        </t>
    </r>
    <r>
      <rPr>
        <sz val="9"/>
        <color indexed="8"/>
        <rFont val="Calibri"/>
        <family val="2"/>
      </rPr>
      <t>Elaborar informes de análisis de la incorporación de cambio climático en el proceso de formulación de los Planes de Desarrollo departamentales y municipales y en los Planes de Ordenamiento Territorial.</t>
    </r>
  </si>
  <si>
    <r>
      <rPr>
        <sz val="10"/>
        <color indexed="8"/>
        <rFont val="Verdana"/>
        <family val="2"/>
      </rPr>
      <t>·</t>
    </r>
    <r>
      <rPr>
        <sz val="7"/>
        <color indexed="8"/>
        <rFont val="Times New Roman"/>
        <family val="1"/>
      </rPr>
      <t xml:space="preserve">        </t>
    </r>
    <r>
      <rPr>
        <sz val="9"/>
        <color indexed="8"/>
        <rFont val="Calibri"/>
        <family val="2"/>
      </rPr>
      <t>Entregar a los territorios documentos con recomendaciones y orientaciones específicas para la incorporación, planificación y ejecución de acciones de cambio climático en los instrumentos de planificación del desarrollo y de ordenamiento territorial</t>
    </r>
  </si>
  <si>
    <r>
      <rPr>
        <sz val="10"/>
        <color indexed="8"/>
        <rFont val="Verdana"/>
        <family val="2"/>
      </rPr>
      <t>·</t>
    </r>
    <r>
      <rPr>
        <sz val="7"/>
        <color indexed="8"/>
        <rFont val="Times New Roman"/>
        <family val="1"/>
      </rPr>
      <t xml:space="preserve">        </t>
    </r>
    <r>
      <rPr>
        <sz val="9"/>
        <color indexed="8"/>
        <rFont val="Calibri"/>
        <family val="2"/>
      </rPr>
      <t>Elaborar estudios para medir el riesgo climático en la jurisdicción y realizar la socialización con los entes territoriales.</t>
    </r>
  </si>
  <si>
    <r>
      <rPr>
        <sz val="10"/>
        <color indexed="8"/>
        <rFont val="Verdana"/>
        <family val="2"/>
      </rPr>
      <t>·</t>
    </r>
    <r>
      <rPr>
        <sz val="7"/>
        <color indexed="8"/>
        <rFont val="Times New Roman"/>
        <family val="1"/>
      </rPr>
      <t xml:space="preserve">        </t>
    </r>
    <r>
      <rPr>
        <sz val="9"/>
        <color indexed="8"/>
        <rFont val="Calibri"/>
        <family val="2"/>
      </rPr>
      <t>Elaboración y difusión de estudios sobre las oportunidades del cambio climático a nivel regional.</t>
    </r>
  </si>
  <si>
    <r>
      <rPr>
        <sz val="10"/>
        <color indexed="8"/>
        <rFont val="Verdana"/>
        <family val="2"/>
      </rPr>
      <t>·</t>
    </r>
    <r>
      <rPr>
        <sz val="7"/>
        <color indexed="8"/>
        <rFont val="Times New Roman"/>
        <family val="1"/>
      </rPr>
      <t xml:space="preserve">        </t>
    </r>
    <r>
      <rPr>
        <sz val="9"/>
        <color indexed="8"/>
        <rFont val="Calibri"/>
        <family val="2"/>
      </rPr>
      <t>Fortalecer los sistemas de información que permitan generar conocimiento del cambio climático y sus efectos a nivel regional y local.</t>
    </r>
  </si>
  <si>
    <r>
      <rPr>
        <sz val="10"/>
        <color indexed="8"/>
        <rFont val="Verdana"/>
        <family val="2"/>
      </rPr>
      <t>·</t>
    </r>
    <r>
      <rPr>
        <sz val="7"/>
        <color indexed="8"/>
        <rFont val="Times New Roman"/>
        <family val="1"/>
      </rPr>
      <t xml:space="preserve">        </t>
    </r>
    <r>
      <rPr>
        <sz val="9"/>
        <color indexed="8"/>
        <rFont val="Calibri"/>
        <family val="2"/>
      </rPr>
      <t>Realizar eventos de capacitación para la incorporación de cambio climático en los Planes de Desarrollo departamentales y municipales y en los Planes de Ordenamiento Territorial.</t>
    </r>
  </si>
  <si>
    <r>
      <rPr>
        <sz val="10"/>
        <color indexed="8"/>
        <rFont val="Verdana"/>
        <family val="2"/>
      </rPr>
      <t xml:space="preserve">PETACC </t>
    </r>
    <r>
      <rPr>
        <sz val="9"/>
        <color indexed="8"/>
        <rFont val="Calibri"/>
        <family val="2"/>
      </rPr>
      <t>t = Porcentaje de entes territoriales asesorados en la incorporación, planificación y ejecución de cambio climático en los instrumentos de planificación territorial, en el tiempo t.</t>
    </r>
  </si>
  <si>
    <r>
      <rPr>
        <sz val="10"/>
        <color indexed="8"/>
        <rFont val="Verdana"/>
        <family val="2"/>
      </rPr>
      <t xml:space="preserve">ETACC </t>
    </r>
    <r>
      <rPr>
        <sz val="9"/>
        <color indexed="8"/>
        <rFont val="Calibri"/>
        <family val="2"/>
      </rPr>
      <t>t = Número de entes territoriales efectivamente asesorados en la incorporación, planificación y ejecución de cambio climático en los instrumentos de planificación territorial, en el tiempo t.</t>
    </r>
  </si>
  <si>
    <r>
      <rPr>
        <sz val="10"/>
        <color indexed="8"/>
        <rFont val="Verdana"/>
        <family val="2"/>
      </rPr>
      <t xml:space="preserve">METACC </t>
    </r>
    <r>
      <rPr>
        <sz val="9"/>
        <color indexed="8"/>
        <rFont val="Calibri"/>
        <family val="2"/>
      </rPr>
      <t>t = Meta de entes territoriales a ser asesorados en la incorporación, planificación y ejecución de cambio climático en los instrumentos de planificación territorial, en el tiempo t.</t>
    </r>
  </si>
  <si>
    <t>Programa V: GESTIÓN DEL RIESGO ANTE LA PÉRDIDA DE SERVICIOS ECOSISTÉMICOS Y EL ESTABLECIMIENTO DE TERRITORIOS SEGUROS
Proyecto: Implementación de acciones directas para la gestión del riesgo.
Programa VI: GESTIÓN AMBIENTAL DIFERENCIAL CON LAS COMUNIDADES INDÍGENAS Y AFRODESCENDIENTES DE CALDAS
Proyecto: Acciones para la conservación y manejo de los recursos naturales en las comunidades étnicas de Caldas.
Programa IX: AGENDA DE GESTION INTEGRAL DEL RIESGO Y ADAPTACION A LA VARIABILIDAD CLIMATICA EN EL MUNICIPIO DE MANIZALES
Proyecto: Reducción del Riesgo y Adaptacion a la Variabilidad Climatica con Acciones Estructurales.</t>
  </si>
  <si>
    <t>total</t>
  </si>
  <si>
    <t>Meta de suelos degradados en recuperación o rehabilitación (ha)</t>
  </si>
  <si>
    <t>Áreas de suelos degradados en recuperación o rehabilitación (ha)</t>
  </si>
  <si>
    <t>Se proyecta la intervención de un área de 14.355 m2</t>
  </si>
  <si>
    <t>Se proyecta la intervención de un área de 400 m2</t>
  </si>
  <si>
    <t>Se proyecta la intervención de un área de 4.400 m2</t>
  </si>
  <si>
    <t>Se proyecta la intervención de un área de 2.976 m2</t>
  </si>
  <si>
    <r>
      <t>Cuanto más cercano a cien por ciento, mayor es el cumplimiento de las metas establecidas por la Corporación en materia de recuperación o rehabilitación</t>
    </r>
    <r>
      <rPr>
        <b/>
        <sz val="9"/>
        <color indexed="8"/>
        <rFont val="Calibri"/>
        <family val="2"/>
      </rPr>
      <t xml:space="preserve"> </t>
    </r>
    <r>
      <rPr>
        <sz val="9"/>
        <color indexed="8"/>
        <rFont val="Calibri"/>
        <family val="2"/>
      </rPr>
      <t>de suelos degradados.</t>
    </r>
  </si>
  <si>
    <r>
      <rPr>
        <sz val="10"/>
        <color indexed="8"/>
        <rFont val="Verdana"/>
        <family val="2"/>
      </rPr>
      <t>Hoja Metodológica de referencia:</t>
    </r>
    <r>
      <rPr>
        <sz val="9"/>
        <color indexed="8"/>
        <rFont val="Calibri"/>
        <family val="2"/>
      </rPr>
      <t xml:space="preserve"> MADS (2016). </t>
    </r>
    <r>
      <rPr>
        <i/>
        <sz val="9"/>
        <color indexed="8"/>
        <rFont val="Calibri"/>
        <family val="2"/>
      </rPr>
      <t>Hoja metodológica Porcentaje de suelos degradados en recuperación o rehabilitación. (Versión 1.0).</t>
    </r>
    <r>
      <rPr>
        <sz val="9"/>
        <color indexed="8"/>
        <rFont val="Calibri"/>
        <family val="2"/>
      </rPr>
      <t xml:space="preserve"> Ministerio de Ambiente y Desarrollo Sostenible MADS, DGOAT-SINA y DAASU.</t>
    </r>
  </si>
  <si>
    <t>Los procesos de recuperación o rehabilitación de suelos degradados deben dar cuenta de las acciones adelantadas para el mejoramiento de las condiciones del suelo (propiedades físicas, químicas y bilógicas) y las acciones para el monitoreo y seguimiento al mejoramiento de su calidad de acuerdo con las orientaciones establecidas en la Política para la Gestión Sostenible del Suelo. La Corporación partiendo de la información línea base disponible deberá identificar y priorizar las áreas con suelos degradados a intervenir, las cuales serán objeto de seguimiento al presente indicador.</t>
  </si>
  <si>
    <r>
      <rPr>
        <sz val="10"/>
        <color indexed="8"/>
        <rFont val="Verdana"/>
        <family val="2"/>
      </rPr>
      <t xml:space="preserve">PSER </t>
    </r>
    <r>
      <rPr>
        <sz val="9"/>
        <color indexed="8"/>
        <rFont val="Calibri"/>
        <family val="2"/>
      </rPr>
      <t>t = Porcentaje de suelos degradados en recuperación o rehabilitación, en el tiempo t.</t>
    </r>
  </si>
  <si>
    <r>
      <rPr>
        <sz val="10"/>
        <color indexed="8"/>
        <rFont val="Verdana"/>
        <family val="2"/>
      </rPr>
      <t xml:space="preserve">SER </t>
    </r>
    <r>
      <rPr>
        <sz val="9"/>
        <color indexed="8"/>
        <rFont val="Calibri"/>
        <family val="2"/>
      </rPr>
      <t>it = Superficie de suelos degradados en recuperación o rehabilitación (ha), en el tiempo t.</t>
    </r>
  </si>
  <si>
    <r>
      <rPr>
        <sz val="10"/>
        <color indexed="8"/>
        <rFont val="Verdana"/>
        <family val="2"/>
      </rPr>
      <t xml:space="preserve">MSER </t>
    </r>
    <r>
      <rPr>
        <sz val="9"/>
        <color indexed="8"/>
        <rFont val="Calibri"/>
        <family val="2"/>
      </rPr>
      <t>it = Meta de suelos degradados en recuperación o rehabilitación (ha), en el tiempo t.</t>
    </r>
  </si>
  <si>
    <r>
      <rPr>
        <sz val="10"/>
        <color indexed="8"/>
        <rFont val="Verdana"/>
        <family val="2"/>
      </rPr>
      <t>Nota:</t>
    </r>
    <r>
      <rPr>
        <sz val="9"/>
        <color indexed="8"/>
        <rFont val="Calibri"/>
        <family val="2"/>
      </rPr>
      <t xml:space="preserve"> los ponderadores de las acciones serán definidos por las CAR teniendo en cuenta el presupuesto asignado para cada una de ellas. Por su parte, la ejecución de cada acción corresponde a la ejecución presupuestal de la acción (compromisos / presupuesto definitivo).</t>
    </r>
  </si>
  <si>
    <r>
      <rPr>
        <sz val="10"/>
        <color indexed="8"/>
        <rFont val="Verdana"/>
        <family val="2"/>
      </rPr>
      <t xml:space="preserve">IRSD </t>
    </r>
    <r>
      <rPr>
        <sz val="9"/>
        <color indexed="8"/>
        <rFont val="Calibri"/>
        <family val="2"/>
      </rPr>
      <t>t = Inversión asociada a recuperación o rehabilitación de suelos degradados, en el año t.</t>
    </r>
  </si>
  <si>
    <r>
      <rPr>
        <sz val="10"/>
        <color indexed="8"/>
        <rFont val="Verdana"/>
        <family val="2"/>
      </rPr>
      <t xml:space="preserve">PDARSD </t>
    </r>
    <r>
      <rPr>
        <sz val="9"/>
        <color indexed="8"/>
        <rFont val="Calibri"/>
        <family val="2"/>
      </rPr>
      <t>i = Presupuesto definitivo asociado a la ejecución de la acción o proyecto i relacionado con la recuperación o rehabilitación de suelos degradados, en el año t.</t>
    </r>
  </si>
  <si>
    <t xml:space="preserve">Declarada </t>
  </si>
  <si>
    <t>023 de 5 sep de 2019</t>
  </si>
  <si>
    <t>Superficie total de áreas protegidas regionales declaradas, homologadas o recategorizadas, inscritas en el RUNAP (ha)</t>
  </si>
  <si>
    <r>
      <rPr>
        <sz val="10"/>
        <color indexed="8"/>
        <rFont val="Verdana"/>
        <family val="2"/>
      </rPr>
      <t>Lo anterior teniendo en cuenta que el artículo 2.2.2.1.3.5 del Decreto 1076 de 2015 (artículo 26 del Decreto 2372 de 2010) contempla que “</t>
    </r>
    <r>
      <rPr>
        <i/>
        <sz val="9"/>
        <color indexed="8"/>
        <rFont val="Calibri"/>
        <family val="2"/>
      </rPr>
      <t>No podrán superponerse categorías de manejo de áreas públicas</t>
    </r>
    <r>
      <rPr>
        <sz val="9"/>
        <color indexed="8"/>
        <rFont val="Calibri"/>
        <family val="2"/>
      </rPr>
      <t xml:space="preserve">”. Por tal razón, recomendamos a las Autoridades Ambientales revisar la información oficial que se encuentra en el RUNAP y cotejarla con sus procesos de declaratoria para evitar traslapes que pueden llegar a limitar el registro de las áreas protegidas en el RUNAP. </t>
    </r>
  </si>
  <si>
    <r>
      <rPr>
        <sz val="10"/>
        <color indexed="8"/>
        <rFont val="Verdana"/>
        <family val="2"/>
      </rPr>
      <t>Hoja Metodológica de referencia:</t>
    </r>
    <r>
      <rPr>
        <sz val="9"/>
        <color indexed="8"/>
        <rFont val="Calibri"/>
        <family val="2"/>
      </rPr>
      <t xml:space="preserve"> MADS (2016). </t>
    </r>
    <r>
      <rPr>
        <i/>
        <sz val="9"/>
        <color indexed="8"/>
        <rFont val="Calibri"/>
        <family val="2"/>
      </rPr>
      <t>Hoja metodológica Porcentaje de la Superficie de áreas protegidas regionales declaradas, homologadas o recategorizadas, inscritas en el RUNAP (Versión 1.0).</t>
    </r>
    <r>
      <rPr>
        <sz val="9"/>
        <color indexed="8"/>
        <rFont val="Calibri"/>
        <family val="2"/>
      </rPr>
      <t xml:space="preserve"> Ministerio de Ambiente y Desarrollo Sostenible MADS y Parques Nacionales de Colombia.</t>
    </r>
  </si>
  <si>
    <t>En el año 2019 se realizó la declaratoria como Distrito de Conservación de Suelos El Gigante en Salamina, y se incribio en el RUNAP.
Se recomienda a las Autoridades Ambientales enviar adicionalmente reportes cualitativos del avance de los procesos de declaratoria regionales de manera periódica (mensualmente) a Parques Nacionales Naturales de Colombia, dado que en el marco de la Coordinación del SINAP y Administración del RUNAP debe entregar el respectivo reporte oficial al DNP y diferentes entidades.</t>
  </si>
  <si>
    <t>Se realizaron los estudios y se obtuvo concepto previo del IAVH; se presento ante el Consejo Directivo para la Declaratoria del Distrito de Conservación de Suelos Bosques del Gigante en Salamina, pendiente de aprobación</t>
  </si>
  <si>
    <r>
      <rPr>
        <sz val="10"/>
        <color indexed="8"/>
        <rFont val="Verdana"/>
        <family val="2"/>
      </rPr>
      <t xml:space="preserve">La Meta 11 de Aichi planteada en el marco del plan estratégico de biodiversidad definido en Nagoya establece que para </t>
    </r>
    <r>
      <rPr>
        <b/>
        <sz val="9"/>
        <color indexed="8"/>
        <rFont val="Calibri"/>
        <family val="2"/>
      </rPr>
      <t xml:space="preserve">2020, </t>
    </r>
    <r>
      <rPr>
        <sz val="9"/>
        <color indexed="8"/>
        <rFont val="Calibri"/>
        <family val="2"/>
      </rPr>
      <t xml:space="preserve">al menos el </t>
    </r>
    <r>
      <rPr>
        <b/>
        <sz val="9"/>
        <color indexed="8"/>
        <rFont val="Calibri"/>
        <family val="2"/>
      </rPr>
      <t xml:space="preserve">17 por ciento de las zonas terrestres </t>
    </r>
    <r>
      <rPr>
        <sz val="9"/>
        <color indexed="8"/>
        <rFont val="Calibri"/>
        <family val="2"/>
      </rPr>
      <t xml:space="preserve">y de aguas continentales y el </t>
    </r>
    <r>
      <rPr>
        <b/>
        <sz val="9"/>
        <color indexed="8"/>
        <rFont val="Calibri"/>
        <family val="2"/>
      </rPr>
      <t xml:space="preserve">10 por ciento de las zonas marinas y costeras, </t>
    </r>
    <r>
      <rPr>
        <sz val="9"/>
        <color indexed="8"/>
        <rFont val="Calibri"/>
        <family val="2"/>
      </rPr>
      <t xml:space="preserve">especialmente aquellas de particular importancia para la diversidad biológica y los servicios de los ecosistemas, </t>
    </r>
    <r>
      <rPr>
        <b/>
        <sz val="9"/>
        <color indexed="8"/>
        <rFont val="Calibri"/>
        <family val="2"/>
      </rPr>
      <t xml:space="preserve">se conservan por medio de sistemas de áreas protegidas administrados de manera eficaz y equitativa, ecológicamente representativos y bien conectados </t>
    </r>
    <r>
      <rPr>
        <sz val="9"/>
        <color indexed="8"/>
        <rFont val="Calibri"/>
        <family val="2"/>
      </rPr>
      <t>y otras medidas de conservación eficaces basadas en áreas, y están integradas en los paisajes terrestres y marinos más amplios.</t>
    </r>
  </si>
  <si>
    <r>
      <rPr>
        <sz val="10"/>
        <color indexed="8"/>
        <rFont val="Verdana"/>
        <family val="2"/>
      </rPr>
      <t xml:space="preserve">PAPR </t>
    </r>
    <r>
      <rPr>
        <sz val="9"/>
        <color indexed="8"/>
        <rFont val="Calibri"/>
        <family val="2"/>
      </rPr>
      <t>t = Porcentaje de áreas protegidas regionales declaradas, homologadas o recategorizadas, inscritas en el RUNAP, en el tiempo t.</t>
    </r>
  </si>
  <si>
    <r>
      <rPr>
        <sz val="10"/>
        <color indexed="8"/>
        <rFont val="Verdana"/>
        <family val="2"/>
      </rPr>
      <t xml:space="preserve">SAPR </t>
    </r>
    <r>
      <rPr>
        <sz val="9"/>
        <color indexed="8"/>
        <rFont val="Calibri"/>
        <family val="2"/>
      </rPr>
      <t>it = Superficie de áreas protegidas regionales declaradas, homologadas o recategorizadas, inscritas en el RUNAP (ha), en el tiempo t.</t>
    </r>
  </si>
  <si>
    <r>
      <rPr>
        <sz val="10"/>
        <color indexed="8"/>
        <rFont val="Verdana"/>
        <family val="2"/>
      </rPr>
      <t xml:space="preserve">MAPR </t>
    </r>
    <r>
      <rPr>
        <sz val="9"/>
        <color indexed="8"/>
        <rFont val="Calibri"/>
        <family val="2"/>
      </rPr>
      <t>it = Meta de áreas protegidas regionales declaradas, homologadas o recategorizadas, inscritas en el RUNAP (ha), en el tiempo t.</t>
    </r>
  </si>
  <si>
    <t>Año 0 (2015) (*)</t>
  </si>
  <si>
    <t>Cuenta con zonificación y regimen de usos pero aún no se adopta</t>
  </si>
  <si>
    <t>Cuenta con zonificacion y Regimen de usos adoptado por Corpocaldas</t>
  </si>
  <si>
    <t>“Esta mediante resolución No. 493 de 2016 delimito el Páramo de Sonsón y mediante resolución No. 1987 se delimito el Páramo de Los Nevados.
Se adelanta la zonificación y régimen de usos con las comunidades, según las directrices del Ministerio de Ambiente (Resolución 0886 de 2018), lo cual continua en 2019.
Complejo de Páramos de Sonsón (Se encuentra en construcción la zonificación y régimen de usos con la comunidad (100%) y Complejo de Páramos los Nevados (Se encuentra la mesa de comisión conjunta conformada e iniciando proceso de zonificación, (50%) ”, por lo tanto el avance se estima en 1.5 que equivale al 75 %.
Se espera para el 2020 finalizar con la zonificación y regimen de usos.
El formato se ajusto para recibir valores decimales debido a que se tienen avances importantes que es importantes tener en cuenta ”</t>
  </si>
  <si>
    <t>PROGRAMA I CONSERVACIÓN Y USO SOSTENIBLE DE LA BIODIVERSIDAD
Planificación de la biodiversidad</t>
  </si>
  <si>
    <r>
      <rPr>
        <sz val="10"/>
        <color indexed="8"/>
        <rFont val="Verdana"/>
        <family val="2"/>
      </rPr>
      <t>Hoja Metodológica de referencia:</t>
    </r>
    <r>
      <rPr>
        <sz val="9"/>
        <color indexed="8"/>
        <rFont val="Calibri"/>
        <family val="2"/>
      </rPr>
      <t xml:space="preserve"> MADS (2016). </t>
    </r>
    <r>
      <rPr>
        <i/>
        <sz val="9"/>
        <color indexed="8"/>
        <rFont val="Calibri"/>
        <family val="2"/>
      </rPr>
      <t>Hoja metodológica Porcentaje de avance en la formulación del Plan de Ordenación Forestal (Versión 1.0).</t>
    </r>
    <r>
      <rPr>
        <sz val="9"/>
        <color indexed="8"/>
        <rFont val="Calibri"/>
        <family val="2"/>
      </rPr>
      <t xml:space="preserve"> Ministerio de Ambiente y Desarrollo Sostenible MADS, DGOAT-SINA y DBBSE.</t>
    </r>
  </si>
  <si>
    <r>
      <rPr>
        <sz val="10"/>
        <color indexed="8"/>
        <rFont val="Verdana"/>
        <family val="2"/>
      </rPr>
      <t>·</t>
    </r>
    <r>
      <rPr>
        <sz val="7"/>
        <color indexed="8"/>
        <rFont val="Times New Roman"/>
        <family val="1"/>
      </rPr>
      <t xml:space="preserve">        </t>
    </r>
    <r>
      <rPr>
        <sz val="9"/>
        <color indexed="8"/>
        <rFont val="Calibri"/>
        <family val="2"/>
      </rPr>
      <t>Ley 2ª de 1959</t>
    </r>
  </si>
  <si>
    <r>
      <rPr>
        <sz val="10"/>
        <color indexed="8"/>
        <rFont val="Verdana"/>
        <family val="2"/>
      </rPr>
      <t>·</t>
    </r>
    <r>
      <rPr>
        <sz val="7"/>
        <color indexed="8"/>
        <rFont val="Times New Roman"/>
        <family val="1"/>
      </rPr>
      <t xml:space="preserve">        </t>
    </r>
    <r>
      <rPr>
        <sz val="9"/>
        <color indexed="8"/>
        <rFont val="Calibri"/>
        <family val="2"/>
      </rPr>
      <t>Ley 99 de 1993</t>
    </r>
  </si>
  <si>
    <r>
      <rPr>
        <sz val="10"/>
        <color indexed="8"/>
        <rFont val="Verdana"/>
        <family val="2"/>
      </rPr>
      <t>·</t>
    </r>
    <r>
      <rPr>
        <sz val="7"/>
        <color indexed="8"/>
        <rFont val="Times New Roman"/>
        <family val="1"/>
      </rPr>
      <t xml:space="preserve">        </t>
    </r>
    <r>
      <rPr>
        <sz val="9"/>
        <color indexed="8"/>
        <rFont val="Calibri"/>
        <family val="2"/>
      </rPr>
      <t>Decreto-Ley 2811 de 1974.</t>
    </r>
  </si>
  <si>
    <r>
      <rPr>
        <sz val="10"/>
        <color indexed="8"/>
        <rFont val="Verdana"/>
        <family val="2"/>
      </rPr>
      <t>·</t>
    </r>
    <r>
      <rPr>
        <sz val="7"/>
        <color indexed="8"/>
        <rFont val="Times New Roman"/>
        <family val="1"/>
      </rPr>
      <t xml:space="preserve">        </t>
    </r>
    <r>
      <rPr>
        <sz val="9"/>
        <color indexed="8"/>
        <rFont val="Calibri"/>
        <family val="2"/>
      </rPr>
      <t>Decreto 1076 de 2015.</t>
    </r>
  </si>
  <si>
    <r>
      <rPr>
        <sz val="10"/>
        <color indexed="8"/>
        <rFont val="Verdana"/>
        <family val="2"/>
      </rPr>
      <t xml:space="preserve">PAPOF </t>
    </r>
    <r>
      <rPr>
        <sz val="9"/>
        <color indexed="8"/>
        <rFont val="Calibri"/>
        <family val="2"/>
      </rPr>
      <t>t = Porcentaje de avance en la formulación del Plan de Ordenación Forestal, en el tiempo t.</t>
    </r>
  </si>
  <si>
    <r>
      <rPr>
        <sz val="10"/>
        <color indexed="8"/>
        <rFont val="Verdana"/>
        <family val="2"/>
      </rPr>
      <t xml:space="preserve">APOF </t>
    </r>
    <r>
      <rPr>
        <sz val="9"/>
        <color indexed="8"/>
        <rFont val="Calibri"/>
        <family val="2"/>
      </rPr>
      <t>it = Superficie de avance en la formulación del Plan de Ordenación Forestal (ha), en el tiempo t.</t>
    </r>
  </si>
  <si>
    <r>
      <rPr>
        <sz val="10"/>
        <color indexed="8"/>
        <rFont val="Verdana"/>
        <family val="2"/>
      </rPr>
      <t xml:space="preserve">MAPOF </t>
    </r>
    <r>
      <rPr>
        <sz val="9"/>
        <color indexed="8"/>
        <rFont val="Calibri"/>
        <family val="2"/>
      </rPr>
      <t>it = Meta de avance en la formulación del Plan de Ordenación Forestal (ha), en el tiempo t.</t>
    </r>
  </si>
  <si>
    <t>Funcionario Corpocaldas</t>
  </si>
  <si>
    <t>Vigilancia y Monitoreo de Reserva</t>
  </si>
  <si>
    <t>Torre 4</t>
  </si>
  <si>
    <t>RFP</t>
  </si>
  <si>
    <t>Talleres de Comites de seguimiento</t>
  </si>
  <si>
    <t>Bosques CHEC</t>
  </si>
  <si>
    <t>Recursos de La CHEC</t>
  </si>
  <si>
    <t xml:space="preserve">Talleres de Comites de seguimiento </t>
  </si>
  <si>
    <t>Diamante</t>
  </si>
  <si>
    <t>Personal de Corpocaldas</t>
  </si>
  <si>
    <t>Río Blanco</t>
  </si>
  <si>
    <t>Recursos de Aguas de Manizales en la Reserva</t>
  </si>
  <si>
    <t>Recursos de Municipio Aranzazu</t>
  </si>
  <si>
    <t>Programa: Conservación y Uso de la Biodiversidad. Proyecto: Acciones Estructurales y No Estructurales para la Conservación de la Biodiversidad.</t>
  </si>
  <si>
    <t>Educación, control al tráfico ilegal, rehabilitación, liberaciones, investigación básica. Acciones estructurales y no estructurales para la conservación de la biodiversidad</t>
  </si>
  <si>
    <t>Saguinus leucopus</t>
  </si>
  <si>
    <t xml:space="preserve">Contratos MC 038,  MC 042 Y MC 043 de 2019 </t>
  </si>
  <si>
    <t>Cría en cautiverio acciones de conservación Ex situ, manejo preliberación Acciones estructurales y no estructurales para la conservación de la biodiversidad</t>
  </si>
  <si>
    <t>Dinomys branickii</t>
  </si>
  <si>
    <t>Con 183 - 2019</t>
  </si>
  <si>
    <t>Monitoreo de espécimen entregado a la fundación zoológica de Barranquilla. Acciones estructurales y no estructurales para la conservación de la biodiversidad</t>
  </si>
  <si>
    <t>Tremarctos ornatus</t>
  </si>
  <si>
    <t>Atención de conflictos, rehabilitación y reubicación de algunos ejemplares. Educación ambiental. Acciones estructurales y no estructurales para la conservación de la biodiversidad</t>
  </si>
  <si>
    <t>Leopardus tigrinus</t>
  </si>
  <si>
    <t>Educación ambiental. Acciones estructurales y no estructurales para la conservación de la biodiversidad</t>
  </si>
  <si>
    <t>Tapirus pinchaque</t>
  </si>
  <si>
    <t>Educación ambiental atención de conflictos. Acciones estructurales y no estructurales para la conservación de la biodiversidad</t>
  </si>
  <si>
    <t>Panthera onca</t>
  </si>
  <si>
    <t>Con 181 - 2019</t>
  </si>
  <si>
    <t>Puma concolor</t>
  </si>
  <si>
    <t>Leopardus wiedii</t>
  </si>
  <si>
    <t>Seguimiento animales liberados. Acciones estructurales y no estructurales para la conservación de la biodiversidad</t>
  </si>
  <si>
    <t>Odocoileus virginianus</t>
  </si>
  <si>
    <t>Monitoreo poblacional, Educación ambiental atención de conflictos. Acciones estructurales y no estructurales para la conservación de la biodiversidad</t>
  </si>
  <si>
    <t>Vultur gryphus</t>
  </si>
  <si>
    <t>Con 185 - 2019</t>
  </si>
  <si>
    <t>Control al tráfico ilegal, manejo, rehabilitación y liberación. Acciones estructurales y no estructurales para la conservación de la biodiversidad</t>
  </si>
  <si>
    <t>Atención de conflictos, reubicación de algunos ejemplares. Control al tráfico ilegal, rescates. Acciones estructurales y no estructurales para la conservación de la biodiversidad</t>
  </si>
  <si>
    <t>Caiman crocodilus</t>
  </si>
  <si>
    <t>Crocodylus acutus</t>
  </si>
  <si>
    <t>Chelydra serpentina acutirostris</t>
  </si>
  <si>
    <t>Podocnemis lewyana</t>
  </si>
  <si>
    <t>Trachemys scripta callirostris</t>
  </si>
  <si>
    <r>
      <t xml:space="preserve">Asesoría para su control a las administraciones municipales, control de la población, educación ambiental. </t>
    </r>
    <r>
      <rPr>
        <sz val="10"/>
        <color theme="1"/>
        <rFont val="Calibri"/>
        <family val="2"/>
        <scheme val="minor"/>
      </rPr>
      <t>Acciones estructurales y no estructurales para la conservación de la biodiversidad</t>
    </r>
  </si>
  <si>
    <t>Bubulcus ibis</t>
  </si>
  <si>
    <t>Con 065 - 2019</t>
  </si>
  <si>
    <r>
      <t xml:space="preserve">Atención de conflictos. </t>
    </r>
    <r>
      <rPr>
        <sz val="10"/>
        <color theme="1"/>
        <rFont val="Calibri"/>
        <family val="2"/>
        <scheme val="minor"/>
      </rPr>
      <t>Acciones estructurales y no estructurales para la conservación de la biodiversidad</t>
    </r>
  </si>
  <si>
    <t>Helix aspersa</t>
  </si>
  <si>
    <t>Lissachatina Fulica</t>
  </si>
  <si>
    <r>
      <t>Hoja Metodológica de referencia:</t>
    </r>
    <r>
      <rPr>
        <sz val="9"/>
        <color rgb="FF000000"/>
        <rFont val="Calibri"/>
        <family val="2"/>
        <scheme val="minor"/>
      </rPr>
      <t xml:space="preserve"> MADS (2016). </t>
    </r>
    <r>
      <rPr>
        <i/>
        <sz val="9"/>
        <color rgb="FF000000"/>
        <rFont val="Calibri"/>
        <family val="2"/>
        <scheme val="minor"/>
      </rPr>
      <t>Hoja metodológica Porcentaje de áreas de ecosistemas en restauración, rehabilitación y reforestación (Versión 1.0).</t>
    </r>
    <r>
      <rPr>
        <sz val="9"/>
        <color rgb="FF000000"/>
        <rFont val="Calibri"/>
        <family val="2"/>
        <scheme val="minor"/>
      </rPr>
      <t xml:space="preserve"> Ministerio de Ambiente y Desarrollo Sostenible MADS, DGOAT-SINA, DBBSE y DAMCRA.</t>
    </r>
  </si>
  <si>
    <r>
      <t xml:space="preserve">PAERRR </t>
    </r>
    <r>
      <rPr>
        <vertAlign val="subscript"/>
        <sz val="9"/>
        <color rgb="FF000000"/>
        <rFont val="Calibri"/>
        <family val="2"/>
        <scheme val="minor"/>
      </rPr>
      <t>t</t>
    </r>
    <r>
      <rPr>
        <sz val="9"/>
        <color rgb="FF000000"/>
        <rFont val="Calibri"/>
        <family val="2"/>
        <scheme val="minor"/>
      </rPr>
      <t xml:space="preserve"> = Porcentaje de áreas de ecosistemas en restauración, rehabilitación y recuperación, en el tiempo t.</t>
    </r>
  </si>
  <si>
    <r>
      <t xml:space="preserve">AERRR </t>
    </r>
    <r>
      <rPr>
        <vertAlign val="subscript"/>
        <sz val="9"/>
        <color rgb="FF000000"/>
        <rFont val="Calibri"/>
        <family val="2"/>
        <scheme val="minor"/>
      </rPr>
      <t>it</t>
    </r>
    <r>
      <rPr>
        <sz val="9"/>
        <color rgb="FF000000"/>
        <rFont val="Calibri"/>
        <family val="2"/>
        <scheme val="minor"/>
      </rPr>
      <t xml:space="preserve"> = Superficie de áreas en restauración, rehabilitación y recuperación (ha), en el tiempo t.</t>
    </r>
  </si>
  <si>
    <r>
      <t xml:space="preserve">MAERRR </t>
    </r>
    <r>
      <rPr>
        <vertAlign val="subscript"/>
        <sz val="9"/>
        <color rgb="FF000000"/>
        <rFont val="Calibri"/>
        <family val="2"/>
        <scheme val="minor"/>
      </rPr>
      <t>it</t>
    </r>
    <r>
      <rPr>
        <sz val="9"/>
        <color rgb="FF000000"/>
        <rFont val="Calibri"/>
        <family val="2"/>
        <scheme val="minor"/>
      </rPr>
      <t xml:space="preserve"> = Meta de áreas en restauración, rehabilitación y recuperación (ha), en el tiempo t.</t>
    </r>
  </si>
  <si>
    <r>
      <t xml:space="preserve">IRRR </t>
    </r>
    <r>
      <rPr>
        <vertAlign val="subscript"/>
        <sz val="9"/>
        <color rgb="FF000000"/>
        <rFont val="Calibri"/>
        <family val="2"/>
        <scheme val="minor"/>
      </rPr>
      <t>t</t>
    </r>
    <r>
      <rPr>
        <sz val="9"/>
        <color rgb="FF000000"/>
        <rFont val="Calibri"/>
        <family val="2"/>
        <scheme val="minor"/>
      </rPr>
      <t xml:space="preserve"> = Inversión asociada a restauración, rehabilitación y recuperación de los ecosistemas naturales, en el año t.</t>
    </r>
  </si>
  <si>
    <r>
      <t xml:space="preserve">PDIRRR </t>
    </r>
    <r>
      <rPr>
        <vertAlign val="subscript"/>
        <sz val="9"/>
        <color rgb="FF000000"/>
        <rFont val="Calibri"/>
        <family val="2"/>
        <scheme val="minor"/>
      </rPr>
      <t>i</t>
    </r>
    <r>
      <rPr>
        <sz val="9"/>
        <color rgb="FF000000"/>
        <rFont val="Calibri"/>
        <family val="2"/>
        <scheme val="minor"/>
      </rPr>
      <t xml:space="preserve"> = Presupuesto definitivo asociado a la ejecución de la acción o proyecto i relacionado con la restauración, rehabilitación y recuperación de los ecosistemas naturales, en el año t.</t>
    </r>
  </si>
  <si>
    <r>
      <rPr>
        <sz val="10"/>
        <color indexed="8"/>
        <rFont val="Verdana"/>
        <family val="2"/>
      </rPr>
      <t>Hoja Metodológica de referencia:</t>
    </r>
    <r>
      <rPr>
        <sz val="9"/>
        <color indexed="8"/>
        <rFont val="Calibri"/>
        <family val="2"/>
      </rPr>
      <t xml:space="preserve"> MADS (2016). </t>
    </r>
    <r>
      <rPr>
        <i/>
        <sz val="9"/>
        <color indexed="8"/>
        <rFont val="Calibri"/>
        <family val="2"/>
      </rPr>
      <t>Hoja metodológica de Porcentaje de Planes de Gestión Integral de Residuos Sólidos (PGIRS) con seguimiento (Versión 1.0).</t>
    </r>
    <r>
      <rPr>
        <sz val="9"/>
        <color indexed="8"/>
        <rFont val="Calibri"/>
        <family val="2"/>
      </rPr>
      <t xml:space="preserve"> Ministerio de Ambiente y Desarrollo Sostenible, DGOAT-SINA y DAASU.</t>
    </r>
  </si>
  <si>
    <t>“Se ha realizado seguimiento a los PGIRS de 17 municipios del departamento en lo corrido del primer semestre del año 2019 ”</t>
  </si>
  <si>
    <r>
      <rPr>
        <sz val="10"/>
        <color indexed="8"/>
        <rFont val="Verdana"/>
        <family val="2"/>
      </rPr>
      <t xml:space="preserve">PPGIRSCS </t>
    </r>
    <r>
      <rPr>
        <sz val="9"/>
        <color indexed="8"/>
        <rFont val="Calibri"/>
        <family val="2"/>
      </rPr>
      <t>t = Porcentaje de Planes de Gestión Integral de Residuos Sólidos (PGIRS) con seguimiento, exclusivamente en lo relacionado con las metas de aprovechamiento en el tiempo t.</t>
    </r>
  </si>
  <si>
    <r>
      <rPr>
        <sz val="10"/>
        <color indexed="8"/>
        <rFont val="Verdana"/>
        <family val="2"/>
      </rPr>
      <t xml:space="preserve">PGIRSCS </t>
    </r>
    <r>
      <rPr>
        <sz val="9"/>
        <color indexed="8"/>
        <rFont val="Calibri"/>
        <family val="2"/>
      </rPr>
      <t>t = Número de Planes de Gestión Integral de Residuos Sólidos con seguimiento a las metas de aprovechamiento, en el tiempo t.</t>
    </r>
  </si>
  <si>
    <r>
      <rPr>
        <sz val="10"/>
        <color indexed="8"/>
        <rFont val="Verdana"/>
        <family val="2"/>
      </rPr>
      <t xml:space="preserve">MPGIRSCS </t>
    </r>
    <r>
      <rPr>
        <sz val="9"/>
        <color indexed="8"/>
        <rFont val="Calibri"/>
        <family val="2"/>
      </rPr>
      <t>t = Meta de Planes de Gestión Integral de Residuos Sólidos con seguimiento a las metas de aprovechamiento, en el tiempo t.</t>
    </r>
  </si>
  <si>
    <t xml:space="preserve">Durante el año 2019, se continúo acompañando por parte del grupo de biodiversidad y ecosistemas los sectores agropecuarios y el de turismo de naturaleza con énfasis en el Aviturismo
El sector agropecuario con prácticas basadas en la agroforesteria, establecimiento de huertas caseras  y la producción orgánica, mediante el montaje y capacitación de biofabricas en Cuenca rio La Miel. Con acciones de implementación de 46 huertos caseros y  5 biofábricas, como una acción integral de seguridad alimentaria, producción limpia y reconversión productiva. Esta estrategia además se acompaña de la asistencia técnica en temas de agroecología y reconversión productiva, y la capacitación con 34 talleres educativos. Hasta el 31 de diciembre del 2019, el contrato presenta una ejecución del 60%.
Las principales acciones se concentraron en los municipios del oriente de Caldas con los recursos del 2019 del contrato de donación número 34/3190 celebrado con ISAGEN para los municipios de Pensilvania, Norcasia, Samaná, Marquetália y Victoria.
Mediante los convenios con los municipios se realizan actividades de siembra y mantenimiento de 21.489 árboles en sistemas agroforestales y agrosilvopastoríles
Con la totalidad de árboles incluidos en los diferentes convenios se realiza el mantenimiento de aproximadamente 100 hectáreas de sistemas agroforestales y agrosilvopastoriles como aporte a la reconversión de suelos en deterioro que benefician aproximadamente a 112 predios.
En el sector minero y en el Industrial no se realizaron acciones.
El sector minero y el industrial no se realizo ninguna actividad durante el 2019  
</t>
  </si>
  <si>
    <t xml:space="preserve"> año 2019</t>
  </si>
  <si>
    <t>Realizar actividades de extensión para el uso de la biodiversidad</t>
  </si>
  <si>
    <t>Se realizó la implementación de la guía de los criterios de evaluación de los negocios verdes, obteniendo como resultado 40 negocios que cumplen con un puntaje mayor a 51%, lo que permite considerarlos como Negocios Verdes, se logró contribuir a mejorar los niveles de calidad de los productos agropecuarios, incrementar la participación de productores y empresarios en el mercado de productos verdes, aumentar los niveles de eficiencia de los procesos productivos y fomentar el uso sostenible de la biodiversidad y sus servicios ecosistémicos como aporte al desarrollo regional.</t>
  </si>
  <si>
    <t>“El tiempo promedio de atención de trámites durante la vigencia 2019 incrementó respecto a la vigencia 2018, y se evidenciaron las siguientes causas que se consideran importantes:
1. Durante la vigencia 2019 los cambios en la planta de personal de CORPOCALDAS, a raíz del concurso de méritos para proveer cargos en carrera administrativa, surtieron efecto con la vinculación de nuevos funcionarios cuyo proceso de inducción y aprendizaje redunda en el aumento en los tiempos de atención de trámites en su etapa de evaluación. 2. La vinculación de nuevos funcionarios a la planta de persona del CORPOCALDAS, redunda en la necesidad de ajustar algunos procedimientos sensibles en la etapa de trámite, tales como el funcionamiento de la Ventanilla Única Ambiental. 3. La cantidad de trámites, principalmente, de permiso de vertimiento y concesión de agua incrementaron sustancialmente en la vigencia 2019 respecto a vigencias anteriores, lo cual afecta desfavorablemente la capacidad operativa de atención de trámites de la entidad. 4. Si bien la cantidad de trámites de licencias ambientales es baja, las demoras en los tiempos de atención son significativas y sin una ponderación adecuada a la hora de calcular los tiempos promedio, afectan desfavorablemente el promedio que no considera una ponderación sino un promedio aritmético que no es representativo ni acorde con la dinámica de la atención de los trámites en la Corporación.
No obstante lo anterior, en general el promedio de tiempos es favorable respecto a vigencias donde no se habían aplicado medidas de optimización de procedimientos de trámites ambientales. ”
Juan Carlos Bastidas Tulcan - 2020-01-31 05:36 PM</t>
  </si>
  <si>
    <t>TL.A. Tiempo efectivo de duración del trámite de otorgamiento de una concesión de agua (número de días)</t>
  </si>
  <si>
    <t>PROGRAMA VIII FORTALECIMIENTO INSTITUCIONAL
Proyecto:Instrumentos de planificación ambiental</t>
  </si>
  <si>
    <t>Meta de municipios a ser asesorados o asistidos en la inclusión del componente ambiental en los procesos de planificación y ordenamiento territorial, con énfasis en la incorporación de las determinantes ambientales para la revisión y ajuste de los POT (MMAPOT)</t>
  </si>
  <si>
    <t>Municipios asesorados o asistidos en la inclusión del componente ambiental en los procesos de planificación y ordenamiento territorial, con énfasis en la incorporación de las determinantes ambientales para la revisión y ajuste de los POT (MAPOT)</t>
  </si>
  <si>
    <t>Porcentaje de municipios asesorados o asistidos en la inclusión del componente ambiental en los procesos de planificación y ordenamiento territorial, con énfasis en la incorporación de las determinantes ambientales para la revisión y ajuste de los POT (PMAPOT) (C = B / A)</t>
  </si>
  <si>
    <t>Detalle de acciones de asesoría o asistencia a los municipios o distritos, realizadas en la vigencia (utilice tantas filas cuantas sean necesarias)</t>
  </si>
  <si>
    <t xml:space="preserve">Número de municipios </t>
  </si>
  <si>
    <t>Nombres de municipios</t>
  </si>
  <si>
    <t>Cuanto más cercano a cien por ciento, mayor es el cumplimiento de las metas establecidas en relación con la asesoría a los municipios en la incorporación de los determinantes ambientales para la revisión y ajuste de los POT.</t>
  </si>
  <si>
    <t>Jesica Leandra Ramírez Cardona</t>
  </si>
  <si>
    <t>jessicaramirez@corpocaldas.gov.co</t>
  </si>
  <si>
    <r>
      <rPr>
        <sz val="10"/>
        <color indexed="8"/>
        <rFont val="Verdana"/>
        <family val="2"/>
      </rPr>
      <t>Hoja Metodológica de referencia:</t>
    </r>
    <r>
      <rPr>
        <sz val="9"/>
        <color indexed="8"/>
        <rFont val="Calibri"/>
        <family val="2"/>
      </rPr>
      <t xml:space="preserve"> MADS (2016). </t>
    </r>
    <r>
      <rPr>
        <i/>
        <sz val="9"/>
        <color indexed="8"/>
        <rFont val="Calibri"/>
        <family val="2"/>
      </rPr>
      <t xml:space="preserve">Hoja metodológica de Porcentaje de municipios asesorados o asistidos en la inclusión del componente ambiental en los procesos de planificación y ordenamiento territorial, con énfasis en la incorporación de las determinantes ambientales para la revisión y ajuste de los POT (Versión 1.0). Ministerio de Ambiente y Desarrollo Sostenible </t>
    </r>
    <r>
      <rPr>
        <sz val="9"/>
        <color indexed="8"/>
        <rFont val="Calibri"/>
        <family val="2"/>
      </rPr>
      <t>MADS, DGOAT-SINA.</t>
    </r>
  </si>
  <si>
    <t>Es la relación entre el número de municipios asesorados o asistidos en temas relacionados con la inclusión del componente ambiental en los procesos de planificación y ordenamiento territorial, con énfasis en la incorporación de las determinantes ambientales para la revisión y ajuste de los POT, con respecto a la meta de municipios a ser asesorados en dicha incorporación.</t>
  </si>
  <si>
    <t>El indicador mide el cumplimiento de las metas establecidas, por parte de la Corporación Autónoma Regional, en relación con la asesoría a los municipios en la inclusión del componente ambiental en los procesos de planificación y ordenamiento territorial, con énfasis en la incorporación de las determinantes ambientales en la actualización o revisión de los planes de ordenamiento territorial. (Incluye POT, PBOT, EOT)</t>
  </si>
  <si>
    <t>Ley 99 de 1993, Ley Marco del Medio Ambiente. artículo 31, Numerales 4) , 5) y 29) en cuanto a funciones de las CAR (Coordinar el proceso de preparación de los planes, programas y proyectos de desarrollo medioambiental que deban formular los diferentes organismos y entidades integrantes del Sistema Nacional Ambiental (SINA) en el área de su jurisdicción y en especial, asesorar a los Departamentos, Distritos y Municipios de su comprensión territorial en la definición de los planes de desarrollo ambiental y en sus programas y proyectos en materia de protección del medio ambiente y los recursos naturales renovables, de manera que se asegure la armonía y coherencia de las políticas y acciones adoptadas por las distintas entidades territoriales; Participar con los demás organismos y entes competentes en el ámbito de su jurisdicción, en los procesos de planificación y ordenamiento territorial a fin de que el factor ambiental sea tenido en cuenta en las decisiones que se adopten; y Apoyar a los concejos municipales, a las asambleas departamentales y a los consejos de las entidades territoriales indígenas en las funciones de planificación que les otorga la Constitución Nacional).</t>
  </si>
  <si>
    <t>Ley 388 de 1997, Planes de Ordenamiento Territorial. Artículo 10, numeral 1) Determinantes de los planes de ordenamiento territorial. En la elaboración y adopción de sus planes de ordenamiento territorial los municipios y distritos deberán tener en cuenta las siguientes determinantes, que constituyen normas de superior jerarquía, en sus propios ámbitos de competencia, de acuerdo con la Constitución y las leyes: 1.) Las relacionadas con la conservación y protección del medio ambiente, los recursos naturales la prevención de amenazas y riesgos naturales; Artículo 24) Instancias de concertación y consulta. El alcalde distrital o municipal, a través de las oficinas de planeación o de la dependencia que haga sus veces, será responsable de coordinar la formulación oportuna del proyecto del plan de Ordenamiento Territorial, y de someterlo a consideración del Consejo de Gobierno. En todo caso, antes de la presentación del proyecto de plan de ordenamiento territorial a consideración del concejo distrital o municipal, se surtirán los trámites de concertación interinstitucional y consulta ciudadana.</t>
  </si>
  <si>
    <t>Ley 507 de 1999, Artículo 1, parágrafo 6. Parágrafo 6. El Proyecto de Plan de Ordenamiento Territorial (POT) se someterá a consideración de la Corporación Autónoma Regional o autoridad ambiental competente a efectos de que conjuntamente con el municipio y/o distrito concerten lo concerniente a los asuntos exclusivamente ambientales, dentro del ámbito de su competencia de acuerdo con lo dispuesto en la Ley 99 de 1993, para lo cual dispondrán, de treinta (30) días. En relación con los temas sobre los cuales no se logre la concertación, el Ministerio del Medio Ambiente intervendrá con el fin de decidir sobre los puntos de desacuerdo para lo cual dispondrá de un término máximo de treinta (30) días contados a partir del vencimiento del plazo anteriormente señalado en este parágrafo.</t>
  </si>
  <si>
    <t>Ley 1753 de 2015, Plan Nacional de Desarrollo, bases PND estrategia Territorial A y E</t>
  </si>
  <si>
    <t>Decreto 1076 de 2015, Decreto Único Reglamentario del Ambiente.</t>
  </si>
  <si>
    <t>De acuerdo con la Ley 99 de 1993, el objeto de las Corporaciones Autónomas Regionales y las de Desarrollo Sostenible, es la ejecución de políticas, planes, programas y proyectos sobre medio ambiente y recursos naturales renovables en lo relacionado con su administración, manejo y aprovechamiento. Así, las corporaciones son las encargadas de administrar, dentro del área de su jurisdicción, el medio ambiente y los recursos naturales renovables y propender por su desarrollo sostenible, de conformidad con las disposiciones legales y las políticas del Ministerio del Medio Ambiente. Esto significa que las CAR tienen un rol preponderante en la incorporación de los temas ambientales en los ejercicios de planificación y ordenamiento territorial de los municipios y distritos, principalmente, en los modelos de ocupación territorial por ellos propuestos. Para lo anterior, las CAR en conjunto con los organismos nacionales adscritos y vinculados al MADS y con las entidades técnicas y científicas del SINA, deben adelantar estudios e investigaciones, enfocadas al análisis territorial que le permita tomar decisiones y emprender las acciones pertinentes para identificar las determinantes ambientales de su jurisdicción.</t>
  </si>
  <si>
    <t>El factor ambiental es fundamental para asegurar el desarrollo sostenible y la resiliencia territorial de los ejercicios de planificación territorial de los municipios y distritos. Complementario a lo anterior, la Ley 388 de 1997 fijó los objetivos, principios y fines del ordenamiento territorial que rigen las actuaciones de las autoridades municipales y distritales para alcanzar el objeto del ordenamiento del territorio municipal o distrital, esto es, complementar la planificación económica y social con la dimensión territorial, racionalizar las intervenciones sobre el territorio y orientar su desarrollo y aprovechamiento sostenible en los términos de los artículos 1 º, 2 º, 3 º y 6 º de la mencionada ley.</t>
  </si>
  <si>
    <t>La ley 388 de 1997 en su artículo 10º establece los Determinantes ambientales, los constituyen un conjunto de directrices, orientaciones, conceptos y normas que permiten el adecuado reconocimiento del Componente Ambiental en los Planes, Planes Básicos y Esquemas de Ordenamiento Territorial, y su articulación con otros instrumentos de planificación y uso del territorio.</t>
  </si>
  <si>
    <t>La mencionada Ley plantea que en la elaboración y adopción de los planes de ordenamiento territorial los municipios y distritos deberán tener en cuenta, entre otros determinantes, los relacionadas con la conservación y protección del medio ambiente, los recursos naturales la prevención de amenazas y riesgos naturales.</t>
  </si>
  <si>
    <t>Las autoridades ambientales juegan un papel central como asesores técnicos para procurar la inclusión del componente ambiental en los procesos de planificación y ordenamiento de las entidades territoriales, en especial en lo relacionado con la incorporación de las determinantes ambientales en los instrumentos de planificación territorial de los municipios. Una asistencia técnica de las CAR a los municipios y distritos en este sentido, permite a la autoridad ambiental incidir favorablemente en las decisiones sobre aprovechamiento racional de recursos naturales renovables y en su inclusión como elementos estructurantes y articuladores del territorio municipal o distrital, buscando de esta forma garantizar que los procesos de desarrollo territorial sean ambientalmente sostenibles.</t>
  </si>
  <si>
    <t>Por acciones de asesoría y asistencia por parte de la Corporación Autónoma Regional, se entienden las siguientes acciones:</t>
  </si>
  <si>
    <r>
      <rPr>
        <sz val="10"/>
        <color indexed="8"/>
        <rFont val="Verdana"/>
        <family val="2"/>
      </rPr>
      <t>·</t>
    </r>
    <r>
      <rPr>
        <sz val="7"/>
        <color indexed="8"/>
        <rFont val="Times New Roman"/>
        <family val="1"/>
      </rPr>
      <t xml:space="preserve">        </t>
    </r>
    <r>
      <rPr>
        <sz val="9"/>
        <color indexed="8"/>
        <rFont val="Calibri"/>
        <family val="2"/>
      </rPr>
      <t>Realizar eventos de socialización y capacitación a los municipios y distritos en la inclusión del componente ambiental en los procesos de planificación y ordenamiento territorial, con énfasis en la incorporación de las determinantes ambientales para el ordenamiento territorial municipal.</t>
    </r>
  </si>
  <si>
    <r>
      <rPr>
        <sz val="10"/>
        <color indexed="8"/>
        <rFont val="Verdana"/>
        <family val="2"/>
      </rPr>
      <t>·</t>
    </r>
    <r>
      <rPr>
        <sz val="7"/>
        <color indexed="8"/>
        <rFont val="Times New Roman"/>
        <family val="1"/>
      </rPr>
      <t xml:space="preserve">        </t>
    </r>
    <r>
      <rPr>
        <sz val="9"/>
        <color indexed="8"/>
        <rFont val="Calibri"/>
        <family val="2"/>
      </rPr>
      <t>Socializar con los municipios de su jurisdicción la información derivada de sus sistemas de información, relacionado con el conocimiento del estado del ambiente a nivel regional y local.</t>
    </r>
  </si>
  <si>
    <r>
      <rPr>
        <sz val="10"/>
        <color indexed="8"/>
        <rFont val="Verdana"/>
        <family val="2"/>
      </rPr>
      <t>·</t>
    </r>
    <r>
      <rPr>
        <sz val="7"/>
        <color indexed="8"/>
        <rFont val="Times New Roman"/>
        <family val="1"/>
      </rPr>
      <t xml:space="preserve">        </t>
    </r>
    <r>
      <rPr>
        <sz val="9"/>
        <color indexed="8"/>
        <rFont val="Calibri"/>
        <family val="2"/>
      </rPr>
      <t>Capacitar a los municipios y Distritos en lo relacionado con el proceso de Concertación de los asuntos exclusivamente ambientales de los POT</t>
    </r>
    <r>
      <rPr>
        <sz val="12"/>
        <color indexed="8"/>
        <rFont val="Calibri"/>
        <family val="2"/>
      </rPr>
      <t>.</t>
    </r>
  </si>
  <si>
    <t>Porcentaje de municipios asesorados o asistidos en la incorporación de los determinantes ambientales para la revisión y ajuste de los POT</t>
  </si>
  <si>
    <r>
      <rPr>
        <sz val="10"/>
        <color indexed="8"/>
        <rFont val="Verdana"/>
        <family val="2"/>
      </rPr>
      <t xml:space="preserve">PMAPOT </t>
    </r>
    <r>
      <rPr>
        <sz val="9"/>
        <color indexed="8"/>
        <rFont val="Calibri"/>
        <family val="2"/>
      </rPr>
      <t>t = Porcentaje de municipios asesorados o asistidos asesorados o asistidos en la inclusión del componente ambiental en los procesos de planificación y ordenamiento territorial, con énfasis en la incorporación de las determinantes ambientales para la revisión y ajuste de los POT, en el tiempo t.</t>
    </r>
  </si>
  <si>
    <r>
      <rPr>
        <sz val="10"/>
        <color indexed="8"/>
        <rFont val="Verdana"/>
        <family val="2"/>
      </rPr>
      <t xml:space="preserve">MAPOT </t>
    </r>
    <r>
      <rPr>
        <sz val="9"/>
        <color indexed="8"/>
        <rFont val="Calibri"/>
        <family val="2"/>
      </rPr>
      <t>t = Número de municipios asesorados en la inclusión del componente ambiental en los procesos de planificación y ordenamiento territorial, con énfasis en la incorporación de las determinantes ambientales para la revisión y ajuste de los POT, en el tiempo t.</t>
    </r>
  </si>
  <si>
    <r>
      <rPr>
        <sz val="10"/>
        <color indexed="8"/>
        <rFont val="Verdana"/>
        <family val="2"/>
      </rPr>
      <t xml:space="preserve">MMAPOT </t>
    </r>
    <r>
      <rPr>
        <sz val="9"/>
        <color indexed="8"/>
        <rFont val="Calibri"/>
        <family val="2"/>
      </rPr>
      <t>t = Meta de municipios a ser asesorados en la inclusión del componente ambiental en los procesos de planificación y ordenamiento territorial, con énfasis en la incorporación de las determinantes ambientales para la revisión y ajuste de los POT, en el tiempo t.</t>
    </r>
  </si>
  <si>
    <t>2019-II</t>
  </si>
  <si>
    <t>La estación Maltería, en la cual se registraba PST, fue suspendida (Resolución 2254/2017).  Se registran datos de dos (2) estaciones de PM10, en los municipios de La Dorada Y chinchiná que hacen parte del SVCA.</t>
  </si>
  <si>
    <t>El método de PM2.5 en esta estación, es gravimetríco bajo volumen.</t>
  </si>
  <si>
    <t>Este monitor automático de PM2.5 inició operación a partir de mayo/2019, por lo cual el número de datos reportados es bajo. Además tuvo un tiempo de estabilización de la información.</t>
  </si>
  <si>
    <t>De acuerdo con los resultados del indicador, el 98% de las redes y estaciones de monitoreo están en operación y cumplen con la representatividad de los datos.</t>
  </si>
  <si>
    <t>Proyecto 18: Conocieminto para la Gestión Ambiental</t>
  </si>
  <si>
    <t>Es de anotar que las plataformas del SIAC han sufrido cambios importantes y de acuerdo a información del SIRH nos toca reformular los web service que teníamos porque cambio la estructura con la que habían sido diseñados, ya tenemos la estructura nueva para llevarla a la plataforma geoambiental nueva</t>
  </si>
  <si>
    <t>PERIODO REPORTADO: 2019</t>
  </si>
  <si>
    <t>Resultado del indicador= 95% de ejecución de acciones de Educación Ambiental.</t>
  </si>
  <si>
    <t>Con el convenio 163/2019 suscrito con el PDP, se realizan 8 PROCEDA en el Oriente del  departamento de Caldas. Se adicionaron recurso al contrato 150/2019 para Divercity y 4 conversatorios con ZERI</t>
  </si>
  <si>
    <t xml:space="preserve">Con el convenio 086/2019 se ejecutó el proyecto en el munciipio de Samaná, y Semana ambiental en Caldas -Red espiral.  </t>
  </si>
  <si>
    <t>Estrategia didáctica para el ahorro y uso eficiente del agua, diseñada</t>
  </si>
  <si>
    <t>Se desarrolló un material didáctico interactivo que integra una página web, una aplicación para dispositivos móviles y un mini cómic, con el cual se trabajan temáticas relacionadas con cuencas hidrográficas, ciclo del agua, contaminación hídrica, ahorro, y uso eficiente del agua y Cambio Climático, que ha sido socializado
en los talleres y eventos con comunidad e instituciones</t>
  </si>
  <si>
    <t xml:space="preserve">Esta actividad se ejecutó de manera integrada con las acciones de la meta 12: Proyectos de educación ambiental apoyados según iniciativa de las administraciones municipales, donde se adelantó un ejercicio de formación con 30 juntas administradoras de acueductos veredales en el municipio de Anserma, a través del convenio 125 – 2018.  </t>
  </si>
  <si>
    <t xml:space="preserve">Hace parte del Plan Integral de Gestión al Cambio Climático de Caldas (PIGCC), en el componente de Educación. </t>
  </si>
  <si>
    <t xml:space="preserve">Se contrató el diseño  de la guia metodológica para PRAE Y con los recursos de funcionamiento se apoyaron 12 proyectos durante la vigencia. </t>
  </si>
  <si>
    <t xml:space="preserve">Se contrató el diseño  de la guia metodológica para PRAE , se realizó el evento de socialización de Politica de educación ambiental con la participación de 150 docentes PRAE de las 6 subregiones del  departamento.  </t>
  </si>
  <si>
    <t xml:space="preserve">Mediante el contrato 022/2019 se elaboró material de apoyo a las actividades educativas, para la realización de la XIV semana ambiental, y contrato con la fundación Nativa para la promoción de actividades articsticas y culturales. </t>
  </si>
  <si>
    <t xml:space="preserve">Con el convenio 163 de 2019, se adelanta con el  Plan  de Acción Inmediata - PAI de las cuencas de los ríos La Miel, Guarinó, y Samaná Sur y de la Charca de Guarinocito. </t>
  </si>
  <si>
    <t>Olga Patricia Quintero Garcia</t>
  </si>
  <si>
    <t>olgaquintero@corpocaldas.gov.co</t>
  </si>
  <si>
    <t>86.67%</t>
  </si>
  <si>
    <t>75.15%</t>
  </si>
  <si>
    <t>93.7%</t>
  </si>
  <si>
    <t>20.91%</t>
  </si>
  <si>
    <t>91.2%</t>
  </si>
  <si>
    <t>90.19%</t>
  </si>
  <si>
    <t>87.12%</t>
  </si>
  <si>
    <t>Para el año 2019 con personal de la subdireccion de evaluacion y seguimiento ambiental, se monitoréo la contaminación a nivel de PM10 en La Dorada y Chinchiná</t>
  </si>
  <si>
    <t>Mediante contrato 179-2018 (finalizado en 2019) se actualizó el mapa de ruido en 3 sectores de la ciudad de Manizales, y se planteó un plan de gestion de ruido para la ciudad.</t>
  </si>
  <si>
    <t>La actividad se desarrolló mediante los contratos 139-2018, 207-2018, 166-2018, 220-2018 120-2018, convenio 1906260545, enfocados al aprovechamiento de residuos o su manejo.</t>
  </si>
  <si>
    <t>Los recursos fueron traslados.</t>
  </si>
  <si>
    <t>La actividad se logró con el contrato MC-030-2019 (punto limpio) y el programa ecomanizaleño.</t>
  </si>
  <si>
    <t>Los objetivos propuestos se cumplieron con la ejecución del Contrato 111-2018, 235-2018, 133-2019 (en ejecución), 172-2019 (en ejecución).</t>
  </si>
  <si>
    <t>74.94%</t>
  </si>
  <si>
    <t>En la columna F se registran los 27 municipios  asesorados del departamento de Caldas</t>
  </si>
  <si>
    <t>Se dio al cumplimiento de la meta de ordenacion forestal conforme al Acuerdo 24 del  5 de septiembre de 2019, en el primer semestre del 2020 se realizara la socializacion en el consejo directivo para su adopcion.</t>
  </si>
  <si>
    <t>Para este caso, se reporta en el Anexo 1 del informe de Gestión el 100% de la actividad toda vez que se logra la contratación de la fase de formulación -insumo requerido para la aprobación- mediante el C_123-2019 en la vigencia anterior, no obstante la ejecución de este contrato abarca las vigencias 2019 - 2020 -que por la situación actual se ha tenido que extender en el plazo de su ejecución, por lo que aún no se cuenta con el acto administrativo de aprobación pero si se tienen contratados y en ejecución los últimos insumos para la aprobación del POMCA.
Por otra parte, para la cuenca del río Campoalegre, se presenta una situación similar, donde se amplía el convenio 106-2018 suscrito con CARDER donde se realiza una adición para realizar el ajuste de la última fase de este POMCA, si bien no se cuenta con los insumos, se concretan los acuerdos y se realizan las transferencias económicas para esta contratación.
Se reportan todas las cuencas objeto de POMCA en las cuales la Corporación realizan actividades, inverite recursos, incluidas las del convenio Fondo Adaptación las cuales aún no están reportadas en el Plan de Acción.
Para el caso de acuíferos (PMA) no se tiene codigo del mismo, en el territorio se han venido realizando acciones en el marco de la formulación propuesta, una vez adoptado el PMA, se reportarán las mismas.</t>
  </si>
  <si>
    <t>La situación descrita se presenta porque los grupos de trabajo asignados  al seguimiento de los diferentes tipos de  trámites  son  distintos, así como la competencia necesaria para hacerlo, es decir, no es fácil apoyar el seguimiento de un determinado trámite  con grupos de trabajo asignados a otros trámites. No obstante la Corporación sigue trabajando en el análisis y evaluación de las cargas del personal para cumplir con todas las obligaciones.
Es importante aclarar, que en la medida que se aumenten las solicitudes de usuarios para trámites de permisos, autorizaciones o licencias, el personal de la Corporación, se enfoca en atender esas solicitudes, por lo tanto el seguimiento se disminuye, porque la corporación cuenta con un personal limitado para el ejercicio de la Autoridad Ambiental.
No obstante,  se continuará trabajando en una mejor planificación de los seguimientos  a las autorizaciones ambientales.
Los resultados de m3 de agua y de vertimientos no son reportados, ya que se trabaja actualmente en su estimación</t>
  </si>
  <si>
    <t>El porcentaje de seguimiento del 99,35%, se logra gracias al apoyo de la contratación de personal externo para esta actividad en Licencias, vertimientos y Concesiones, mejorando el indicador con respecto al año 2018.
La situación descrita se presenta porque los grupos de trabajo asignados  al seguimiento de los diferentes tipos de  trámites  son  distintos, así como la competencia necesaria para hacerlo, es decir, no es fácil apoyar el seguimiento de un determinado trámite  con grupos de trabajo asignados a otros trámites. No obstante la Corporación sigue trabajando en el análisis y evaluación de las cargas del personal para cumplir con todas las obligaciones.
Es importante aclarar, que en la medida que se aumenten las solicitudes de usuarios para trámites de permisos, autorizaciones o licencias, el personal de la Corporación, se enfoca en atender esas solicitudes, por lo tanto el seguimiento se disminuye, porque la corporación cuenta con un personal limitado para el ejercicio de la Autoridad Ambiental.
No obstante,  se continuará trabajando en una mejor planificación de los seguimientos  a las autorizaciones ambientales.
Cabe mencionar, la realización de otros seguimientos por ejemplo de residuos sólidos (112 seguimientos) a generadores y gestores de residuos peligrosos, RCD, PGIRS, estaciones de servicio, que no se ven reflejados en el indicador, ya que la variable no se encuentra registrada aunque hace parte de la gestión como autoridad ambiental.</t>
  </si>
  <si>
    <t>Se dio al cumplimiento de la meta de ordenación forestal conforme al Acuerdo 24 del  5 de septiembre de 2019, en el primer semestre del 2020 se realizara la socializacion en el consejo directivo para su adopción.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</si>
</sst>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 #,##0_-;_-* &quot;-&quot;_-;_-@_-"/>
    <numFmt numFmtId="43" formatCode="_-* #,##0.00_-;\-* #,##0.00_-;_-* &quot;-&quot;??_-;_-@_-"/>
    <numFmt numFmtId="164" formatCode="_-* #,##0_-;\-* #,##0_-;_-* &quot;-&quot;??_-;_-@_-"/>
    <numFmt numFmtId="165" formatCode="0.0%"/>
    <numFmt numFmtId="166" formatCode="0.0"/>
  </numFmts>
  <fonts count="80">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sz val="10"/>
      <name val="Arial"/>
      <family val="2"/>
    </font>
    <font>
      <b/>
      <sz val="12"/>
      <name val="Arial Narrow"/>
      <family val="2"/>
    </font>
    <font>
      <sz val="10"/>
      <color theme="1"/>
      <name val="Calibri"/>
      <family val="2"/>
      <scheme val="minor"/>
    </font>
    <font>
      <sz val="11"/>
      <color rgb="FF006100"/>
      <name val="Calibri"/>
      <family val="2"/>
      <scheme val="minor"/>
    </font>
    <font>
      <sz val="10"/>
      <name val="Arial Narrow"/>
      <family val="2"/>
    </font>
    <font>
      <sz val="9"/>
      <color rgb="FF000000"/>
      <name val="Calibri"/>
      <family val="2"/>
      <scheme val="minor"/>
    </font>
    <font>
      <b/>
      <i/>
      <sz val="9"/>
      <color indexed="8"/>
      <name val="Calibri"/>
      <family val="2"/>
      <scheme val="minor"/>
    </font>
    <font>
      <i/>
      <sz val="9"/>
      <color rgb="FF000000"/>
      <name val="Calibri"/>
      <family val="2"/>
      <scheme val="minor"/>
    </font>
    <font>
      <sz val="9"/>
      <color theme="1"/>
      <name val="Calibri"/>
      <family val="2"/>
      <scheme val="minor"/>
    </font>
    <font>
      <sz val="10"/>
      <color rgb="FF006100"/>
      <name val="Calibri"/>
      <family val="2"/>
      <scheme val="minor"/>
    </font>
    <font>
      <u/>
      <sz val="11"/>
      <color theme="10"/>
      <name val="Calibri"/>
      <family val="2"/>
      <scheme val="minor"/>
    </font>
    <font>
      <b/>
      <u/>
      <sz val="9"/>
      <color rgb="FF000000"/>
      <name val="Calibri"/>
      <family val="2"/>
      <scheme val="minor"/>
    </font>
    <font>
      <b/>
      <i/>
      <sz val="9"/>
      <color rgb="FF000000"/>
      <name val="Calibri"/>
      <family val="2"/>
      <scheme val="minor"/>
    </font>
    <font>
      <b/>
      <sz val="9"/>
      <color rgb="FF000000"/>
      <name val="Calibri"/>
      <family val="2"/>
      <scheme val="minor"/>
    </font>
    <font>
      <sz val="7"/>
      <color rgb="FF000000"/>
      <name val="Times New Roman"/>
      <family val="1"/>
    </font>
    <font>
      <vertAlign val="subscript"/>
      <sz val="9"/>
      <color rgb="FF000000"/>
      <name val="Calibri"/>
      <family val="2"/>
      <scheme val="minor"/>
    </font>
    <font>
      <u/>
      <sz val="9"/>
      <color rgb="FF000000"/>
      <name val="Calibri"/>
      <family val="2"/>
      <scheme val="minor"/>
    </font>
    <font>
      <sz val="11"/>
      <name val="Arial Narrow"/>
      <family val="2"/>
    </font>
    <font>
      <b/>
      <sz val="11"/>
      <name val="Arial Narrow"/>
      <family val="2"/>
    </font>
    <font>
      <b/>
      <i/>
      <sz val="11"/>
      <color indexed="8"/>
      <name val="Calibri"/>
      <family val="2"/>
      <scheme val="minor"/>
    </font>
    <font>
      <i/>
      <sz val="11"/>
      <color rgb="FF000000"/>
      <name val="Calibri"/>
      <family val="2"/>
      <scheme val="minor"/>
    </font>
    <font>
      <b/>
      <sz val="11"/>
      <color rgb="FF000000"/>
      <name val="Calibri"/>
      <family val="2"/>
      <scheme val="minor"/>
    </font>
    <font>
      <b/>
      <u/>
      <sz val="11"/>
      <color rgb="FF000000"/>
      <name val="Calibri"/>
      <family val="2"/>
      <scheme val="minor"/>
    </font>
    <font>
      <b/>
      <i/>
      <sz val="11"/>
      <color rgb="FF000000"/>
      <name val="Calibri"/>
      <family val="2"/>
      <scheme val="minor"/>
    </font>
    <font>
      <vertAlign val="subscript"/>
      <sz val="11"/>
      <color rgb="FF000000"/>
      <name val="Calibri"/>
      <family val="2"/>
      <scheme val="minor"/>
    </font>
    <font>
      <b/>
      <sz val="9"/>
      <color indexed="81"/>
      <name val="Tahoma"/>
      <family val="2"/>
    </font>
    <font>
      <b/>
      <sz val="10"/>
      <name val="Arial Narrow"/>
      <family val="2"/>
    </font>
    <font>
      <sz val="10"/>
      <color rgb="FF000000"/>
      <name val="Calibri"/>
      <family val="2"/>
      <scheme val="minor"/>
    </font>
    <font>
      <b/>
      <i/>
      <sz val="10"/>
      <color indexed="8"/>
      <name val="Calibri"/>
      <family val="2"/>
      <scheme val="minor"/>
    </font>
    <font>
      <i/>
      <sz val="10"/>
      <color rgb="FF000000"/>
      <name val="Calibri"/>
      <family val="2"/>
      <scheme val="minor"/>
    </font>
    <font>
      <u/>
      <sz val="10"/>
      <color theme="10"/>
      <name val="Calibri"/>
      <family val="2"/>
      <scheme val="minor"/>
    </font>
    <font>
      <b/>
      <u/>
      <sz val="10"/>
      <color rgb="FF000000"/>
      <name val="Calibri"/>
      <family val="2"/>
      <scheme val="minor"/>
    </font>
    <font>
      <b/>
      <sz val="10"/>
      <color rgb="FF000000"/>
      <name val="Calibri"/>
      <family val="2"/>
      <scheme val="minor"/>
    </font>
    <font>
      <b/>
      <sz val="10"/>
      <color theme="1"/>
      <name val="Calibri"/>
      <family val="2"/>
      <scheme val="minor"/>
    </font>
    <font>
      <b/>
      <i/>
      <sz val="10"/>
      <color rgb="FF000000"/>
      <name val="Calibri"/>
      <family val="2"/>
      <scheme val="minor"/>
    </font>
    <font>
      <vertAlign val="subscript"/>
      <sz val="10"/>
      <color rgb="FF000000"/>
      <name val="Calibri"/>
      <family val="2"/>
      <scheme val="minor"/>
    </font>
    <font>
      <sz val="9"/>
      <color indexed="81"/>
      <name val="Tahoma"/>
      <family val="2"/>
    </font>
    <font>
      <sz val="9"/>
      <color rgb="FFFF0000"/>
      <name val="Calibri"/>
      <family val="2"/>
      <scheme val="minor"/>
    </font>
    <font>
      <sz val="8"/>
      <color rgb="FF000000"/>
      <name val="Calibri"/>
      <family val="2"/>
      <scheme val="minor"/>
    </font>
    <font>
      <sz val="9"/>
      <color rgb="FF000000"/>
      <name val="Symbol"/>
      <family val="1"/>
      <charset val="2"/>
    </font>
    <font>
      <sz val="9"/>
      <color rgb="FF000000"/>
      <name val="Calibri"/>
      <family val="2"/>
    </font>
    <font>
      <b/>
      <sz val="9"/>
      <color theme="1"/>
      <name val="Calibri"/>
      <family val="2"/>
      <scheme val="minor"/>
    </font>
    <font>
      <sz val="9"/>
      <color indexed="8"/>
      <name val="Calibri"/>
      <family val="2"/>
    </font>
    <font>
      <i/>
      <sz val="9"/>
      <color indexed="8"/>
      <name val="Calibri"/>
      <family val="2"/>
    </font>
    <font>
      <vertAlign val="subscript"/>
      <sz val="9"/>
      <color indexed="8"/>
      <name val="Calibri"/>
      <family val="2"/>
    </font>
    <font>
      <b/>
      <sz val="8"/>
      <color rgb="FF000000"/>
      <name val="Calibri"/>
      <family val="2"/>
      <scheme val="minor"/>
    </font>
    <font>
      <sz val="10"/>
      <name val="Arial"/>
      <family val="2"/>
    </font>
    <font>
      <sz val="11"/>
      <color indexed="8"/>
      <name val="Calibri"/>
    </font>
    <font>
      <sz val="10"/>
      <color indexed="8"/>
      <name val="Arial Narrow"/>
      <family val="2"/>
    </font>
    <font>
      <b/>
      <sz val="12"/>
      <color indexed="8"/>
      <name val="Arial Narrow"/>
      <family val="2"/>
    </font>
    <font>
      <sz val="10"/>
      <color indexed="8"/>
      <name val="Verdana"/>
      <family val="2"/>
    </font>
    <font>
      <b/>
      <sz val="9"/>
      <color indexed="8"/>
      <name val="Calibri"/>
      <family val="2"/>
    </font>
    <font>
      <b/>
      <i/>
      <sz val="9"/>
      <color indexed="8"/>
      <name val="Calibri"/>
      <family val="2"/>
    </font>
    <font>
      <sz val="10"/>
      <color indexed="28"/>
      <name val="Calibri"/>
      <family val="2"/>
    </font>
    <font>
      <sz val="11"/>
      <color indexed="28"/>
      <name val="Calibri"/>
      <family val="2"/>
    </font>
    <font>
      <u/>
      <sz val="11"/>
      <color indexed="15"/>
      <name val="Calibri"/>
      <family val="2"/>
    </font>
    <font>
      <sz val="10"/>
      <color indexed="8"/>
      <name val="Calibri"/>
      <family val="2"/>
    </font>
    <font>
      <sz val="8"/>
      <color indexed="8"/>
      <name val="Calibri"/>
      <family val="2"/>
    </font>
    <font>
      <sz val="11"/>
      <color indexed="12"/>
      <name val="Calibri"/>
      <family val="2"/>
    </font>
    <font>
      <sz val="7"/>
      <color indexed="8"/>
      <name val="Times New Roman"/>
      <family val="1"/>
    </font>
    <font>
      <sz val="11"/>
      <color indexed="8"/>
      <name val="Calibri"/>
      <family val="2"/>
    </font>
    <font>
      <b/>
      <u/>
      <sz val="9"/>
      <color indexed="8"/>
      <name val="Calibri"/>
      <family val="2"/>
    </font>
    <font>
      <i/>
      <sz val="7"/>
      <color indexed="8"/>
      <name val="Times New Roman"/>
      <family val="1"/>
    </font>
    <font>
      <u/>
      <sz val="11"/>
      <color theme="10"/>
      <name val="Calibri"/>
      <family val="2"/>
    </font>
    <font>
      <sz val="10"/>
      <name val="Arial"/>
    </font>
    <font>
      <sz val="11"/>
      <name val="Calibri"/>
      <family val="2"/>
    </font>
    <font>
      <sz val="9"/>
      <color indexed="8"/>
      <name val="Noto Sans Symbols"/>
    </font>
    <font>
      <sz val="9"/>
      <color indexed="30"/>
      <name val="Calibri"/>
      <family val="2"/>
    </font>
    <font>
      <u/>
      <sz val="9"/>
      <color indexed="8"/>
      <name val="Calibri"/>
      <family val="2"/>
    </font>
    <font>
      <b/>
      <sz val="11"/>
      <color indexed="8"/>
      <name val="Calibri"/>
      <family val="2"/>
    </font>
    <font>
      <i/>
      <sz val="10"/>
      <color theme="1"/>
      <name val="Calibri"/>
      <family val="2"/>
      <scheme val="minor"/>
    </font>
    <font>
      <b/>
      <sz val="11"/>
      <color indexed="8"/>
      <name val="Inconsolata"/>
    </font>
    <font>
      <sz val="7"/>
      <color indexed="8"/>
      <name val="Calibri"/>
      <family val="2"/>
    </font>
    <font>
      <sz val="12"/>
      <color indexed="8"/>
      <name val="Calibri"/>
      <family val="2"/>
    </font>
    <font>
      <b/>
      <sz val="9"/>
      <color indexed="81"/>
      <name val="Tahoma"/>
      <charset val="1"/>
    </font>
    <font>
      <sz val="9"/>
      <color indexed="81"/>
      <name val="Tahoma"/>
      <charset val="1"/>
    </font>
  </fonts>
  <fills count="13">
    <fill>
      <patternFill patternType="none"/>
    </fill>
    <fill>
      <patternFill patternType="gray125"/>
    </fill>
    <fill>
      <patternFill patternType="solid">
        <fgColor theme="0" tint="-0.14999847407452621"/>
        <bgColor indexed="64"/>
      </patternFill>
    </fill>
    <fill>
      <patternFill patternType="solid">
        <fgColor indexed="41"/>
        <bgColor indexed="64"/>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5" tint="0.59999389629810485"/>
        <bgColor indexed="64"/>
      </patternFill>
    </fill>
    <fill>
      <patternFill patternType="solid">
        <fgColor rgb="FFD9D9D9"/>
        <bgColor indexed="64"/>
      </patternFill>
    </fill>
    <fill>
      <patternFill patternType="solid">
        <fgColor rgb="FFF7CAAC"/>
        <bgColor indexed="64"/>
      </patternFill>
    </fill>
    <fill>
      <patternFill patternType="solid">
        <fgColor theme="6" tint="0.39997558519241921"/>
        <bgColor indexed="64"/>
      </patternFill>
    </fill>
    <fill>
      <patternFill patternType="solid">
        <fgColor rgb="FF92D050"/>
        <bgColor indexed="64"/>
      </patternFill>
    </fill>
    <fill>
      <patternFill patternType="solid">
        <fgColor theme="9" tint="0.79998168889431442"/>
        <bgColor indexed="64"/>
      </patternFill>
    </fill>
  </fills>
  <borders count="17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rgb="FFFF8001"/>
      </bottom>
      <diagonal/>
    </border>
    <border>
      <left style="thin">
        <color auto="1"/>
      </left>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bottom/>
      <diagonal/>
    </border>
    <border>
      <left/>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bottom/>
      <diagonal/>
    </border>
    <border>
      <left/>
      <right style="medium">
        <color auto="1"/>
      </right>
      <top/>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double">
        <color rgb="FFFF8001"/>
      </top>
      <bottom/>
      <diagonal/>
    </border>
    <border>
      <left/>
      <right style="medium">
        <color auto="1"/>
      </right>
      <top/>
      <bottom style="medium">
        <color rgb="FF000000"/>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indexed="64"/>
      </right>
      <top/>
      <bottom/>
      <diagonal/>
    </border>
    <border>
      <left style="medium">
        <color indexed="8"/>
      </left>
      <right/>
      <top style="medium">
        <color indexed="8"/>
      </top>
      <bottom/>
      <diagonal/>
    </border>
    <border>
      <left/>
      <right/>
      <top style="thin">
        <color indexed="9"/>
      </top>
      <bottom/>
      <diagonal/>
    </border>
    <border>
      <left/>
      <right style="thin">
        <color indexed="9"/>
      </right>
      <top style="thin">
        <color indexed="9"/>
      </top>
      <bottom/>
      <diagonal/>
    </border>
    <border>
      <left/>
      <right style="thin">
        <color indexed="9"/>
      </right>
      <top/>
      <bottom/>
      <diagonal/>
    </border>
    <border>
      <left/>
      <right/>
      <top style="medium">
        <color indexed="8"/>
      </top>
      <bottom style="medium">
        <color indexed="8"/>
      </bottom>
      <diagonal/>
    </border>
    <border>
      <left/>
      <right style="medium">
        <color indexed="64"/>
      </right>
      <top style="medium">
        <color indexed="8"/>
      </top>
      <bottom style="medium">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top/>
      <bottom/>
      <diagonal/>
    </border>
    <border>
      <left/>
      <right/>
      <top/>
      <bottom style="thin">
        <color indexed="8"/>
      </bottom>
      <diagonal/>
    </border>
    <border>
      <left/>
      <right style="thin">
        <color indexed="8"/>
      </right>
      <top/>
      <bottom style="medium">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medium">
        <color indexed="8"/>
      </right>
      <top style="medium">
        <color indexed="8"/>
      </top>
      <bottom style="medium">
        <color indexed="8"/>
      </bottom>
      <diagonal/>
    </border>
    <border>
      <left style="medium">
        <color indexed="8"/>
      </left>
      <right style="thin">
        <color indexed="8"/>
      </right>
      <top style="thin">
        <color indexed="8"/>
      </top>
      <bottom style="thin">
        <color indexed="8"/>
      </bottom>
      <diagonal/>
    </border>
    <border>
      <left/>
      <right/>
      <top style="thin">
        <color indexed="8"/>
      </top>
      <bottom/>
      <diagonal/>
    </border>
    <border>
      <left/>
      <right/>
      <top style="medium">
        <color indexed="8"/>
      </top>
      <bottom/>
      <diagonal/>
    </border>
    <border>
      <left/>
      <right/>
      <top style="thin">
        <color indexed="8"/>
      </top>
      <bottom style="thin">
        <color indexed="8"/>
      </bottom>
      <diagonal/>
    </border>
    <border>
      <left style="thin">
        <color indexed="8"/>
      </left>
      <right/>
      <top style="thin">
        <color indexed="8"/>
      </top>
      <bottom/>
      <diagonal/>
    </border>
    <border>
      <left/>
      <right/>
      <top/>
      <bottom style="medium">
        <color indexed="8"/>
      </bottom>
      <diagonal/>
    </border>
    <border>
      <left/>
      <right/>
      <top style="thin">
        <color indexed="8"/>
      </top>
      <bottom style="medium">
        <color indexed="8"/>
      </bottom>
      <diagonal/>
    </border>
    <border>
      <left style="medium">
        <color indexed="8"/>
      </left>
      <right style="medium">
        <color indexed="8"/>
      </right>
      <top style="medium">
        <color indexed="8"/>
      </top>
      <bottom/>
      <diagonal/>
    </border>
    <border>
      <left style="medium">
        <color indexed="8"/>
      </left>
      <right/>
      <top style="medium">
        <color indexed="8"/>
      </top>
      <bottom style="medium">
        <color indexed="8"/>
      </bottom>
      <diagonal/>
    </border>
    <border>
      <left/>
      <right style="medium">
        <color indexed="8"/>
      </right>
      <top style="medium">
        <color indexed="8"/>
      </top>
      <bottom/>
      <diagonal/>
    </border>
    <border>
      <left style="medium">
        <color indexed="8"/>
      </left>
      <right style="medium">
        <color indexed="8"/>
      </right>
      <top/>
      <bottom/>
      <diagonal/>
    </border>
    <border>
      <left style="medium">
        <color indexed="8"/>
      </left>
      <right/>
      <top/>
      <bottom/>
      <diagonal/>
    </border>
    <border>
      <left/>
      <right style="medium">
        <color indexed="8"/>
      </right>
      <top/>
      <bottom/>
      <diagonal/>
    </border>
    <border>
      <left style="medium">
        <color indexed="8"/>
      </left>
      <right/>
      <top style="medium">
        <color indexed="8"/>
      </top>
      <bottom/>
      <diagonal/>
    </border>
    <border>
      <left style="medium">
        <color indexed="8"/>
      </left>
      <right/>
      <top/>
      <bottom style="medium">
        <color indexed="8"/>
      </bottom>
      <diagonal/>
    </border>
    <border>
      <left style="medium">
        <color indexed="8"/>
      </left>
      <right style="medium">
        <color indexed="8"/>
      </right>
      <top/>
      <bottom style="medium">
        <color indexed="8"/>
      </bottom>
      <diagonal/>
    </border>
    <border>
      <left/>
      <right style="medium">
        <color indexed="64"/>
      </right>
      <top/>
      <bottom style="medium">
        <color indexed="64"/>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8"/>
      </left>
      <right style="medium">
        <color indexed="8"/>
      </right>
      <top style="medium">
        <color indexed="8"/>
      </top>
      <bottom/>
      <diagonal/>
    </border>
    <border>
      <left/>
      <right style="medium">
        <color indexed="8"/>
      </right>
      <top/>
      <bottom style="medium">
        <color indexed="8"/>
      </bottom>
      <diagonal/>
    </border>
    <border>
      <left/>
      <right/>
      <top style="medium">
        <color indexed="8"/>
      </top>
      <bottom style="medium">
        <color indexed="8"/>
      </bottom>
      <diagonal/>
    </border>
    <border>
      <left style="thin">
        <color indexed="9"/>
      </left>
      <right style="medium">
        <color indexed="8"/>
      </right>
      <top/>
      <bottom/>
      <diagonal/>
    </border>
    <border>
      <left style="medium">
        <color indexed="8"/>
      </left>
      <right style="medium">
        <color indexed="8"/>
      </right>
      <top style="medium">
        <color indexed="8"/>
      </top>
      <bottom style="thin">
        <color indexed="8"/>
      </bottom>
      <diagonal/>
    </border>
    <border>
      <left style="medium">
        <color indexed="8"/>
      </left>
      <right/>
      <top/>
      <bottom style="thin">
        <color indexed="8"/>
      </bottom>
      <diagonal/>
    </border>
    <border>
      <left style="medium">
        <color indexed="8"/>
      </left>
      <right/>
      <top/>
      <bottom style="thin">
        <color indexed="9"/>
      </bottom>
      <diagonal/>
    </border>
    <border>
      <left/>
      <right/>
      <top/>
      <bottom style="thin">
        <color indexed="9"/>
      </bottom>
      <diagonal/>
    </border>
    <border>
      <left style="medium">
        <color indexed="8"/>
      </left>
      <right/>
      <top style="thin">
        <color indexed="9"/>
      </top>
      <bottom/>
      <diagonal/>
    </border>
    <border>
      <left/>
      <right/>
      <top style="medium">
        <color indexed="8"/>
      </top>
      <bottom style="thin">
        <color indexed="8"/>
      </bottom>
      <diagonal/>
    </border>
    <border>
      <left style="thin">
        <color indexed="9"/>
      </left>
      <right/>
      <top style="medium">
        <color indexed="8"/>
      </top>
      <bottom/>
      <diagonal/>
    </border>
    <border>
      <left/>
      <right style="thin">
        <color indexed="8"/>
      </right>
      <top style="medium">
        <color indexed="8"/>
      </top>
      <bottom/>
      <diagonal/>
    </border>
    <border>
      <left style="thin">
        <color indexed="8"/>
      </left>
      <right/>
      <top style="medium">
        <color indexed="8"/>
      </top>
      <bottom/>
      <diagonal/>
    </border>
    <border>
      <left style="thin">
        <color indexed="9"/>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9"/>
      </left>
      <right style="thin">
        <color indexed="8"/>
      </right>
      <top/>
      <bottom/>
      <diagonal/>
    </border>
    <border>
      <left style="thin">
        <color indexed="9"/>
      </left>
      <right style="medium">
        <color indexed="8"/>
      </right>
      <top/>
      <bottom style="thin">
        <color indexed="9"/>
      </bottom>
      <diagonal/>
    </border>
    <border>
      <left/>
      <right style="thin">
        <color indexed="9"/>
      </right>
      <top/>
      <bottom style="thin">
        <color indexed="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8"/>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right/>
      <top style="thin">
        <color indexed="8"/>
      </top>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29"/>
      </bottom>
      <diagonal/>
    </border>
    <border>
      <left/>
      <right/>
      <top style="thin">
        <color indexed="8"/>
      </top>
      <bottom style="medium">
        <color indexed="8"/>
      </bottom>
      <diagonal/>
    </border>
    <border>
      <left style="medium">
        <color indexed="8"/>
      </left>
      <right style="medium">
        <color indexed="8"/>
      </right>
      <top style="thin">
        <color indexed="29"/>
      </top>
      <bottom/>
      <diagonal/>
    </border>
    <border>
      <left style="medium">
        <color indexed="8"/>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right/>
      <top style="thin">
        <color indexed="8"/>
      </top>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medium">
        <color indexed="8"/>
      </bottom>
      <diagonal/>
    </border>
    <border>
      <left style="medium">
        <color indexed="8"/>
      </left>
      <right style="medium">
        <color indexed="8"/>
      </right>
      <top style="thin">
        <color indexed="29"/>
      </top>
      <bottom/>
      <diagonal/>
    </border>
    <border>
      <left style="thin">
        <color auto="1"/>
      </left>
      <right style="thin">
        <color auto="1"/>
      </right>
      <top style="thin">
        <color auto="1"/>
      </top>
      <bottom style="thin">
        <color auto="1"/>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bottom/>
      <diagonal/>
    </border>
    <border>
      <left style="medium">
        <color indexed="8"/>
      </left>
      <right style="thin">
        <color indexed="8"/>
      </right>
      <top/>
      <bottom/>
      <diagonal/>
    </border>
    <border>
      <left style="thin">
        <color indexed="8"/>
      </left>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9"/>
      </left>
      <right/>
      <top/>
      <bottom style="thin">
        <color indexed="9"/>
      </bottom>
      <diagonal/>
    </border>
    <border>
      <left/>
      <right/>
      <top style="medium">
        <color indexed="8"/>
      </top>
      <bottom style="thin">
        <color indexed="9"/>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top style="medium">
        <color indexed="8"/>
      </top>
      <bottom style="thin">
        <color indexed="8"/>
      </bottom>
      <diagonal/>
    </border>
    <border>
      <left style="thin">
        <color indexed="9"/>
      </left>
      <right/>
      <top style="medium">
        <color indexed="8"/>
      </top>
      <bottom/>
      <diagonal/>
    </border>
    <border>
      <left/>
      <right/>
      <top style="medium">
        <color indexed="8"/>
      </top>
      <bottom/>
      <diagonal/>
    </border>
    <border>
      <left/>
      <right style="thin">
        <color indexed="8"/>
      </right>
      <top style="medium">
        <color indexed="8"/>
      </top>
      <bottom style="medium">
        <color indexed="8"/>
      </bottom>
      <diagonal/>
    </border>
    <border>
      <left style="thin">
        <color indexed="8"/>
      </left>
      <right/>
      <top style="medium">
        <color indexed="8"/>
      </top>
      <bottom/>
      <diagonal/>
    </border>
    <border>
      <left style="medium">
        <color indexed="8"/>
      </left>
      <right style="medium">
        <color indexed="8"/>
      </right>
      <top style="medium">
        <color indexed="8"/>
      </top>
      <bottom style="medium">
        <color indexed="8"/>
      </bottom>
      <diagonal/>
    </border>
    <border>
      <left style="thin">
        <color indexed="8"/>
      </left>
      <right/>
      <top style="thin">
        <color indexed="8"/>
      </top>
      <bottom style="medium">
        <color indexed="8"/>
      </bottom>
      <diagonal/>
    </border>
    <border>
      <left style="medium">
        <color indexed="8"/>
      </left>
      <right style="medium">
        <color indexed="8"/>
      </right>
      <top style="medium">
        <color indexed="8"/>
      </top>
      <bottom/>
      <diagonal/>
    </border>
    <border>
      <left style="medium">
        <color indexed="8"/>
      </left>
      <right/>
      <top style="thin">
        <color indexed="8"/>
      </top>
      <bottom/>
      <diagonal/>
    </border>
    <border>
      <left style="medium">
        <color indexed="8"/>
      </left>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style="thin">
        <color indexed="8"/>
      </bottom>
      <diagonal/>
    </border>
    <border>
      <left style="medium">
        <color indexed="8"/>
      </left>
      <right/>
      <top/>
      <bottom style="thin">
        <color indexed="8"/>
      </bottom>
      <diagonal/>
    </border>
    <border>
      <left/>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9"/>
      </left>
      <right style="medium">
        <color indexed="8"/>
      </right>
      <top/>
      <bottom style="thin">
        <color indexed="9"/>
      </bottom>
      <diagonal/>
    </border>
    <border>
      <left style="medium">
        <color indexed="8"/>
      </left>
      <right/>
      <top/>
      <bottom style="thin">
        <color indexed="9"/>
      </bottom>
      <diagonal/>
    </border>
    <border>
      <left/>
      <right/>
      <top/>
      <bottom style="thin">
        <color indexed="9"/>
      </bottom>
      <diagonal/>
    </border>
    <border>
      <left/>
      <right style="thin">
        <color indexed="9"/>
      </right>
      <top/>
      <bottom style="thin">
        <color indexed="9"/>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12">
    <xf numFmtId="0" fontId="0" fillId="0" borderId="0"/>
    <xf numFmtId="9" fontId="1" fillId="0" borderId="0" applyFont="0" applyFill="0" applyBorder="0" applyAlignment="0" applyProtection="0"/>
    <xf numFmtId="41" fontId="1" fillId="0" borderId="0" applyFont="0" applyFill="0" applyBorder="0" applyAlignment="0" applyProtection="0"/>
    <xf numFmtId="0" fontId="4" fillId="0" borderId="0"/>
    <xf numFmtId="43" fontId="1" fillId="0" borderId="0" applyFont="0" applyFill="0" applyBorder="0" applyAlignment="0" applyProtection="0"/>
    <xf numFmtId="0" fontId="14" fillId="0" borderId="0" applyNumberFormat="0" applyFill="0" applyBorder="0" applyAlignment="0" applyProtection="0"/>
    <xf numFmtId="0" fontId="50" fillId="0" borderId="0"/>
    <xf numFmtId="0" fontId="4" fillId="0" borderId="0"/>
    <xf numFmtId="0" fontId="51" fillId="0" borderId="0" applyNumberFormat="0" applyFill="0" applyBorder="0" applyProtection="0"/>
    <xf numFmtId="9" fontId="64" fillId="0" borderId="0" applyFont="0" applyFill="0" applyBorder="0" applyAlignment="0" applyProtection="0"/>
    <xf numFmtId="0" fontId="67" fillId="0" borderId="0" applyNumberFormat="0" applyFill="0" applyBorder="0" applyAlignment="0" applyProtection="0"/>
    <xf numFmtId="0" fontId="68" fillId="0" borderId="0"/>
  </cellStyleXfs>
  <cellXfs count="1586">
    <xf numFmtId="0" fontId="0" fillId="0" borderId="0" xfId="0"/>
    <xf numFmtId="0" fontId="6" fillId="0" borderId="2" xfId="0" applyFont="1" applyBorder="1" applyAlignment="1" applyProtection="1">
      <alignment horizontal="center" vertical="center"/>
    </xf>
    <xf numFmtId="0" fontId="0" fillId="0" borderId="2" xfId="0" applyBorder="1" applyAlignment="1">
      <alignment horizontal="center" vertical="center" wrapText="1"/>
    </xf>
    <xf numFmtId="9" fontId="0" fillId="4" borderId="2" xfId="0" applyNumberFormat="1" applyFill="1" applyBorder="1" applyAlignment="1">
      <alignment horizontal="center" vertical="center" wrapText="1"/>
    </xf>
    <xf numFmtId="41" fontId="0" fillId="4" borderId="2" xfId="2" applyFont="1" applyFill="1" applyBorder="1" applyAlignment="1">
      <alignment horizontal="center" vertical="center" wrapText="1"/>
    </xf>
    <xf numFmtId="0" fontId="14" fillId="0" borderId="0" xfId="5" applyFill="1" applyProtection="1"/>
    <xf numFmtId="0" fontId="14" fillId="0" borderId="0" xfId="5" applyFill="1" applyBorder="1" applyProtection="1"/>
    <xf numFmtId="0" fontId="0" fillId="0" borderId="0" xfId="0" applyProtection="1">
      <protection locked="0"/>
    </xf>
    <xf numFmtId="0" fontId="9" fillId="5" borderId="5" xfId="0" applyFont="1" applyFill="1" applyBorder="1" applyAlignment="1" applyProtection="1">
      <alignment horizontal="center" vertical="top" wrapText="1"/>
      <protection locked="0"/>
    </xf>
    <xf numFmtId="9" fontId="9" fillId="5" borderId="18" xfId="0" applyNumberFormat="1" applyFont="1" applyFill="1" applyBorder="1" applyAlignment="1" applyProtection="1">
      <alignment vertical="top" wrapText="1"/>
      <protection locked="0"/>
    </xf>
    <xf numFmtId="9" fontId="9" fillId="5" borderId="18" xfId="0" applyNumberFormat="1" applyFont="1" applyFill="1" applyBorder="1" applyAlignment="1" applyProtection="1">
      <alignment vertical="top"/>
      <protection locked="0"/>
    </xf>
    <xf numFmtId="3" fontId="0" fillId="0" borderId="0" xfId="0" applyNumberFormat="1" applyProtection="1">
      <protection locked="0"/>
    </xf>
    <xf numFmtId="9" fontId="9" fillId="5" borderId="8" xfId="0" applyNumberFormat="1" applyFont="1" applyFill="1" applyBorder="1" applyAlignment="1" applyProtection="1">
      <alignment vertical="top"/>
      <protection locked="0"/>
    </xf>
    <xf numFmtId="9" fontId="9" fillId="5" borderId="18" xfId="0" applyNumberFormat="1" applyFont="1" applyFill="1" applyBorder="1" applyAlignment="1" applyProtection="1">
      <alignment horizontal="center" vertical="top" wrapText="1"/>
      <protection locked="0"/>
    </xf>
    <xf numFmtId="9" fontId="9" fillId="8" borderId="18" xfId="1" applyFont="1" applyFill="1" applyBorder="1" applyAlignment="1" applyProtection="1">
      <alignment vertical="top"/>
    </xf>
    <xf numFmtId="0" fontId="9" fillId="0" borderId="20" xfId="0" applyFont="1" applyBorder="1" applyAlignment="1" applyProtection="1">
      <alignment horizontal="center" vertical="top" wrapText="1"/>
      <protection locked="0"/>
    </xf>
    <xf numFmtId="0" fontId="9" fillId="0" borderId="0" xfId="0" applyFont="1" applyAlignment="1" applyProtection="1">
      <alignment vertical="top"/>
      <protection locked="0"/>
    </xf>
    <xf numFmtId="0" fontId="9" fillId="0" borderId="0" xfId="0" applyFont="1" applyAlignment="1" applyProtection="1">
      <alignment horizontal="center" vertical="top"/>
      <protection locked="0"/>
    </xf>
    <xf numFmtId="0" fontId="0" fillId="0" borderId="0" xfId="0" applyAlignment="1" applyProtection="1">
      <alignment vertical="top"/>
      <protection locked="0"/>
    </xf>
    <xf numFmtId="0" fontId="16" fillId="0" borderId="18" xfId="0" applyFont="1" applyBorder="1" applyAlignment="1" applyProtection="1">
      <alignment vertical="top" wrapText="1"/>
      <protection locked="0"/>
    </xf>
    <xf numFmtId="0" fontId="9" fillId="0" borderId="18" xfId="0" applyFont="1" applyBorder="1" applyAlignment="1" applyProtection="1">
      <alignment vertical="top" wrapText="1"/>
      <protection locked="0"/>
    </xf>
    <xf numFmtId="0" fontId="14" fillId="5" borderId="18" xfId="5" applyFill="1" applyBorder="1" applyAlignment="1" applyProtection="1">
      <alignment horizontal="left" vertical="top" wrapText="1"/>
      <protection locked="0"/>
    </xf>
    <xf numFmtId="0" fontId="9" fillId="0" borderId="18" xfId="0" applyFont="1" applyBorder="1" applyAlignment="1" applyProtection="1">
      <alignment horizontal="center" vertical="top" wrapText="1"/>
      <protection locked="0"/>
    </xf>
    <xf numFmtId="0" fontId="9" fillId="5" borderId="18" xfId="0" applyFont="1" applyFill="1" applyBorder="1" applyAlignment="1" applyProtection="1">
      <alignment horizontal="left" vertical="top"/>
      <protection locked="0"/>
    </xf>
    <xf numFmtId="0" fontId="12" fillId="0" borderId="0" xfId="0" applyFont="1" applyAlignment="1" applyProtection="1">
      <alignment vertical="top"/>
      <protection locked="0"/>
    </xf>
    <xf numFmtId="0" fontId="9" fillId="9" borderId="18" xfId="0" applyFont="1" applyFill="1" applyBorder="1" applyAlignment="1" applyProtection="1">
      <alignment horizontal="left" vertical="top"/>
      <protection locked="0"/>
    </xf>
    <xf numFmtId="17" fontId="9" fillId="0" borderId="22" xfId="0" applyNumberFormat="1" applyFont="1" applyBorder="1" applyAlignment="1" applyProtection="1">
      <alignment vertical="top" wrapText="1"/>
      <protection locked="0"/>
    </xf>
    <xf numFmtId="0" fontId="11" fillId="0" borderId="18" xfId="0" applyFont="1" applyBorder="1" applyAlignment="1" applyProtection="1">
      <alignment vertical="top" wrapText="1"/>
      <protection locked="0"/>
    </xf>
    <xf numFmtId="0" fontId="17" fillId="0" borderId="0" xfId="0" applyFont="1" applyAlignment="1" applyProtection="1">
      <alignment vertical="top"/>
      <protection locked="0"/>
    </xf>
    <xf numFmtId="0" fontId="17" fillId="0" borderId="0" xfId="0" applyFont="1" applyAlignment="1" applyProtection="1">
      <alignment horizontal="center" vertical="top"/>
      <protection locked="0"/>
    </xf>
    <xf numFmtId="0" fontId="17" fillId="0" borderId="12" xfId="0" applyFont="1" applyBorder="1" applyAlignment="1" applyProtection="1">
      <alignment vertical="top" wrapText="1"/>
      <protection locked="0"/>
    </xf>
    <xf numFmtId="0" fontId="0" fillId="0" borderId="0" xfId="0" applyAlignment="1" applyProtection="1">
      <alignment horizontal="center" vertical="top"/>
      <protection locked="0"/>
    </xf>
    <xf numFmtId="0" fontId="12" fillId="0" borderId="0" xfId="0" applyFont="1" applyAlignment="1" applyProtection="1">
      <alignment horizontal="center" vertical="top"/>
      <protection locked="0"/>
    </xf>
    <xf numFmtId="0" fontId="9" fillId="0" borderId="12" xfId="0" applyFont="1" applyBorder="1" applyAlignment="1" applyProtection="1">
      <alignment horizontal="center" vertical="top" wrapText="1"/>
      <protection locked="0"/>
    </xf>
    <xf numFmtId="0" fontId="9" fillId="0" borderId="22" xfId="0" applyFont="1" applyBorder="1" applyAlignment="1" applyProtection="1">
      <alignment horizontal="center" vertical="top" wrapText="1"/>
      <protection locked="0"/>
    </xf>
    <xf numFmtId="0" fontId="0" fillId="0" borderId="2" xfId="0" applyBorder="1" applyAlignment="1">
      <alignment horizontal="left" vertical="center" wrapText="1"/>
    </xf>
    <xf numFmtId="0" fontId="0" fillId="0" borderId="0" xfId="0" applyAlignment="1">
      <alignment horizontal="left"/>
    </xf>
    <xf numFmtId="0" fontId="3" fillId="0" borderId="0" xfId="0" applyFont="1" applyAlignment="1">
      <alignment vertical="top"/>
    </xf>
    <xf numFmtId="0" fontId="3" fillId="0" borderId="0" xfId="0" applyFont="1" applyAlignment="1">
      <alignment horizontal="center" vertical="top"/>
    </xf>
    <xf numFmtId="0" fontId="3" fillId="0" borderId="0" xfId="0" applyFont="1" applyAlignment="1">
      <alignment horizontal="right" vertical="top"/>
    </xf>
    <xf numFmtId="0" fontId="7" fillId="2" borderId="7" xfId="0" applyFont="1" applyFill="1" applyBorder="1" applyAlignment="1">
      <alignment vertical="top"/>
    </xf>
    <xf numFmtId="0" fontId="3" fillId="0" borderId="13" xfId="0" applyFont="1" applyBorder="1" applyAlignment="1">
      <alignment horizontal="center" vertical="top" wrapText="1"/>
    </xf>
    <xf numFmtId="0" fontId="3" fillId="0" borderId="19" xfId="0" applyFont="1" applyBorder="1" applyAlignment="1">
      <alignment horizontal="center" vertical="top" wrapText="1"/>
    </xf>
    <xf numFmtId="0" fontId="3" fillId="0" borderId="18" xfId="0" applyFont="1" applyBorder="1" applyAlignment="1">
      <alignment horizontal="center" vertical="top" wrapText="1"/>
    </xf>
    <xf numFmtId="0" fontId="3" fillId="0" borderId="20" xfId="0" applyFont="1" applyBorder="1" applyAlignment="1">
      <alignment horizontal="center" vertical="top" wrapText="1"/>
    </xf>
    <xf numFmtId="0" fontId="27" fillId="0" borderId="18" xfId="0" applyFont="1" applyBorder="1" applyAlignment="1">
      <alignment vertical="top" wrapText="1"/>
    </xf>
    <xf numFmtId="0" fontId="3" fillId="5" borderId="18" xfId="0" applyFont="1" applyFill="1" applyBorder="1" applyAlignment="1" applyProtection="1">
      <alignment horizontal="left" vertical="top"/>
      <protection locked="0"/>
    </xf>
    <xf numFmtId="0" fontId="3" fillId="9" borderId="18" xfId="0" applyFont="1" applyFill="1" applyBorder="1" applyAlignment="1" applyProtection="1">
      <alignment horizontal="left" vertical="top"/>
      <protection locked="0"/>
    </xf>
    <xf numFmtId="0" fontId="24" fillId="0" borderId="18" xfId="0" applyFont="1" applyBorder="1" applyAlignment="1">
      <alignment vertical="top" wrapText="1"/>
    </xf>
    <xf numFmtId="0" fontId="25" fillId="0" borderId="0" xfId="0" applyFont="1" applyAlignment="1">
      <alignment vertical="top"/>
    </xf>
    <xf numFmtId="0" fontId="25" fillId="0" borderId="0" xfId="0" applyFont="1" applyAlignment="1">
      <alignment horizontal="center" vertical="top"/>
    </xf>
    <xf numFmtId="0" fontId="25" fillId="0" borderId="12" xfId="0" applyFont="1" applyBorder="1" applyAlignment="1">
      <alignment vertical="top" wrapText="1"/>
    </xf>
    <xf numFmtId="0" fontId="6" fillId="0" borderId="0" xfId="0" applyFont="1"/>
    <xf numFmtId="0" fontId="31" fillId="0" borderId="0" xfId="0" applyFont="1" applyAlignment="1">
      <alignment vertical="top"/>
    </xf>
    <xf numFmtId="0" fontId="31" fillId="0" borderId="0" xfId="0" applyFont="1" applyAlignment="1">
      <alignment horizontal="center" vertical="top"/>
    </xf>
    <xf numFmtId="0" fontId="6" fillId="0" borderId="0" xfId="0" applyFont="1" applyAlignment="1">
      <alignment vertical="top"/>
    </xf>
    <xf numFmtId="0" fontId="31" fillId="0" borderId="0" xfId="0" applyFont="1" applyAlignment="1">
      <alignment horizontal="right" vertical="top"/>
    </xf>
    <xf numFmtId="0" fontId="6" fillId="2" borderId="9" xfId="0" applyFont="1" applyFill="1" applyBorder="1" applyAlignment="1">
      <alignment vertical="top"/>
    </xf>
    <xf numFmtId="0" fontId="34" fillId="0" borderId="0" xfId="5" applyFont="1" applyFill="1"/>
    <xf numFmtId="0" fontId="6" fillId="0" borderId="0" xfId="0" applyFont="1" applyAlignment="1">
      <alignment horizontal="center" vertical="top"/>
    </xf>
    <xf numFmtId="0" fontId="31" fillId="0" borderId="13" xfId="0" applyFont="1" applyBorder="1" applyAlignment="1">
      <alignment horizontal="center" vertical="top" wrapText="1"/>
    </xf>
    <xf numFmtId="0" fontId="31" fillId="0" borderId="19" xfId="0" applyFont="1" applyBorder="1" applyAlignment="1">
      <alignment horizontal="center" vertical="top" wrapText="1"/>
    </xf>
    <xf numFmtId="0" fontId="6" fillId="0" borderId="0" xfId="0" applyFont="1" applyAlignment="1">
      <alignment vertical="top" wrapText="1"/>
    </xf>
    <xf numFmtId="0" fontId="31" fillId="0" borderId="18" xfId="0" applyFont="1" applyBorder="1" applyAlignment="1">
      <alignment vertical="top"/>
    </xf>
    <xf numFmtId="0" fontId="31" fillId="0" borderId="0" xfId="0" applyFont="1" applyAlignment="1">
      <alignment vertical="center" wrapText="1"/>
    </xf>
    <xf numFmtId="0" fontId="6" fillId="0" borderId="12" xfId="0" applyFont="1" applyBorder="1"/>
    <xf numFmtId="0" fontId="6" fillId="0" borderId="16" xfId="0" applyFont="1" applyBorder="1"/>
    <xf numFmtId="0" fontId="31" fillId="5" borderId="25" xfId="0" applyFont="1" applyFill="1" applyBorder="1" applyAlignment="1" applyProtection="1">
      <alignment vertical="top"/>
      <protection locked="0"/>
    </xf>
    <xf numFmtId="0" fontId="31" fillId="5" borderId="26" xfId="0" applyFont="1" applyFill="1" applyBorder="1" applyAlignment="1" applyProtection="1">
      <alignment vertical="top"/>
      <protection locked="0"/>
    </xf>
    <xf numFmtId="0" fontId="31" fillId="5" borderId="27" xfId="0" applyFont="1" applyFill="1" applyBorder="1" applyAlignment="1" applyProtection="1">
      <alignment vertical="top"/>
      <protection locked="0"/>
    </xf>
    <xf numFmtId="9" fontId="31" fillId="8" borderId="22" xfId="1" applyFont="1" applyFill="1" applyBorder="1" applyAlignment="1">
      <alignment horizontal="center" vertical="top" wrapText="1"/>
    </xf>
    <xf numFmtId="0" fontId="31" fillId="5" borderId="18" xfId="0" applyFont="1" applyFill="1" applyBorder="1" applyAlignment="1" applyProtection="1">
      <alignment vertical="top"/>
      <protection locked="0"/>
    </xf>
    <xf numFmtId="0" fontId="6" fillId="0" borderId="22" xfId="0" applyFont="1" applyBorder="1"/>
    <xf numFmtId="0" fontId="37" fillId="0" borderId="0" xfId="0" applyFont="1" applyAlignment="1">
      <alignment vertical="top"/>
    </xf>
    <xf numFmtId="0" fontId="31" fillId="2" borderId="18" xfId="0" applyFont="1" applyFill="1" applyBorder="1" applyAlignment="1">
      <alignment horizontal="center" vertical="top" wrapText="1"/>
    </xf>
    <xf numFmtId="0" fontId="31" fillId="5" borderId="18" xfId="0" applyFont="1" applyFill="1" applyBorder="1" applyAlignment="1" applyProtection="1">
      <alignment horizontal="left" vertical="center"/>
      <protection locked="0"/>
    </xf>
    <xf numFmtId="0" fontId="31" fillId="5" borderId="18" xfId="0" applyFont="1" applyFill="1" applyBorder="1" applyAlignment="1" applyProtection="1">
      <alignment vertical="top" wrapText="1"/>
      <protection locked="0"/>
    </xf>
    <xf numFmtId="9" fontId="31" fillId="8" borderId="18" xfId="0" applyNumberFormat="1" applyFont="1" applyFill="1" applyBorder="1" applyAlignment="1">
      <alignment horizontal="center" vertical="top"/>
    </xf>
    <xf numFmtId="9" fontId="31" fillId="8" borderId="18" xfId="0" applyNumberFormat="1" applyFont="1" applyFill="1" applyBorder="1" applyAlignment="1">
      <alignment vertical="top"/>
    </xf>
    <xf numFmtId="0" fontId="6" fillId="0" borderId="21" xfId="0" applyFont="1" applyBorder="1" applyAlignment="1">
      <alignment vertical="top"/>
    </xf>
    <xf numFmtId="0" fontId="6" fillId="0" borderId="21" xfId="0" applyFont="1" applyBorder="1"/>
    <xf numFmtId="0" fontId="6" fillId="0" borderId="18" xfId="0" applyFont="1" applyBorder="1"/>
    <xf numFmtId="0" fontId="31" fillId="0" borderId="20" xfId="0" applyFont="1" applyBorder="1" applyAlignment="1">
      <alignment horizontal="center" vertical="top" wrapText="1"/>
    </xf>
    <xf numFmtId="0" fontId="38" fillId="0" borderId="18" xfId="0" applyFont="1" applyBorder="1" applyAlignment="1">
      <alignment vertical="top" wrapText="1"/>
    </xf>
    <xf numFmtId="0" fontId="31" fillId="5" borderId="18" xfId="0" applyFont="1" applyFill="1" applyBorder="1" applyAlignment="1" applyProtection="1">
      <alignment horizontal="left" vertical="top"/>
      <protection locked="0"/>
    </xf>
    <xf numFmtId="0" fontId="31" fillId="9" borderId="18" xfId="0" applyFont="1" applyFill="1" applyBorder="1" applyAlignment="1" applyProtection="1">
      <alignment horizontal="left" vertical="top"/>
      <protection locked="0"/>
    </xf>
    <xf numFmtId="17" fontId="31" fillId="0" borderId="22" xfId="0" applyNumberFormat="1" applyFont="1" applyBorder="1" applyAlignment="1">
      <alignment vertical="top" wrapText="1"/>
    </xf>
    <xf numFmtId="0" fontId="33" fillId="0" borderId="18" xfId="0" applyFont="1" applyBorder="1" applyAlignment="1">
      <alignment vertical="top" wrapText="1"/>
    </xf>
    <xf numFmtId="0" fontId="36" fillId="0" borderId="0" xfId="0" applyFont="1" applyAlignment="1">
      <alignment vertical="top"/>
    </xf>
    <xf numFmtId="0" fontId="36" fillId="0" borderId="0" xfId="0" applyFont="1" applyAlignment="1">
      <alignment horizontal="center" vertical="top"/>
    </xf>
    <xf numFmtId="0" fontId="36" fillId="0" borderId="12" xfId="0" applyFont="1" applyBorder="1" applyAlignment="1">
      <alignment vertical="top" wrapText="1"/>
    </xf>
    <xf numFmtId="0" fontId="34" fillId="0" borderId="18" xfId="5" applyFont="1" applyBorder="1" applyAlignment="1">
      <alignment vertical="top" wrapText="1"/>
    </xf>
    <xf numFmtId="0" fontId="14" fillId="0" borderId="6" xfId="5" applyBorder="1" applyAlignment="1" applyProtection="1">
      <alignment vertical="top"/>
    </xf>
    <xf numFmtId="3" fontId="9" fillId="5" borderId="5" xfId="0" applyNumberFormat="1" applyFont="1" applyFill="1" applyBorder="1" applyAlignment="1" applyProtection="1">
      <alignment horizontal="right" vertical="top" wrapText="1"/>
      <protection locked="0"/>
    </xf>
    <xf numFmtId="9" fontId="9" fillId="8" borderId="18" xfId="1" applyFont="1" applyFill="1" applyBorder="1" applyAlignment="1" applyProtection="1">
      <alignment horizontal="right" vertical="top"/>
    </xf>
    <xf numFmtId="0" fontId="9" fillId="0" borderId="3" xfId="0" applyFont="1" applyBorder="1" applyAlignment="1" applyProtection="1">
      <alignment horizontal="left" vertical="top"/>
      <protection locked="0"/>
    </xf>
    <xf numFmtId="9" fontId="9" fillId="8" borderId="8" xfId="1" applyFont="1" applyFill="1" applyBorder="1" applyAlignment="1" applyProtection="1">
      <alignment horizontal="center" vertical="top"/>
    </xf>
    <xf numFmtId="0" fontId="9" fillId="5" borderId="18" xfId="0" applyFont="1" applyFill="1" applyBorder="1" applyAlignment="1" applyProtection="1">
      <alignment vertical="top" wrapText="1"/>
      <protection locked="0"/>
    </xf>
    <xf numFmtId="0" fontId="9" fillId="0" borderId="0" xfId="0" applyFont="1" applyAlignment="1">
      <alignment horizontal="right" vertical="top"/>
    </xf>
    <xf numFmtId="9" fontId="0" fillId="2" borderId="8" xfId="0" applyNumberFormat="1" applyFill="1" applyBorder="1" applyAlignment="1">
      <alignment horizontal="center" vertical="top"/>
    </xf>
    <xf numFmtId="0" fontId="14" fillId="0" borderId="6" xfId="5" applyBorder="1" applyAlignment="1">
      <alignment vertical="top"/>
    </xf>
    <xf numFmtId="0" fontId="9" fillId="0" borderId="18" xfId="0" applyFont="1" applyBorder="1" applyAlignment="1">
      <alignment vertical="top"/>
    </xf>
    <xf numFmtId="0" fontId="9" fillId="0" borderId="20" xfId="0" applyFont="1" applyBorder="1" applyAlignment="1">
      <alignment horizontal="center" vertical="top" wrapText="1"/>
    </xf>
    <xf numFmtId="0" fontId="12" fillId="0" borderId="0" xfId="0" applyFont="1" applyAlignment="1">
      <alignment horizontal="right" vertical="top"/>
    </xf>
    <xf numFmtId="9" fontId="9" fillId="8" borderId="8" xfId="1" applyFont="1" applyFill="1" applyBorder="1" applyAlignment="1">
      <alignment horizontal="center" vertical="top"/>
    </xf>
    <xf numFmtId="0" fontId="42" fillId="0" borderId="19" xfId="0" applyFont="1" applyBorder="1" applyAlignment="1">
      <alignment horizontal="center" vertical="top" wrapText="1"/>
    </xf>
    <xf numFmtId="0" fontId="0" fillId="0" borderId="21" xfId="0" applyBorder="1"/>
    <xf numFmtId="0" fontId="0" fillId="0" borderId="0" xfId="0" applyAlignment="1">
      <alignment horizontal="left" vertical="top"/>
    </xf>
    <xf numFmtId="0" fontId="12" fillId="0" borderId="0" xfId="0" applyFont="1"/>
    <xf numFmtId="0" fontId="12" fillId="0" borderId="2" xfId="0" applyFont="1" applyFill="1" applyBorder="1" applyAlignment="1">
      <alignment vertical="top" wrapText="1"/>
    </xf>
    <xf numFmtId="0" fontId="2" fillId="0" borderId="2" xfId="0" applyFont="1" applyBorder="1" applyAlignment="1" applyProtection="1">
      <alignment horizontal="center" vertical="center"/>
    </xf>
    <xf numFmtId="0" fontId="2" fillId="0" borderId="2" xfId="0" applyFont="1" applyBorder="1" applyAlignment="1" applyProtection="1">
      <alignment horizontal="left" vertical="center"/>
    </xf>
    <xf numFmtId="0" fontId="2" fillId="0" borderId="2" xfId="0" applyFont="1" applyBorder="1" applyAlignment="1">
      <alignment horizontal="center"/>
    </xf>
    <xf numFmtId="0" fontId="2" fillId="0" borderId="2" xfId="0" applyFont="1" applyBorder="1" applyAlignment="1" applyProtection="1">
      <alignment horizontal="center" vertical="center"/>
      <protection locked="0"/>
    </xf>
    <xf numFmtId="0" fontId="45" fillId="0" borderId="2" xfId="0" applyFont="1" applyBorder="1" applyAlignment="1">
      <alignment horizontal="center"/>
    </xf>
    <xf numFmtId="0" fontId="45" fillId="0" borderId="2" xfId="0" applyFont="1" applyBorder="1" applyAlignment="1" applyProtection="1">
      <alignment horizontal="center" vertical="center"/>
      <protection locked="0"/>
    </xf>
    <xf numFmtId="0" fontId="2" fillId="0" borderId="0" xfId="0" applyFont="1" applyAlignment="1">
      <alignment horizontal="center"/>
    </xf>
    <xf numFmtId="0" fontId="42" fillId="0" borderId="18" xfId="0" applyFont="1" applyBorder="1" applyAlignment="1">
      <alignment vertical="top" wrapText="1"/>
    </xf>
    <xf numFmtId="0" fontId="9" fillId="8" borderId="18" xfId="0" applyFont="1" applyFill="1" applyBorder="1" applyAlignment="1">
      <alignment vertical="top"/>
    </xf>
    <xf numFmtId="0" fontId="9" fillId="5" borderId="18" xfId="0" applyFont="1" applyFill="1" applyBorder="1" applyAlignment="1" applyProtection="1">
      <alignment horizontal="center" vertical="top"/>
      <protection locked="0"/>
    </xf>
    <xf numFmtId="0" fontId="15" fillId="0" borderId="3" xfId="0" applyFont="1" applyBorder="1" applyAlignment="1">
      <alignment vertical="top"/>
    </xf>
    <xf numFmtId="0" fontId="15" fillId="0" borderId="4" xfId="0" applyFont="1" applyBorder="1" applyAlignment="1">
      <alignment vertical="top"/>
    </xf>
    <xf numFmtId="0" fontId="15" fillId="0" borderId="5" xfId="0" applyFont="1" applyBorder="1" applyAlignment="1">
      <alignment vertical="top"/>
    </xf>
    <xf numFmtId="9" fontId="0" fillId="0" borderId="0" xfId="1" applyFont="1"/>
    <xf numFmtId="3" fontId="9" fillId="8" borderId="18" xfId="0" applyNumberFormat="1" applyFont="1" applyFill="1" applyBorder="1" applyAlignment="1">
      <alignment vertical="top"/>
    </xf>
    <xf numFmtId="0" fontId="9" fillId="0" borderId="12" xfId="0" applyFont="1" applyBorder="1" applyAlignment="1">
      <alignment horizontal="center" vertical="top" wrapText="1"/>
    </xf>
    <xf numFmtId="0" fontId="9" fillId="0" borderId="22" xfId="0" applyFont="1" applyBorder="1" applyAlignment="1">
      <alignment horizontal="center" vertical="top" wrapText="1"/>
    </xf>
    <xf numFmtId="0" fontId="9" fillId="8" borderId="18" xfId="0" applyFont="1" applyFill="1" applyBorder="1" applyAlignment="1">
      <alignment horizontal="center" vertical="top"/>
    </xf>
    <xf numFmtId="0" fontId="9" fillId="0" borderId="18" xfId="0" applyFont="1" applyBorder="1" applyAlignment="1">
      <alignment horizontal="center" vertical="top"/>
    </xf>
    <xf numFmtId="3" fontId="0" fillId="0" borderId="0" xfId="0" applyNumberFormat="1"/>
    <xf numFmtId="0" fontId="0" fillId="0" borderId="22" xfId="0" applyBorder="1"/>
    <xf numFmtId="0" fontId="0" fillId="0" borderId="0" xfId="0"/>
    <xf numFmtId="0" fontId="5" fillId="3" borderId="4" xfId="3" applyFont="1" applyFill="1" applyBorder="1" applyAlignment="1">
      <alignment vertical="center" wrapText="1"/>
    </xf>
    <xf numFmtId="0" fontId="5" fillId="3" borderId="4" xfId="0" applyFont="1" applyFill="1" applyBorder="1" applyAlignment="1">
      <alignment vertical="center" wrapText="1"/>
    </xf>
    <xf numFmtId="0" fontId="5" fillId="3" borderId="5" xfId="0" applyFont="1" applyFill="1" applyBorder="1" applyAlignment="1">
      <alignment vertical="center" wrapText="1"/>
    </xf>
    <xf numFmtId="0" fontId="9" fillId="0" borderId="0" xfId="0" applyFont="1" applyAlignment="1">
      <alignment vertical="top"/>
    </xf>
    <xf numFmtId="0" fontId="9" fillId="0" borderId="0" xfId="0" applyFont="1" applyAlignment="1">
      <alignment horizontal="center" vertical="top"/>
    </xf>
    <xf numFmtId="0" fontId="0" fillId="0" borderId="0" xfId="0" applyAlignment="1">
      <alignment vertical="top"/>
    </xf>
    <xf numFmtId="0" fontId="0" fillId="5" borderId="2" xfId="0" applyFill="1" applyBorder="1" applyAlignment="1">
      <alignment vertical="top"/>
    </xf>
    <xf numFmtId="0" fontId="0" fillId="7" borderId="2" xfId="0" applyFill="1" applyBorder="1" applyAlignment="1">
      <alignment vertical="top"/>
    </xf>
    <xf numFmtId="0" fontId="0" fillId="0" borderId="0" xfId="0" applyAlignment="1">
      <alignment horizontal="right" vertical="top"/>
    </xf>
    <xf numFmtId="0" fontId="13" fillId="2" borderId="7" xfId="0" applyFont="1" applyFill="1" applyBorder="1" applyAlignment="1">
      <alignment vertical="top"/>
    </xf>
    <xf numFmtId="0" fontId="0" fillId="2" borderId="9" xfId="0" applyFill="1" applyBorder="1" applyAlignment="1">
      <alignment vertical="top"/>
    </xf>
    <xf numFmtId="0" fontId="14" fillId="0" borderId="0" xfId="5" applyFill="1"/>
    <xf numFmtId="0" fontId="12" fillId="0" borderId="0" xfId="0" applyFont="1" applyAlignment="1">
      <alignment horizontal="center" vertical="top"/>
    </xf>
    <xf numFmtId="0" fontId="9" fillId="5" borderId="2" xfId="0" applyFont="1" applyFill="1" applyBorder="1" applyAlignment="1" applyProtection="1">
      <alignment horizontal="center" vertical="top" wrapText="1"/>
      <protection locked="0"/>
    </xf>
    <xf numFmtId="0" fontId="14" fillId="0" borderId="0" xfId="5" applyFill="1" applyBorder="1"/>
    <xf numFmtId="0" fontId="12" fillId="5" borderId="2" xfId="0" applyFont="1" applyFill="1" applyBorder="1" applyAlignment="1" applyProtection="1">
      <alignment horizontal="center" vertical="top"/>
      <protection locked="0"/>
    </xf>
    <xf numFmtId="0" fontId="9" fillId="0" borderId="13" xfId="0" applyFont="1" applyBorder="1" applyAlignment="1">
      <alignment horizontal="center" vertical="top" wrapText="1"/>
    </xf>
    <xf numFmtId="3" fontId="9" fillId="5" borderId="18" xfId="0" applyNumberFormat="1" applyFont="1" applyFill="1" applyBorder="1" applyAlignment="1" applyProtection="1">
      <alignment vertical="top" wrapText="1"/>
      <protection locked="0"/>
    </xf>
    <xf numFmtId="0" fontId="9" fillId="0" borderId="8" xfId="0" applyFont="1" applyBorder="1" applyAlignment="1">
      <alignment vertical="top" wrapText="1"/>
    </xf>
    <xf numFmtId="0" fontId="9" fillId="0" borderId="19" xfId="0" applyFont="1" applyBorder="1" applyAlignment="1">
      <alignment horizontal="center" vertical="top" wrapText="1"/>
    </xf>
    <xf numFmtId="0" fontId="9" fillId="5" borderId="18" xfId="0" applyFont="1" applyFill="1" applyBorder="1" applyAlignment="1" applyProtection="1">
      <alignment vertical="top"/>
      <protection locked="0"/>
    </xf>
    <xf numFmtId="3" fontId="9" fillId="8" borderId="22" xfId="0" applyNumberFormat="1" applyFont="1" applyFill="1" applyBorder="1" applyAlignment="1">
      <alignment vertical="top"/>
    </xf>
    <xf numFmtId="0" fontId="16" fillId="0" borderId="18" xfId="0" applyFont="1" applyBorder="1" applyAlignment="1">
      <alignment vertical="top" wrapText="1"/>
    </xf>
    <xf numFmtId="0" fontId="9" fillId="0" borderId="3" xfId="0" applyFont="1" applyBorder="1" applyAlignment="1" applyProtection="1">
      <alignment vertical="top"/>
      <protection locked="0"/>
    </xf>
    <xf numFmtId="17" fontId="9" fillId="0" borderId="22" xfId="0" applyNumberFormat="1" applyFont="1" applyBorder="1" applyAlignment="1">
      <alignment vertical="top" wrapText="1"/>
    </xf>
    <xf numFmtId="0" fontId="11" fillId="0" borderId="18" xfId="0" applyFont="1" applyBorder="1" applyAlignment="1">
      <alignment vertical="top" wrapText="1"/>
    </xf>
    <xf numFmtId="0" fontId="17" fillId="0" borderId="0" xfId="0" applyFont="1" applyAlignment="1">
      <alignment vertical="top"/>
    </xf>
    <xf numFmtId="0" fontId="17" fillId="0" borderId="0" xfId="0" applyFont="1" applyAlignment="1">
      <alignment horizontal="center" vertical="top"/>
    </xf>
    <xf numFmtId="0" fontId="0" fillId="0" borderId="0" xfId="0" applyAlignment="1">
      <alignment horizontal="center" vertical="top"/>
    </xf>
    <xf numFmtId="0" fontId="15" fillId="0" borderId="8" xfId="0" applyFont="1" applyBorder="1" applyAlignment="1">
      <alignment vertical="top" wrapText="1"/>
    </xf>
    <xf numFmtId="0" fontId="12" fillId="0" borderId="0" xfId="0" applyFont="1" applyAlignment="1">
      <alignment vertical="top"/>
    </xf>
    <xf numFmtId="0" fontId="9" fillId="0" borderId="5" xfId="0" applyFont="1" applyBorder="1" applyAlignment="1">
      <alignment horizontal="center" vertical="top"/>
    </xf>
    <xf numFmtId="0" fontId="0" fillId="0" borderId="12" xfId="0" applyBorder="1"/>
    <xf numFmtId="0" fontId="0" fillId="0" borderId="16" xfId="0" applyBorder="1"/>
    <xf numFmtId="0" fontId="17" fillId="0" borderId="5" xfId="0" applyFont="1" applyBorder="1" applyAlignment="1">
      <alignment vertical="top" wrapText="1"/>
    </xf>
    <xf numFmtId="0" fontId="17" fillId="5" borderId="18" xfId="0" applyFont="1" applyFill="1" applyBorder="1" applyAlignment="1" applyProtection="1">
      <alignment vertical="top" wrapText="1"/>
      <protection locked="0"/>
    </xf>
    <xf numFmtId="9" fontId="9" fillId="5" borderId="18" xfId="0" applyNumberFormat="1" applyFont="1" applyFill="1" applyBorder="1" applyAlignment="1" applyProtection="1">
      <alignment horizontal="center" vertical="top"/>
      <protection locked="0"/>
    </xf>
    <xf numFmtId="9" fontId="9" fillId="8" borderId="18" xfId="1" applyFont="1" applyFill="1" applyBorder="1" applyAlignment="1">
      <alignment vertical="top"/>
    </xf>
    <xf numFmtId="9" fontId="9" fillId="8" borderId="18" xfId="0" applyNumberFormat="1" applyFont="1" applyFill="1" applyBorder="1" applyAlignment="1">
      <alignment vertical="top"/>
    </xf>
    <xf numFmtId="0" fontId="0" fillId="0" borderId="21" xfId="0" applyBorder="1" applyAlignment="1">
      <alignment vertical="top"/>
    </xf>
    <xf numFmtId="0" fontId="0" fillId="0" borderId="18" xfId="0" applyBorder="1" applyAlignment="1">
      <alignment vertical="top"/>
    </xf>
    <xf numFmtId="0" fontId="14" fillId="0" borderId="18" xfId="5" applyFill="1" applyBorder="1" applyAlignment="1">
      <alignment vertical="top"/>
    </xf>
    <xf numFmtId="0" fontId="9" fillId="9" borderId="18" xfId="0" applyFont="1" applyFill="1" applyBorder="1" applyAlignment="1">
      <alignment vertical="top"/>
    </xf>
    <xf numFmtId="0" fontId="43" fillId="0" borderId="18" xfId="0" applyFont="1" applyBorder="1" applyAlignment="1">
      <alignment vertical="top" wrapText="1"/>
    </xf>
    <xf numFmtId="0" fontId="14" fillId="0" borderId="18" xfId="5" applyBorder="1" applyAlignment="1">
      <alignment vertical="top" wrapText="1"/>
    </xf>
    <xf numFmtId="0" fontId="49" fillId="0" borderId="12" xfId="0" applyFont="1" applyBorder="1" applyAlignment="1">
      <alignment vertical="top" wrapText="1"/>
    </xf>
    <xf numFmtId="9" fontId="9" fillId="2" borderId="18" xfId="1" applyFont="1" applyFill="1" applyBorder="1" applyAlignment="1">
      <alignment horizontal="center" vertical="top"/>
    </xf>
    <xf numFmtId="9" fontId="17" fillId="5" borderId="18" xfId="0" applyNumberFormat="1" applyFont="1" applyFill="1" applyBorder="1" applyAlignment="1" applyProtection="1">
      <alignment horizontal="center" vertical="top"/>
      <protection locked="0"/>
    </xf>
    <xf numFmtId="0" fontId="9" fillId="0" borderId="22" xfId="0" applyFont="1" applyBorder="1" applyAlignment="1">
      <alignment vertical="top"/>
    </xf>
    <xf numFmtId="0" fontId="9" fillId="5" borderId="18" xfId="0" applyFont="1" applyFill="1" applyBorder="1" applyAlignment="1">
      <alignment horizontal="center" vertical="top"/>
    </xf>
    <xf numFmtId="0" fontId="9" fillId="5" borderId="18" xfId="0" applyFont="1" applyFill="1" applyBorder="1" applyAlignment="1">
      <alignment vertical="top" wrapText="1"/>
    </xf>
    <xf numFmtId="0" fontId="0" fillId="5" borderId="0" xfId="0" applyFill="1"/>
    <xf numFmtId="0" fontId="6" fillId="5" borderId="18" xfId="0" applyFont="1" applyFill="1" applyBorder="1" applyAlignment="1" applyProtection="1">
      <alignment horizontal="center" vertical="top"/>
      <protection locked="0"/>
    </xf>
    <xf numFmtId="9" fontId="9" fillId="8" borderId="18" xfId="1" applyFont="1" applyFill="1" applyBorder="1" applyAlignment="1">
      <alignment vertical="top" wrapText="1"/>
    </xf>
    <xf numFmtId="0" fontId="9" fillId="8" borderId="22" xfId="0" applyFont="1" applyFill="1" applyBorder="1" applyAlignment="1">
      <alignment horizontal="left" vertical="center" wrapText="1"/>
    </xf>
    <xf numFmtId="0" fontId="9" fillId="0" borderId="8" xfId="0" applyFont="1" applyBorder="1" applyAlignment="1">
      <alignment horizontal="center" vertical="top" wrapText="1"/>
    </xf>
    <xf numFmtId="0" fontId="9" fillId="5" borderId="18" xfId="0" applyFont="1" applyFill="1" applyBorder="1" applyAlignment="1">
      <alignment horizontal="left" vertical="top"/>
    </xf>
    <xf numFmtId="0" fontId="14" fillId="5" borderId="18" xfId="5" applyFill="1" applyBorder="1" applyAlignment="1">
      <alignment horizontal="left" vertical="top"/>
    </xf>
    <xf numFmtId="0" fontId="9" fillId="9" borderId="18" xfId="0" applyFont="1" applyFill="1" applyBorder="1" applyAlignment="1">
      <alignment horizontal="left" vertical="top" wrapText="1"/>
    </xf>
    <xf numFmtId="166" fontId="9" fillId="8" borderId="18" xfId="0" applyNumberFormat="1" applyFont="1" applyFill="1" applyBorder="1" applyAlignment="1">
      <alignment horizontal="center" vertical="top"/>
    </xf>
    <xf numFmtId="166" fontId="9" fillId="5" borderId="18" xfId="0" applyNumberFormat="1" applyFont="1" applyFill="1" applyBorder="1" applyAlignment="1" applyProtection="1">
      <alignment horizontal="center" vertical="top"/>
      <protection locked="0"/>
    </xf>
    <xf numFmtId="0" fontId="9" fillId="9" borderId="18" xfId="0" applyFont="1" applyFill="1" applyBorder="1" applyAlignment="1">
      <alignment horizontal="left" vertical="top"/>
    </xf>
    <xf numFmtId="0" fontId="0" fillId="0" borderId="0" xfId="0" applyAlignment="1">
      <alignment horizontal="center"/>
    </xf>
    <xf numFmtId="9" fontId="9" fillId="8" borderId="14" xfId="1" applyFont="1" applyFill="1" applyBorder="1" applyAlignment="1" applyProtection="1">
      <alignment horizontal="center" vertical="top"/>
    </xf>
    <xf numFmtId="9" fontId="9" fillId="8" borderId="15" xfId="1" applyFont="1" applyFill="1" applyBorder="1" applyAlignment="1" applyProtection="1">
      <alignment horizontal="center" vertical="top"/>
    </xf>
    <xf numFmtId="0" fontId="15" fillId="0" borderId="3" xfId="0" applyFont="1" applyBorder="1" applyAlignment="1">
      <alignment horizontal="left" vertical="top"/>
    </xf>
    <xf numFmtId="0" fontId="0" fillId="0" borderId="2" xfId="0" applyFill="1" applyBorder="1" applyAlignment="1">
      <alignment horizontal="left" vertical="center" wrapText="1"/>
    </xf>
    <xf numFmtId="0" fontId="0" fillId="0" borderId="2" xfId="0" applyBorder="1" applyAlignment="1">
      <alignment horizontal="justify" vertical="center" wrapText="1"/>
    </xf>
    <xf numFmtId="0" fontId="15" fillId="0" borderId="3" xfId="0" applyFont="1" applyBorder="1" applyAlignment="1">
      <alignment vertical="top" wrapText="1"/>
    </xf>
    <xf numFmtId="0" fontId="15" fillId="0" borderId="4" xfId="0" applyFont="1" applyBorder="1" applyAlignment="1">
      <alignment vertical="top" wrapText="1"/>
    </xf>
    <xf numFmtId="0" fontId="15" fillId="0" borderId="5" xfId="0" applyFont="1" applyBorder="1" applyAlignment="1">
      <alignment vertical="top" wrapText="1"/>
    </xf>
    <xf numFmtId="0" fontId="9" fillId="0" borderId="15" xfId="0" applyFont="1" applyBorder="1" applyAlignment="1">
      <alignment vertical="top" wrapText="1"/>
    </xf>
    <xf numFmtId="0" fontId="9" fillId="0" borderId="0" xfId="0" applyFont="1" applyAlignment="1">
      <alignment vertical="top" wrapText="1"/>
    </xf>
    <xf numFmtId="0" fontId="17" fillId="0" borderId="18" xfId="0" applyFont="1" applyBorder="1" applyAlignment="1">
      <alignment vertical="top" wrapText="1"/>
    </xf>
    <xf numFmtId="0" fontId="9" fillId="0" borderId="5" xfId="0" applyFont="1" applyBorder="1" applyAlignment="1">
      <alignment vertical="top" wrapText="1"/>
    </xf>
    <xf numFmtId="0" fontId="9" fillId="0" borderId="16" xfId="0" applyFont="1" applyBorder="1" applyAlignment="1">
      <alignment vertical="top" wrapText="1"/>
    </xf>
    <xf numFmtId="0" fontId="9" fillId="0" borderId="22" xfId="0" applyFont="1" applyBorder="1" applyAlignment="1">
      <alignment vertical="top" wrapText="1"/>
    </xf>
    <xf numFmtId="0" fontId="9" fillId="0" borderId="18" xfId="0" applyFont="1" applyBorder="1" applyAlignment="1">
      <alignment vertical="top" wrapText="1"/>
    </xf>
    <xf numFmtId="0" fontId="9" fillId="0" borderId="3" xfId="0" applyFont="1" applyBorder="1" applyAlignment="1">
      <alignment vertical="top"/>
    </xf>
    <xf numFmtId="0" fontId="9" fillId="0" borderId="4" xfId="0" applyFont="1" applyBorder="1" applyAlignment="1">
      <alignment vertical="top"/>
    </xf>
    <xf numFmtId="0" fontId="9" fillId="0" borderId="5" xfId="0" applyFont="1" applyBorder="1" applyAlignment="1">
      <alignment vertical="top"/>
    </xf>
    <xf numFmtId="0" fontId="9" fillId="0" borderId="15" xfId="0" applyFont="1" applyBorder="1" applyAlignment="1">
      <alignment horizontal="center" vertical="top" wrapText="1"/>
    </xf>
    <xf numFmtId="0" fontId="9" fillId="0" borderId="18" xfId="0" applyFont="1" applyBorder="1" applyAlignment="1">
      <alignment horizontal="center" vertical="top" wrapText="1"/>
    </xf>
    <xf numFmtId="0" fontId="17" fillId="5" borderId="18" xfId="0" applyFont="1" applyFill="1" applyBorder="1" applyAlignment="1" applyProtection="1">
      <alignment horizontal="center" vertical="top" wrapText="1"/>
      <protection locked="0"/>
    </xf>
    <xf numFmtId="0" fontId="42" fillId="0" borderId="5" xfId="0" applyFont="1" applyBorder="1" applyAlignment="1">
      <alignment vertical="top" wrapText="1"/>
    </xf>
    <xf numFmtId="0" fontId="17" fillId="0" borderId="5" xfId="0" applyFont="1" applyBorder="1" applyAlignment="1">
      <alignment vertical="top"/>
    </xf>
    <xf numFmtId="0" fontId="9" fillId="0" borderId="5" xfId="0" applyFont="1" applyBorder="1" applyAlignment="1">
      <alignment horizontal="center" vertical="top" wrapText="1"/>
    </xf>
    <xf numFmtId="0" fontId="17" fillId="0" borderId="18" xfId="0" applyFont="1" applyBorder="1" applyAlignment="1">
      <alignment horizontal="center" vertical="top" wrapText="1"/>
    </xf>
    <xf numFmtId="0" fontId="17" fillId="0" borderId="12" xfId="0" applyFont="1" applyBorder="1" applyAlignment="1">
      <alignment vertical="top" wrapText="1"/>
    </xf>
    <xf numFmtId="0" fontId="31" fillId="0" borderId="0" xfId="0" applyFont="1" applyAlignment="1">
      <alignment vertical="top" wrapText="1"/>
    </xf>
    <xf numFmtId="0" fontId="31" fillId="0" borderId="18" xfId="0" applyFont="1" applyBorder="1" applyAlignment="1">
      <alignment horizontal="center" vertical="top" wrapText="1"/>
    </xf>
    <xf numFmtId="0" fontId="31" fillId="0" borderId="21" xfId="0" applyFont="1" applyBorder="1" applyAlignment="1">
      <alignment vertical="top" wrapText="1"/>
    </xf>
    <xf numFmtId="0" fontId="31" fillId="0" borderId="18" xfId="0" applyFont="1" applyBorder="1" applyAlignment="1">
      <alignment vertical="top" wrapText="1"/>
    </xf>
    <xf numFmtId="0" fontId="31" fillId="0" borderId="16" xfId="0" applyFont="1" applyBorder="1" applyAlignment="1">
      <alignment vertical="top" wrapText="1"/>
    </xf>
    <xf numFmtId="0" fontId="31" fillId="0" borderId="22" xfId="0" applyFont="1" applyBorder="1" applyAlignment="1">
      <alignment vertical="top" wrapText="1"/>
    </xf>
    <xf numFmtId="0" fontId="3" fillId="0" borderId="22" xfId="0" applyFont="1" applyBorder="1" applyAlignment="1">
      <alignment vertical="top" wrapText="1"/>
    </xf>
    <xf numFmtId="0" fontId="25" fillId="0" borderId="14" xfId="0" applyFont="1" applyBorder="1" applyAlignment="1">
      <alignment vertical="top" wrapText="1"/>
    </xf>
    <xf numFmtId="0" fontId="25" fillId="0" borderId="15" xfId="0" applyFont="1" applyBorder="1" applyAlignment="1">
      <alignment vertical="top" wrapText="1"/>
    </xf>
    <xf numFmtId="0" fontId="3" fillId="0" borderId="21" xfId="0" applyFont="1" applyBorder="1" applyAlignment="1">
      <alignment vertical="top" wrapText="1"/>
    </xf>
    <xf numFmtId="0" fontId="3" fillId="0" borderId="18" xfId="0" applyFont="1" applyBorder="1" applyAlignment="1">
      <alignment vertical="top" wrapText="1"/>
    </xf>
    <xf numFmtId="0" fontId="9" fillId="0" borderId="22" xfId="0" applyFont="1" applyBorder="1" applyAlignment="1" applyProtection="1">
      <alignment vertical="top" wrapText="1"/>
      <protection locked="0"/>
    </xf>
    <xf numFmtId="0" fontId="9" fillId="5" borderId="18" xfId="0" applyFont="1" applyFill="1" applyBorder="1" applyAlignment="1" applyProtection="1">
      <alignment horizontal="left" vertical="top" wrapText="1"/>
      <protection locked="0"/>
    </xf>
    <xf numFmtId="0" fontId="51" fillId="0" borderId="0" xfId="8" applyNumberFormat="1" applyFill="1" applyBorder="1"/>
    <xf numFmtId="0" fontId="52" fillId="0" borderId="35" xfId="8" applyFont="1" applyFill="1" applyBorder="1" applyAlignment="1">
      <alignment vertical="center" wrapText="1"/>
    </xf>
    <xf numFmtId="0" fontId="52" fillId="0" borderId="36" xfId="8" applyFont="1" applyFill="1" applyBorder="1" applyAlignment="1">
      <alignment vertical="center" wrapText="1"/>
    </xf>
    <xf numFmtId="0" fontId="51" fillId="0" borderId="0" xfId="8" applyNumberFormat="1" applyBorder="1"/>
    <xf numFmtId="0" fontId="52" fillId="0" borderId="0" xfId="8" applyFont="1" applyFill="1" applyBorder="1" applyAlignment="1">
      <alignment vertical="center"/>
    </xf>
    <xf numFmtId="0" fontId="52" fillId="0" borderId="37" xfId="8" applyFont="1" applyFill="1" applyBorder="1" applyAlignment="1">
      <alignment vertical="center"/>
    </xf>
    <xf numFmtId="0" fontId="53" fillId="0" borderId="38" xfId="8" applyNumberFormat="1" applyFont="1" applyFill="1" applyBorder="1" applyAlignment="1">
      <alignment vertical="center" wrapText="1"/>
    </xf>
    <xf numFmtId="0" fontId="53" fillId="0" borderId="38" xfId="8" applyFont="1" applyFill="1" applyBorder="1" applyAlignment="1">
      <alignment vertical="center" wrapText="1"/>
    </xf>
    <xf numFmtId="0" fontId="53" fillId="0" borderId="39" xfId="8" applyFont="1" applyFill="1" applyBorder="1" applyAlignment="1">
      <alignment vertical="center" wrapText="1"/>
    </xf>
    <xf numFmtId="49" fontId="46" fillId="0" borderId="0" xfId="8" applyNumberFormat="1" applyFont="1" applyFill="1" applyBorder="1" applyAlignment="1">
      <alignment vertical="top"/>
    </xf>
    <xf numFmtId="0" fontId="46" fillId="0" borderId="0" xfId="8" applyFont="1" applyFill="1" applyBorder="1" applyAlignment="1">
      <alignment horizontal="center" vertical="top"/>
    </xf>
    <xf numFmtId="0" fontId="51" fillId="0" borderId="40" xfId="8" applyFill="1" applyBorder="1" applyAlignment="1">
      <alignment vertical="top"/>
    </xf>
    <xf numFmtId="0" fontId="46" fillId="0" borderId="41" xfId="8" applyFont="1" applyFill="1" applyBorder="1" applyAlignment="1">
      <alignment vertical="top" wrapText="1"/>
    </xf>
    <xf numFmtId="49" fontId="51" fillId="0" borderId="42" xfId="8" applyNumberFormat="1" applyFill="1" applyBorder="1" applyAlignment="1">
      <alignment vertical="top"/>
    </xf>
    <xf numFmtId="0" fontId="51" fillId="0" borderId="0" xfId="8" applyFill="1" applyBorder="1" applyAlignment="1">
      <alignment vertical="top"/>
    </xf>
    <xf numFmtId="0" fontId="56" fillId="0" borderId="0" xfId="8" applyFont="1" applyFill="1" applyBorder="1" applyAlignment="1">
      <alignment vertical="top"/>
    </xf>
    <xf numFmtId="0" fontId="47" fillId="0" borderId="43" xfId="8" applyFont="1" applyFill="1" applyBorder="1" applyAlignment="1">
      <alignment horizontal="center" vertical="top" wrapText="1"/>
    </xf>
    <xf numFmtId="49" fontId="51" fillId="0" borderId="44" xfId="8" applyNumberFormat="1" applyFill="1" applyBorder="1" applyAlignment="1">
      <alignment vertical="top"/>
    </xf>
    <xf numFmtId="0" fontId="51" fillId="0" borderId="45" xfId="8" applyFill="1" applyBorder="1" applyAlignment="1">
      <alignment vertical="top"/>
    </xf>
    <xf numFmtId="49" fontId="46" fillId="0" borderId="40" xfId="8" applyNumberFormat="1" applyFont="1" applyFill="1" applyBorder="1" applyAlignment="1">
      <alignment horizontal="right" vertical="top"/>
    </xf>
    <xf numFmtId="0" fontId="57" fillId="0" borderId="46" xfId="8" applyNumberFormat="1" applyFont="1" applyFill="1" applyBorder="1" applyAlignment="1">
      <alignment vertical="top"/>
    </xf>
    <xf numFmtId="9" fontId="51" fillId="0" borderId="47" xfId="8" applyNumberFormat="1" applyFill="1" applyBorder="1" applyAlignment="1">
      <alignment horizontal="center" vertical="top"/>
    </xf>
    <xf numFmtId="0" fontId="58" fillId="0" borderId="48" xfId="8" applyFont="1" applyFill="1" applyBorder="1" applyAlignment="1">
      <alignment vertical="top"/>
    </xf>
    <xf numFmtId="49" fontId="59" fillId="0" borderId="0" xfId="8" applyNumberFormat="1" applyFont="1" applyFill="1" applyBorder="1"/>
    <xf numFmtId="0" fontId="46" fillId="0" borderId="49" xfId="8" applyFont="1" applyFill="1" applyBorder="1" applyAlignment="1">
      <alignment horizontal="center" vertical="top"/>
    </xf>
    <xf numFmtId="0" fontId="51" fillId="0" borderId="50" xfId="8" applyFill="1" applyBorder="1" applyAlignment="1">
      <alignment vertical="top"/>
    </xf>
    <xf numFmtId="0" fontId="51" fillId="0" borderId="51" xfId="8" applyFill="1" applyBorder="1" applyAlignment="1">
      <alignment vertical="top"/>
    </xf>
    <xf numFmtId="49" fontId="46" fillId="0" borderId="45" xfId="8" applyNumberFormat="1" applyFont="1" applyFill="1" applyBorder="1" applyAlignment="1">
      <alignment horizontal="center" vertical="top" wrapText="1"/>
    </xf>
    <xf numFmtId="0" fontId="59" fillId="0" borderId="0" xfId="8" applyFont="1" applyFill="1" applyBorder="1"/>
    <xf numFmtId="49" fontId="46" fillId="0" borderId="45" xfId="8" applyNumberFormat="1" applyFont="1" applyFill="1" applyBorder="1" applyAlignment="1">
      <alignment horizontal="center" vertical="top"/>
    </xf>
    <xf numFmtId="49" fontId="46" fillId="0" borderId="0" xfId="8" applyNumberFormat="1" applyFont="1" applyFill="1" applyBorder="1" applyAlignment="1">
      <alignment horizontal="right" vertical="top"/>
    </xf>
    <xf numFmtId="49" fontId="60" fillId="0" borderId="43" xfId="8" applyNumberFormat="1" applyFont="1" applyFill="1" applyBorder="1" applyAlignment="1">
      <alignment vertical="top" wrapText="1"/>
    </xf>
    <xf numFmtId="0" fontId="51" fillId="0" borderId="43" xfId="8" applyFill="1" applyBorder="1"/>
    <xf numFmtId="0" fontId="60" fillId="0" borderId="49" xfId="8" applyFont="1" applyFill="1" applyBorder="1" applyAlignment="1">
      <alignment vertical="top" wrapText="1"/>
    </xf>
    <xf numFmtId="0" fontId="59" fillId="0" borderId="53" xfId="8" applyFont="1" applyFill="1" applyBorder="1"/>
    <xf numFmtId="0" fontId="46" fillId="0" borderId="53" xfId="8" applyFont="1" applyFill="1" applyBorder="1" applyAlignment="1">
      <alignment horizontal="center" vertical="top"/>
    </xf>
    <xf numFmtId="0" fontId="51" fillId="0" borderId="53" xfId="8" applyFill="1" applyBorder="1" applyAlignment="1">
      <alignment vertical="top"/>
    </xf>
    <xf numFmtId="0" fontId="51" fillId="0" borderId="54" xfId="8" applyFill="1" applyBorder="1" applyAlignment="1">
      <alignment vertical="top"/>
    </xf>
    <xf numFmtId="0" fontId="61" fillId="0" borderId="55" xfId="8" applyFont="1" applyFill="1" applyBorder="1" applyAlignment="1">
      <alignment horizontal="center" vertical="top" wrapText="1"/>
    </xf>
    <xf numFmtId="49" fontId="46" fillId="0" borderId="56" xfId="8" applyNumberFormat="1" applyFont="1" applyFill="1" applyBorder="1" applyAlignment="1">
      <alignment vertical="top" wrapText="1"/>
    </xf>
    <xf numFmtId="0" fontId="46" fillId="0" borderId="38" xfId="8" applyFont="1" applyFill="1" applyBorder="1" applyAlignment="1">
      <alignment vertical="top" wrapText="1"/>
    </xf>
    <xf numFmtId="0" fontId="46" fillId="0" borderId="50" xfId="8" applyFont="1" applyFill="1" applyBorder="1" applyAlignment="1">
      <alignment vertical="top" wrapText="1"/>
    </xf>
    <xf numFmtId="0" fontId="46" fillId="0" borderId="57" xfId="8" applyFont="1" applyFill="1" applyBorder="1" applyAlignment="1">
      <alignment vertical="top" wrapText="1"/>
    </xf>
    <xf numFmtId="0" fontId="61" fillId="0" borderId="58" xfId="8" applyFont="1" applyFill="1" applyBorder="1" applyAlignment="1">
      <alignment horizontal="center" vertical="top" wrapText="1"/>
    </xf>
    <xf numFmtId="49" fontId="46" fillId="0" borderId="47" xfId="8" applyNumberFormat="1" applyFont="1" applyFill="1" applyBorder="1" applyAlignment="1">
      <alignment vertical="top" wrapText="1"/>
    </xf>
    <xf numFmtId="0" fontId="46" fillId="0" borderId="47" xfId="8" applyNumberFormat="1" applyFont="1" applyFill="1" applyBorder="1" applyAlignment="1">
      <alignment horizontal="center" vertical="top"/>
    </xf>
    <xf numFmtId="0" fontId="51" fillId="0" borderId="59" xfId="8" applyFill="1" applyBorder="1" applyAlignment="1">
      <alignment vertical="top"/>
    </xf>
    <xf numFmtId="0" fontId="51" fillId="0" borderId="60" xfId="8" applyFill="1" applyBorder="1" applyAlignment="1">
      <alignment vertical="top"/>
    </xf>
    <xf numFmtId="0" fontId="61" fillId="0" borderId="55" xfId="8" applyFont="1" applyFill="1" applyBorder="1" applyAlignment="1">
      <alignment vertical="top" wrapText="1"/>
    </xf>
    <xf numFmtId="0" fontId="61" fillId="0" borderId="58" xfId="8" applyFont="1" applyFill="1" applyBorder="1" applyAlignment="1">
      <alignment vertical="top" wrapText="1"/>
    </xf>
    <xf numFmtId="0" fontId="46" fillId="0" borderId="63" xfId="8" applyFont="1" applyFill="1" applyBorder="1" applyAlignment="1">
      <alignment horizontal="center" vertical="top" wrapText="1"/>
    </xf>
    <xf numFmtId="49" fontId="46" fillId="0" borderId="47" xfId="8" applyNumberFormat="1" applyFont="1" applyFill="1" applyBorder="1" applyAlignment="1">
      <alignment horizontal="center" vertical="top" wrapText="1"/>
    </xf>
    <xf numFmtId="49" fontId="61" fillId="0" borderId="47" xfId="8" applyNumberFormat="1" applyFont="1" applyFill="1" applyBorder="1" applyAlignment="1">
      <alignment horizontal="center" vertical="top" wrapText="1"/>
    </xf>
    <xf numFmtId="0" fontId="46" fillId="0" borderId="47" xfId="8" applyNumberFormat="1" applyFont="1" applyFill="1" applyBorder="1" applyAlignment="1">
      <alignment horizontal="center" vertical="top" wrapText="1"/>
    </xf>
    <xf numFmtId="0" fontId="9" fillId="0" borderId="64" xfId="8" applyFont="1" applyFill="1" applyBorder="1" applyAlignment="1" applyProtection="1">
      <alignment horizontal="left" vertical="top"/>
      <protection locked="0"/>
    </xf>
    <xf numFmtId="3" fontId="9" fillId="0" borderId="64" xfId="8" applyNumberFormat="1" applyFont="1" applyFill="1" applyBorder="1" applyAlignment="1" applyProtection="1">
      <alignment vertical="top" wrapText="1"/>
      <protection locked="0"/>
    </xf>
    <xf numFmtId="0" fontId="9" fillId="0" borderId="64" xfId="8" applyFont="1" applyFill="1" applyBorder="1" applyAlignment="1" applyProtection="1">
      <alignment vertical="top" wrapText="1"/>
      <protection locked="0"/>
    </xf>
    <xf numFmtId="9" fontId="9" fillId="0" borderId="64" xfId="8" applyNumberFormat="1" applyFont="1" applyFill="1" applyBorder="1" applyAlignment="1" applyProtection="1">
      <alignment horizontal="center" vertical="top" wrapText="1"/>
      <protection locked="0"/>
    </xf>
    <xf numFmtId="0" fontId="62" fillId="0" borderId="59" xfId="8" applyNumberFormat="1" applyFont="1" applyFill="1" applyBorder="1" applyAlignment="1">
      <alignment vertical="top"/>
    </xf>
    <xf numFmtId="49" fontId="46" fillId="0" borderId="61" xfId="8" applyNumberFormat="1" applyFont="1" applyFill="1" applyBorder="1" applyAlignment="1">
      <alignment vertical="top" wrapText="1"/>
    </xf>
    <xf numFmtId="0" fontId="61" fillId="0" borderId="63" xfId="8" applyFont="1" applyFill="1" applyBorder="1" applyAlignment="1">
      <alignment horizontal="center" vertical="top" wrapText="1"/>
    </xf>
    <xf numFmtId="49" fontId="46" fillId="0" borderId="47" xfId="8" applyNumberFormat="1" applyFont="1" applyFill="1" applyBorder="1" applyAlignment="1">
      <alignment vertical="top"/>
    </xf>
    <xf numFmtId="0" fontId="62" fillId="0" borderId="55" xfId="8" applyFont="1" applyFill="1" applyBorder="1" applyAlignment="1">
      <alignment vertical="top"/>
    </xf>
    <xf numFmtId="0" fontId="62" fillId="0" borderId="59" xfId="8" applyFont="1" applyFill="1" applyBorder="1"/>
    <xf numFmtId="0" fontId="62" fillId="0" borderId="0" xfId="8" applyFont="1" applyFill="1" applyBorder="1"/>
    <xf numFmtId="49" fontId="46" fillId="0" borderId="47" xfId="8" applyNumberFormat="1" applyFont="1" applyFill="1" applyBorder="1" applyAlignment="1">
      <alignment horizontal="left" vertical="top"/>
    </xf>
    <xf numFmtId="0" fontId="46" fillId="0" borderId="47" xfId="8" applyNumberFormat="1" applyFont="1" applyFill="1" applyBorder="1" applyAlignment="1">
      <alignment horizontal="left" vertical="top"/>
    </xf>
    <xf numFmtId="49" fontId="46" fillId="0" borderId="47" xfId="8" applyNumberFormat="1" applyFont="1" applyFill="1" applyBorder="1" applyAlignment="1">
      <alignment horizontal="left" vertical="top" wrapText="1"/>
    </xf>
    <xf numFmtId="9" fontId="9" fillId="0" borderId="64" xfId="8" applyNumberFormat="1" applyFont="1" applyFill="1" applyBorder="1" applyAlignment="1" applyProtection="1">
      <alignment vertical="top"/>
      <protection locked="0"/>
    </xf>
    <xf numFmtId="0" fontId="62" fillId="0" borderId="58" xfId="8" applyNumberFormat="1" applyFont="1" applyFill="1" applyBorder="1" applyAlignment="1">
      <alignment vertical="top"/>
    </xf>
    <xf numFmtId="0" fontId="62" fillId="0" borderId="59" xfId="8" applyNumberFormat="1" applyFont="1" applyFill="1" applyBorder="1"/>
    <xf numFmtId="0" fontId="62" fillId="0" borderId="0" xfId="8" applyNumberFormat="1" applyFont="1" applyFill="1" applyBorder="1"/>
    <xf numFmtId="0" fontId="46" fillId="0" borderId="47" xfId="8" applyNumberFormat="1" applyFont="1" applyFill="1" applyBorder="1" applyAlignment="1">
      <alignment horizontal="left" vertical="top" wrapText="1"/>
    </xf>
    <xf numFmtId="10" fontId="46" fillId="0" borderId="47" xfId="8" applyNumberFormat="1" applyFont="1" applyFill="1" applyBorder="1" applyAlignment="1">
      <alignment vertical="top"/>
    </xf>
    <xf numFmtId="9" fontId="46" fillId="0" borderId="47" xfId="8" applyNumberFormat="1" applyFont="1" applyFill="1" applyBorder="1" applyAlignment="1">
      <alignment vertical="top"/>
    </xf>
    <xf numFmtId="0" fontId="62" fillId="0" borderId="63" xfId="8" applyNumberFormat="1" applyFont="1" applyFill="1" applyBorder="1" applyAlignment="1">
      <alignment vertical="top"/>
    </xf>
    <xf numFmtId="0" fontId="51" fillId="0" borderId="55" xfId="8" applyFill="1" applyBorder="1" applyAlignment="1">
      <alignment vertical="top"/>
    </xf>
    <xf numFmtId="0" fontId="51" fillId="0" borderId="58" xfId="8" applyFill="1" applyBorder="1" applyAlignment="1">
      <alignment vertical="top"/>
    </xf>
    <xf numFmtId="0" fontId="51" fillId="0" borderId="63" xfId="8" applyFill="1" applyBorder="1" applyAlignment="1">
      <alignment vertical="top"/>
    </xf>
    <xf numFmtId="49" fontId="55" fillId="0" borderId="47" xfId="8" applyNumberFormat="1" applyFont="1" applyFill="1" applyBorder="1" applyAlignment="1">
      <alignment horizontal="center" vertical="top" wrapText="1"/>
    </xf>
    <xf numFmtId="49" fontId="55" fillId="0" borderId="47" xfId="8" applyNumberFormat="1" applyFont="1" applyFill="1" applyBorder="1" applyAlignment="1">
      <alignment vertical="top" wrapText="1"/>
    </xf>
    <xf numFmtId="49" fontId="55" fillId="0" borderId="47" xfId="8" applyNumberFormat="1" applyFont="1" applyFill="1" applyBorder="1" applyAlignment="1">
      <alignment vertical="top"/>
    </xf>
    <xf numFmtId="0" fontId="46" fillId="0" borderId="47" xfId="8" applyNumberFormat="1" applyFont="1" applyFill="1" applyBorder="1" applyAlignment="1">
      <alignment vertical="top"/>
    </xf>
    <xf numFmtId="9" fontId="46" fillId="0" borderId="47" xfId="9" applyFont="1" applyFill="1" applyBorder="1" applyAlignment="1">
      <alignment horizontal="center" vertical="top"/>
    </xf>
    <xf numFmtId="10" fontId="46" fillId="0" borderId="47" xfId="8" applyNumberFormat="1" applyFont="1" applyFill="1" applyBorder="1" applyAlignment="1">
      <alignment horizontal="center" vertical="top"/>
    </xf>
    <xf numFmtId="49" fontId="46" fillId="0" borderId="47" xfId="8" applyNumberFormat="1" applyFont="1" applyFill="1" applyBorder="1" applyAlignment="1">
      <alignment horizontal="center" vertical="top"/>
    </xf>
    <xf numFmtId="49" fontId="55" fillId="0" borderId="55" xfId="8" applyNumberFormat="1" applyFont="1" applyFill="1" applyBorder="1" applyAlignment="1">
      <alignment vertical="top"/>
    </xf>
    <xf numFmtId="0" fontId="55" fillId="0" borderId="47" xfId="8" applyFont="1" applyFill="1" applyBorder="1" applyAlignment="1">
      <alignment vertical="top"/>
    </xf>
    <xf numFmtId="49" fontId="46" fillId="0" borderId="56" xfId="8" applyNumberFormat="1" applyFont="1" applyFill="1" applyBorder="1" applyAlignment="1">
      <alignment vertical="top"/>
    </xf>
    <xf numFmtId="10" fontId="51" fillId="0" borderId="8" xfId="8" applyNumberFormat="1" applyFill="1" applyBorder="1" applyAlignment="1">
      <alignment vertical="top"/>
    </xf>
    <xf numFmtId="9" fontId="46" fillId="0" borderId="65" xfId="8" applyNumberFormat="1" applyFont="1" applyFill="1" applyBorder="1" applyAlignment="1">
      <alignment vertical="top"/>
    </xf>
    <xf numFmtId="10" fontId="46" fillId="0" borderId="66" xfId="8" applyNumberFormat="1" applyFont="1" applyFill="1" applyBorder="1" applyAlignment="1">
      <alignment horizontal="center" vertical="top"/>
    </xf>
    <xf numFmtId="9" fontId="9" fillId="0" borderId="64" xfId="8" applyNumberFormat="1" applyFont="1" applyFill="1" applyBorder="1" applyAlignment="1" applyProtection="1">
      <alignment horizontal="center" vertical="top"/>
    </xf>
    <xf numFmtId="0" fontId="46" fillId="0" borderId="66" xfId="8" applyNumberFormat="1" applyFont="1" applyFill="1" applyBorder="1" applyAlignment="1">
      <alignment horizontal="center" vertical="top" wrapText="1"/>
    </xf>
    <xf numFmtId="49" fontId="46" fillId="0" borderId="67" xfId="8" applyNumberFormat="1" applyFont="1" applyFill="1" applyBorder="1" applyAlignment="1">
      <alignment vertical="top"/>
    </xf>
    <xf numFmtId="10" fontId="51" fillId="0" borderId="68" xfId="8" applyNumberFormat="1" applyFill="1" applyBorder="1" applyAlignment="1">
      <alignment vertical="top"/>
    </xf>
    <xf numFmtId="10" fontId="51" fillId="0" borderId="69" xfId="8" applyNumberFormat="1" applyFill="1" applyBorder="1" applyAlignment="1">
      <alignment vertical="top"/>
    </xf>
    <xf numFmtId="0" fontId="51" fillId="0" borderId="70" xfId="8" applyFill="1" applyBorder="1" applyAlignment="1">
      <alignment horizontal="center" vertical="top"/>
    </xf>
    <xf numFmtId="49" fontId="46" fillId="0" borderId="66" xfId="8" applyNumberFormat="1" applyFont="1" applyFill="1" applyBorder="1" applyAlignment="1">
      <alignment horizontal="center" vertical="top"/>
    </xf>
    <xf numFmtId="9" fontId="60" fillId="0" borderId="66" xfId="8" applyNumberFormat="1" applyFont="1" applyFill="1" applyBorder="1" applyAlignment="1">
      <alignment horizontal="center" vertical="top"/>
    </xf>
    <xf numFmtId="0" fontId="61" fillId="0" borderId="63" xfId="8" applyFont="1" applyFill="1" applyBorder="1" applyAlignment="1">
      <alignment vertical="top" wrapText="1"/>
    </xf>
    <xf numFmtId="0" fontId="46" fillId="0" borderId="62" xfId="8" applyFont="1" applyFill="1" applyBorder="1" applyAlignment="1">
      <alignment vertical="top" wrapText="1"/>
    </xf>
    <xf numFmtId="0" fontId="46" fillId="0" borderId="53" xfId="8" applyFont="1" applyFill="1" applyBorder="1" applyAlignment="1">
      <alignment vertical="top" wrapText="1"/>
    </xf>
    <xf numFmtId="0" fontId="46" fillId="0" borderId="71" xfId="8" applyFont="1" applyFill="1" applyBorder="1" applyAlignment="1">
      <alignment vertical="top" wrapText="1"/>
    </xf>
    <xf numFmtId="49" fontId="61" fillId="0" borderId="66" xfId="8" applyNumberFormat="1" applyFont="1" applyFill="1" applyBorder="1" applyAlignment="1">
      <alignment vertical="top" wrapText="1"/>
    </xf>
    <xf numFmtId="0" fontId="61" fillId="0" borderId="66" xfId="8" applyFont="1" applyFill="1" applyBorder="1" applyAlignment="1">
      <alignment horizontal="center" vertical="top" wrapText="1"/>
    </xf>
    <xf numFmtId="0" fontId="46" fillId="0" borderId="72" xfId="8" applyFont="1" applyFill="1" applyBorder="1" applyAlignment="1">
      <alignment vertical="top"/>
    </xf>
    <xf numFmtId="0" fontId="46" fillId="0" borderId="72" xfId="8" applyFont="1" applyFill="1" applyBorder="1" applyAlignment="1">
      <alignment horizontal="center" vertical="top"/>
    </xf>
    <xf numFmtId="0" fontId="51" fillId="0" borderId="72" xfId="8" applyFill="1" applyBorder="1" applyAlignment="1">
      <alignment vertical="top"/>
    </xf>
    <xf numFmtId="0" fontId="65" fillId="0" borderId="65" xfId="8" applyFont="1" applyFill="1" applyBorder="1" applyAlignment="1">
      <alignment vertical="top" wrapText="1"/>
    </xf>
    <xf numFmtId="0" fontId="51" fillId="0" borderId="73" xfId="8" applyNumberFormat="1" applyFill="1" applyBorder="1" applyAlignment="1">
      <alignment vertical="top"/>
    </xf>
    <xf numFmtId="0" fontId="46" fillId="0" borderId="70" xfId="8" applyFont="1" applyFill="1" applyBorder="1" applyAlignment="1">
      <alignment horizontal="center" vertical="top" wrapText="1"/>
    </xf>
    <xf numFmtId="49" fontId="56" fillId="0" borderId="66" xfId="8" applyNumberFormat="1" applyFont="1" applyFill="1" applyBorder="1" applyAlignment="1">
      <alignment vertical="top" wrapText="1"/>
    </xf>
    <xf numFmtId="0" fontId="9" fillId="0" borderId="64" xfId="8" applyFont="1" applyFill="1" applyBorder="1" applyAlignment="1" applyProtection="1">
      <alignment horizontal="left" vertical="top" wrapText="1"/>
      <protection locked="0"/>
    </xf>
    <xf numFmtId="0" fontId="46" fillId="0" borderId="58" xfId="8" applyFont="1" applyFill="1" applyBorder="1" applyAlignment="1">
      <alignment horizontal="center" vertical="top" wrapText="1"/>
    </xf>
    <xf numFmtId="49" fontId="46" fillId="0" borderId="66" xfId="8" applyNumberFormat="1" applyFont="1" applyFill="1" applyBorder="1" applyAlignment="1">
      <alignment vertical="top" wrapText="1"/>
    </xf>
    <xf numFmtId="49" fontId="46" fillId="0" borderId="66" xfId="8" applyNumberFormat="1" applyFont="1" applyFill="1" applyBorder="1" applyAlignment="1">
      <alignment vertical="top"/>
    </xf>
    <xf numFmtId="0" fontId="46" fillId="0" borderId="66" xfId="8" applyFont="1" applyFill="1" applyBorder="1" applyAlignment="1">
      <alignment horizontal="left" vertical="top"/>
    </xf>
    <xf numFmtId="49" fontId="65" fillId="0" borderId="67" xfId="8" applyNumberFormat="1" applyFont="1" applyFill="1" applyBorder="1" applyAlignment="1">
      <alignment vertical="top"/>
    </xf>
    <xf numFmtId="0" fontId="65" fillId="0" borderId="72" xfId="8" applyFont="1" applyFill="1" applyBorder="1" applyAlignment="1">
      <alignment vertical="top"/>
    </xf>
    <xf numFmtId="0" fontId="65" fillId="0" borderId="65" xfId="8" applyFont="1" applyFill="1" applyBorder="1" applyAlignment="1">
      <alignment vertical="top"/>
    </xf>
    <xf numFmtId="17" fontId="46" fillId="0" borderId="66" xfId="8" applyNumberFormat="1" applyFont="1" applyFill="1" applyBorder="1" applyAlignment="1">
      <alignment vertical="top" wrapText="1"/>
    </xf>
    <xf numFmtId="0" fontId="46" fillId="0" borderId="66" xfId="8" applyNumberFormat="1" applyFont="1" applyFill="1" applyBorder="1" applyAlignment="1">
      <alignment vertical="top" wrapText="1"/>
    </xf>
    <xf numFmtId="49" fontId="55" fillId="0" borderId="66" xfId="8" applyNumberFormat="1" applyFont="1" applyFill="1" applyBorder="1" applyAlignment="1">
      <alignment vertical="top" wrapText="1"/>
    </xf>
    <xf numFmtId="0" fontId="46" fillId="0" borderId="66" xfId="8" applyFont="1" applyFill="1" applyBorder="1" applyAlignment="1">
      <alignment vertical="top" wrapText="1"/>
    </xf>
    <xf numFmtId="0" fontId="55" fillId="0" borderId="72" xfId="8" applyFont="1" applyFill="1" applyBorder="1" applyAlignment="1">
      <alignment vertical="top"/>
    </xf>
    <xf numFmtId="0" fontId="55" fillId="0" borderId="50" xfId="8" applyFont="1" applyFill="1" applyBorder="1" applyAlignment="1">
      <alignment horizontal="center" vertical="top"/>
    </xf>
    <xf numFmtId="49" fontId="55" fillId="0" borderId="74" xfId="8" applyNumberFormat="1" applyFont="1" applyFill="1" applyBorder="1" applyAlignment="1">
      <alignment vertical="top" wrapText="1"/>
    </xf>
    <xf numFmtId="0" fontId="55" fillId="0" borderId="75" xfId="8" applyFont="1" applyFill="1" applyBorder="1" applyAlignment="1">
      <alignment horizontal="center" vertical="top" wrapText="1"/>
    </xf>
    <xf numFmtId="0" fontId="51" fillId="0" borderId="43" xfId="8" applyFill="1" applyBorder="1" applyAlignment="1">
      <alignment vertical="top"/>
    </xf>
    <xf numFmtId="0" fontId="51" fillId="0" borderId="42" xfId="8" applyFill="1" applyBorder="1" applyAlignment="1">
      <alignment vertical="top"/>
    </xf>
    <xf numFmtId="0" fontId="46" fillId="0" borderId="49" xfId="8" applyFont="1" applyFill="1" applyBorder="1" applyAlignment="1">
      <alignment vertical="top"/>
    </xf>
    <xf numFmtId="0" fontId="51" fillId="0" borderId="49" xfId="8" applyFill="1" applyBorder="1" applyAlignment="1">
      <alignment vertical="top"/>
    </xf>
    <xf numFmtId="0" fontId="46" fillId="0" borderId="53" xfId="8" applyFont="1" applyFill="1" applyBorder="1" applyAlignment="1">
      <alignment vertical="top"/>
    </xf>
    <xf numFmtId="0" fontId="51" fillId="0" borderId="0" xfId="8" applyFill="1" applyBorder="1" applyAlignment="1">
      <alignment horizontal="left" vertical="top"/>
    </xf>
    <xf numFmtId="49" fontId="65" fillId="0" borderId="66" xfId="8" applyNumberFormat="1" applyFont="1" applyFill="1" applyBorder="1" applyAlignment="1">
      <alignment vertical="top"/>
    </xf>
    <xf numFmtId="0" fontId="65" fillId="0" borderId="59" xfId="8" applyFont="1" applyFill="1" applyBorder="1" applyAlignment="1">
      <alignment horizontal="center" vertical="top" wrapText="1"/>
    </xf>
    <xf numFmtId="0" fontId="46" fillId="0" borderId="66" xfId="8" applyFont="1" applyFill="1" applyBorder="1" applyAlignment="1">
      <alignment horizontal="center" vertical="top" wrapText="1"/>
    </xf>
    <xf numFmtId="49" fontId="46" fillId="0" borderId="62" xfId="8" applyNumberFormat="1" applyFont="1" applyFill="1" applyBorder="1" applyAlignment="1">
      <alignment vertical="top" wrapText="1"/>
    </xf>
    <xf numFmtId="9" fontId="46" fillId="0" borderId="66" xfId="8" applyNumberFormat="1" applyFont="1" applyFill="1" applyBorder="1" applyAlignment="1">
      <alignment vertical="top" wrapText="1"/>
    </xf>
    <xf numFmtId="9" fontId="51" fillId="0" borderId="0" xfId="8" applyNumberFormat="1" applyFill="1" applyBorder="1" applyAlignment="1">
      <alignment vertical="top"/>
    </xf>
    <xf numFmtId="0" fontId="46" fillId="0" borderId="59" xfId="8" applyFont="1" applyFill="1" applyBorder="1" applyAlignment="1">
      <alignment vertical="top" wrapText="1"/>
    </xf>
    <xf numFmtId="0" fontId="46" fillId="0" borderId="0" xfId="8" applyFont="1" applyFill="1" applyBorder="1" applyAlignment="1">
      <alignment vertical="top" wrapText="1"/>
    </xf>
    <xf numFmtId="0" fontId="46" fillId="0" borderId="60" xfId="8" applyFont="1" applyFill="1" applyBorder="1" applyAlignment="1">
      <alignment vertical="top" wrapText="1"/>
    </xf>
    <xf numFmtId="0" fontId="51" fillId="0" borderId="76" xfId="8" applyFill="1" applyBorder="1" applyAlignment="1">
      <alignment vertical="top"/>
    </xf>
    <xf numFmtId="0" fontId="51" fillId="0" borderId="77" xfId="8" applyFill="1" applyBorder="1" applyAlignment="1">
      <alignment vertical="top"/>
    </xf>
    <xf numFmtId="0" fontId="51" fillId="0" borderId="0" xfId="8" applyNumberFormat="1"/>
    <xf numFmtId="0" fontId="51" fillId="0" borderId="0" xfId="8" applyNumberFormat="1" applyFill="1"/>
    <xf numFmtId="0" fontId="51" fillId="0" borderId="0" xfId="8"/>
    <xf numFmtId="0" fontId="51" fillId="0" borderId="78" xfId="8" applyFill="1" applyBorder="1"/>
    <xf numFmtId="0" fontId="51" fillId="0" borderId="35" xfId="8" applyFill="1" applyBorder="1"/>
    <xf numFmtId="0" fontId="51" fillId="0" borderId="0" xfId="8" applyFill="1"/>
    <xf numFmtId="0" fontId="51" fillId="0" borderId="59" xfId="8" applyFill="1" applyBorder="1"/>
    <xf numFmtId="0" fontId="51" fillId="0" borderId="0" xfId="8" applyFill="1" applyBorder="1"/>
    <xf numFmtId="0" fontId="53" fillId="0" borderId="72" xfId="8" applyNumberFormat="1" applyFont="1" applyFill="1" applyBorder="1" applyAlignment="1">
      <alignment vertical="center" wrapText="1"/>
    </xf>
    <xf numFmtId="0" fontId="53" fillId="0" borderId="72" xfId="8" applyFont="1" applyFill="1" applyBorder="1" applyAlignment="1">
      <alignment vertical="center" wrapText="1"/>
    </xf>
    <xf numFmtId="0" fontId="53" fillId="0" borderId="65" xfId="8" applyFont="1" applyFill="1" applyBorder="1" applyAlignment="1">
      <alignment vertical="center" wrapText="1"/>
    </xf>
    <xf numFmtId="0" fontId="51" fillId="0" borderId="37" xfId="8" applyFill="1" applyBorder="1"/>
    <xf numFmtId="0" fontId="51" fillId="0" borderId="80" xfId="8" applyFill="1" applyBorder="1"/>
    <xf numFmtId="49" fontId="46" fillId="0" borderId="50" xfId="8" applyNumberFormat="1" applyFont="1" applyFill="1" applyBorder="1" applyAlignment="1">
      <alignment vertical="top"/>
    </xf>
    <xf numFmtId="0" fontId="46" fillId="0" borderId="50" xfId="8" applyFont="1" applyFill="1" applyBorder="1" applyAlignment="1">
      <alignment horizontal="center" vertical="top"/>
    </xf>
    <xf numFmtId="0" fontId="51" fillId="0" borderId="81" xfId="8" applyFill="1" applyBorder="1" applyAlignment="1">
      <alignment vertical="top"/>
    </xf>
    <xf numFmtId="49" fontId="51" fillId="0" borderId="82" xfId="8" applyNumberFormat="1" applyFill="1" applyBorder="1" applyAlignment="1">
      <alignment vertical="top"/>
    </xf>
    <xf numFmtId="0" fontId="51" fillId="0" borderId="50" xfId="8" applyFill="1" applyBorder="1"/>
    <xf numFmtId="0" fontId="51" fillId="0" borderId="83" xfId="8" applyFill="1" applyBorder="1"/>
    <xf numFmtId="0" fontId="46" fillId="0" borderId="43" xfId="8" applyFont="1" applyFill="1" applyBorder="1" applyAlignment="1">
      <alignment horizontal="center" vertical="top"/>
    </xf>
    <xf numFmtId="49" fontId="51" fillId="0" borderId="66" xfId="8" applyNumberFormat="1" applyFill="1" applyBorder="1" applyAlignment="1">
      <alignment horizontal="center" vertical="top"/>
    </xf>
    <xf numFmtId="0" fontId="51" fillId="0" borderId="48" xfId="8" applyFill="1" applyBorder="1" applyAlignment="1">
      <alignment vertical="top"/>
    </xf>
    <xf numFmtId="0" fontId="51" fillId="0" borderId="49" xfId="8" applyFill="1" applyBorder="1" applyAlignment="1">
      <alignment horizontal="center" vertical="top"/>
    </xf>
    <xf numFmtId="0" fontId="51" fillId="0" borderId="42" xfId="8" applyFill="1" applyBorder="1"/>
    <xf numFmtId="0" fontId="51" fillId="0" borderId="53" xfId="8" applyFill="1" applyBorder="1" applyAlignment="1">
      <alignment horizontal="center" vertical="top"/>
    </xf>
    <xf numFmtId="0" fontId="51" fillId="0" borderId="49" xfId="8" applyFill="1" applyBorder="1"/>
    <xf numFmtId="0" fontId="51" fillId="0" borderId="73" xfId="8" applyFill="1" applyBorder="1"/>
    <xf numFmtId="0" fontId="51" fillId="0" borderId="50" xfId="8" applyFill="1" applyBorder="1"/>
    <xf numFmtId="0" fontId="46" fillId="0" borderId="66" xfId="8" applyFont="1" applyFill="1" applyBorder="1" applyAlignment="1">
      <alignment horizontal="center" vertical="top"/>
    </xf>
    <xf numFmtId="0" fontId="51" fillId="0" borderId="53" xfId="8" applyFill="1" applyBorder="1"/>
    <xf numFmtId="49" fontId="46" fillId="0" borderId="66" xfId="8" applyNumberFormat="1" applyFont="1" applyFill="1" applyBorder="1" applyAlignment="1">
      <alignment horizontal="center" vertical="top" wrapText="1"/>
    </xf>
    <xf numFmtId="0" fontId="46" fillId="0" borderId="66" xfId="8" applyNumberFormat="1" applyFont="1" applyFill="1" applyBorder="1" applyAlignment="1">
      <alignment horizontal="center" vertical="top"/>
    </xf>
    <xf numFmtId="0" fontId="51" fillId="0" borderId="70" xfId="8" applyFill="1" applyBorder="1" applyAlignment="1">
      <alignment vertical="top"/>
    </xf>
    <xf numFmtId="0" fontId="67" fillId="0" borderId="64" xfId="10" applyFill="1" applyBorder="1" applyAlignment="1" applyProtection="1">
      <alignment horizontal="left" vertical="top"/>
      <protection locked="0"/>
    </xf>
    <xf numFmtId="49" fontId="46" fillId="0" borderId="66" xfId="8" applyNumberFormat="1" applyFont="1" applyFill="1" applyBorder="1" applyAlignment="1">
      <alignment horizontal="left" vertical="top"/>
    </xf>
    <xf numFmtId="0" fontId="51" fillId="0" borderId="61" xfId="8" applyFill="1" applyBorder="1" applyAlignment="1">
      <alignment vertical="top"/>
    </xf>
    <xf numFmtId="0" fontId="46" fillId="0" borderId="66" xfId="8" applyNumberFormat="1" applyFont="1" applyFill="1" applyBorder="1" applyAlignment="1">
      <alignment vertical="top"/>
    </xf>
    <xf numFmtId="49" fontId="47" fillId="0" borderId="66" xfId="8" applyNumberFormat="1" applyFont="1" applyFill="1" applyBorder="1" applyAlignment="1">
      <alignment vertical="top" wrapText="1"/>
    </xf>
    <xf numFmtId="0" fontId="46" fillId="0" borderId="66" xfId="8" applyFont="1" applyFill="1" applyBorder="1" applyAlignment="1">
      <alignment vertical="top"/>
    </xf>
    <xf numFmtId="0" fontId="51" fillId="0" borderId="86" xfId="8" applyFill="1" applyBorder="1"/>
    <xf numFmtId="0" fontId="46" fillId="0" borderId="61" xfId="8" applyFont="1" applyFill="1" applyBorder="1" applyAlignment="1">
      <alignment vertical="top" wrapText="1"/>
    </xf>
    <xf numFmtId="0" fontId="51" fillId="0" borderId="87" xfId="8" applyFill="1" applyBorder="1"/>
    <xf numFmtId="0" fontId="51" fillId="0" borderId="77" xfId="8" applyFill="1" applyBorder="1"/>
    <xf numFmtId="0" fontId="51" fillId="0" borderId="88" xfId="8" applyFill="1" applyBorder="1"/>
    <xf numFmtId="0" fontId="8" fillId="0" borderId="0" xfId="0" applyFont="1" applyAlignment="1">
      <alignment vertical="center" wrapText="1"/>
    </xf>
    <xf numFmtId="0" fontId="8" fillId="0" borderId="0" xfId="0" applyFont="1" applyAlignment="1">
      <alignment vertical="center"/>
    </xf>
    <xf numFmtId="0" fontId="5" fillId="3" borderId="90" xfId="3" applyFont="1" applyFill="1" applyBorder="1" applyAlignment="1">
      <alignment vertical="center" wrapText="1"/>
    </xf>
    <xf numFmtId="0" fontId="5" fillId="3" borderId="90" xfId="0" applyFont="1" applyFill="1" applyBorder="1" applyAlignment="1">
      <alignment vertical="center" wrapText="1"/>
    </xf>
    <xf numFmtId="0" fontId="5" fillId="3" borderId="91" xfId="0" applyFont="1" applyFill="1" applyBorder="1" applyAlignment="1">
      <alignment vertical="center" wrapText="1"/>
    </xf>
    <xf numFmtId="0" fontId="10" fillId="0" borderId="0" xfId="0" applyFont="1" applyAlignment="1">
      <alignment vertical="top"/>
    </xf>
    <xf numFmtId="0" fontId="11" fillId="0" borderId="0" xfId="0" applyFont="1" applyAlignment="1">
      <alignment horizontal="center" vertical="top" wrapText="1"/>
    </xf>
    <xf numFmtId="9" fontId="0" fillId="2" borderId="68" xfId="0" applyNumberFormat="1" applyFill="1" applyBorder="1" applyAlignment="1">
      <alignment horizontal="center" vertical="top"/>
    </xf>
    <xf numFmtId="0" fontId="9" fillId="0" borderId="93" xfId="0" applyFont="1" applyBorder="1" applyAlignment="1">
      <alignment vertical="top" wrapText="1"/>
    </xf>
    <xf numFmtId="0" fontId="9" fillId="0" borderId="94" xfId="0" applyFont="1" applyBorder="1" applyAlignment="1">
      <alignment horizontal="center" vertical="top" wrapText="1"/>
    </xf>
    <xf numFmtId="0" fontId="9" fillId="0" borderId="96" xfId="0" applyFont="1" applyBorder="1" applyAlignment="1">
      <alignment vertical="top" wrapText="1"/>
    </xf>
    <xf numFmtId="0" fontId="9" fillId="0" borderId="98" xfId="0" applyFont="1" applyBorder="1" applyAlignment="1">
      <alignment horizontal="center" vertical="top" wrapText="1"/>
    </xf>
    <xf numFmtId="0" fontId="9" fillId="0" borderId="91" xfId="0" applyFont="1" applyBorder="1" applyAlignment="1">
      <alignment vertical="top" wrapText="1"/>
    </xf>
    <xf numFmtId="0" fontId="9" fillId="5" borderId="91" xfId="0" applyFont="1" applyFill="1" applyBorder="1" applyAlignment="1" applyProtection="1">
      <alignment horizontal="center" vertical="top"/>
      <protection locked="0"/>
    </xf>
    <xf numFmtId="0" fontId="0" fillId="0" borderId="98" xfId="0" applyBorder="1" applyAlignment="1">
      <alignment vertical="top"/>
    </xf>
    <xf numFmtId="0" fontId="9" fillId="0" borderId="64" xfId="0" applyFont="1" applyBorder="1" applyAlignment="1">
      <alignment vertical="top" wrapText="1"/>
    </xf>
    <xf numFmtId="0" fontId="9" fillId="0" borderId="99" xfId="0" applyFont="1" applyBorder="1" applyAlignment="1">
      <alignment horizontal="center" vertical="top" wrapText="1"/>
    </xf>
    <xf numFmtId="0" fontId="9" fillId="0" borderId="64" xfId="0" applyFont="1" applyBorder="1" applyAlignment="1">
      <alignment vertical="top" wrapText="1"/>
    </xf>
    <xf numFmtId="0" fontId="9" fillId="0" borderId="91" xfId="0" applyFont="1" applyBorder="1" applyAlignment="1">
      <alignment horizontal="center" vertical="top" wrapText="1"/>
    </xf>
    <xf numFmtId="0" fontId="9" fillId="0" borderId="91" xfId="0" applyFont="1" applyBorder="1" applyAlignment="1">
      <alignment vertical="top"/>
    </xf>
    <xf numFmtId="0" fontId="9" fillId="0" borderId="91" xfId="0" applyFont="1" applyBorder="1" applyAlignment="1" applyProtection="1">
      <alignment vertical="top"/>
      <protection locked="0"/>
    </xf>
    <xf numFmtId="0" fontId="0" fillId="0" borderId="93" xfId="0" applyBorder="1" applyAlignment="1" applyProtection="1">
      <alignment vertical="top"/>
      <protection locked="0"/>
    </xf>
    <xf numFmtId="0" fontId="9" fillId="0" borderId="64" xfId="0" applyFont="1" applyBorder="1" applyAlignment="1">
      <alignment horizontal="center" vertical="top" wrapText="1"/>
    </xf>
    <xf numFmtId="0" fontId="9" fillId="5" borderId="64" xfId="0" applyFont="1" applyFill="1" applyBorder="1" applyAlignment="1" applyProtection="1">
      <alignment vertical="top"/>
      <protection locked="0"/>
    </xf>
    <xf numFmtId="0" fontId="0" fillId="0" borderId="97" xfId="0" applyBorder="1" applyAlignment="1" applyProtection="1">
      <alignment vertical="top"/>
      <protection locked="0"/>
    </xf>
    <xf numFmtId="9" fontId="9" fillId="8" borderId="68" xfId="1" applyFont="1" applyFill="1" applyBorder="1" applyAlignment="1" applyProtection="1">
      <alignment horizontal="center" vertical="top"/>
    </xf>
    <xf numFmtId="9" fontId="9" fillId="5" borderId="68" xfId="1" applyFont="1" applyFill="1" applyBorder="1" applyAlignment="1" applyProtection="1">
      <alignment horizontal="center" vertical="top"/>
      <protection locked="0"/>
    </xf>
    <xf numFmtId="0" fontId="0" fillId="0" borderId="69" xfId="0" applyBorder="1" applyAlignment="1" applyProtection="1">
      <alignment vertical="top"/>
      <protection locked="0"/>
    </xf>
    <xf numFmtId="0" fontId="9" fillId="0" borderId="69" xfId="0" applyFont="1" applyBorder="1" applyAlignment="1">
      <alignment vertical="top" wrapText="1"/>
    </xf>
    <xf numFmtId="0" fontId="9" fillId="0" borderId="100" xfId="0" applyFont="1" applyBorder="1" applyAlignment="1">
      <alignment horizontal="center" vertical="top" wrapText="1"/>
    </xf>
    <xf numFmtId="0" fontId="9" fillId="0" borderId="91" xfId="0" applyFont="1" applyBorder="1" applyAlignment="1">
      <alignment vertical="top" wrapText="1"/>
    </xf>
    <xf numFmtId="0" fontId="15" fillId="0" borderId="89" xfId="0" applyFont="1" applyBorder="1" applyAlignment="1">
      <alignment vertical="top" wrapText="1"/>
    </xf>
    <xf numFmtId="0" fontId="16" fillId="0" borderId="64" xfId="0" applyFont="1" applyBorder="1" applyAlignment="1">
      <alignment vertical="top" wrapText="1"/>
    </xf>
    <xf numFmtId="0" fontId="9" fillId="0" borderId="64" xfId="0" applyFont="1" applyBorder="1" applyAlignment="1" applyProtection="1">
      <alignment horizontal="left" vertical="top"/>
      <protection locked="0"/>
    </xf>
    <xf numFmtId="0" fontId="9" fillId="9" borderId="64" xfId="0" applyFont="1" applyFill="1" applyBorder="1" applyAlignment="1" applyProtection="1">
      <alignment vertical="top"/>
      <protection locked="0"/>
    </xf>
    <xf numFmtId="0" fontId="15" fillId="0" borderId="89" xfId="0" applyFont="1" applyBorder="1" applyAlignment="1">
      <alignment horizontal="center" vertical="top"/>
    </xf>
    <xf numFmtId="0" fontId="15" fillId="0" borderId="90" xfId="0" applyFont="1" applyBorder="1" applyAlignment="1">
      <alignment vertical="top"/>
    </xf>
    <xf numFmtId="0" fontId="15" fillId="0" borderId="91" xfId="0" applyFont="1" applyBorder="1" applyAlignment="1">
      <alignment vertical="top"/>
    </xf>
    <xf numFmtId="17" fontId="9" fillId="0" borderId="69" xfId="0" applyNumberFormat="1" applyFont="1" applyBorder="1" applyAlignment="1">
      <alignment vertical="top" wrapText="1"/>
    </xf>
    <xf numFmtId="0" fontId="17" fillId="0" borderId="64" xfId="0" applyFont="1" applyBorder="1" applyAlignment="1">
      <alignment vertical="top" wrapText="1"/>
    </xf>
    <xf numFmtId="0" fontId="17" fillId="0" borderId="93" xfId="0" applyFont="1" applyBorder="1" applyAlignment="1">
      <alignment vertical="top" wrapText="1"/>
    </xf>
    <xf numFmtId="0" fontId="17" fillId="0" borderId="0" xfId="0" applyFont="1" applyAlignment="1">
      <alignment horizontal="center" vertical="top" wrapText="1"/>
    </xf>
    <xf numFmtId="0" fontId="15" fillId="0" borderId="68" xfId="0" applyFont="1" applyBorder="1" applyAlignment="1">
      <alignment vertical="top" wrapText="1"/>
    </xf>
    <xf numFmtId="0" fontId="15" fillId="0" borderId="0" xfId="0" applyFont="1" applyAlignment="1">
      <alignment horizontal="center" vertical="top" wrapText="1"/>
    </xf>
    <xf numFmtId="0" fontId="9" fillId="0" borderId="68" xfId="0" applyFont="1" applyBorder="1" applyAlignment="1">
      <alignment vertical="top" wrapText="1"/>
    </xf>
    <xf numFmtId="0" fontId="17" fillId="0" borderId="98" xfId="0" applyFont="1" applyBorder="1" applyAlignment="1">
      <alignment vertical="top" wrapText="1"/>
    </xf>
    <xf numFmtId="0" fontId="9" fillId="0" borderId="98" xfId="0" applyFont="1" applyBorder="1" applyAlignment="1">
      <alignment vertical="top" wrapText="1"/>
    </xf>
    <xf numFmtId="0" fontId="0" fillId="0" borderId="98" xfId="0" applyBorder="1" applyAlignment="1">
      <alignment vertical="top" wrapText="1"/>
    </xf>
    <xf numFmtId="0" fontId="5" fillId="3" borderId="90" xfId="11" applyFont="1" applyFill="1" applyBorder="1" applyAlignment="1">
      <alignment vertical="center" wrapText="1"/>
    </xf>
    <xf numFmtId="9" fontId="0" fillId="2" borderId="68" xfId="1" applyFont="1" applyFill="1" applyBorder="1" applyAlignment="1" applyProtection="1">
      <alignment horizontal="center" vertical="top"/>
    </xf>
    <xf numFmtId="0" fontId="9" fillId="8" borderId="64" xfId="0" applyFont="1" applyFill="1" applyBorder="1" applyAlignment="1">
      <alignment horizontal="center" vertical="top"/>
    </xf>
    <xf numFmtId="0" fontId="15" fillId="0" borderId="89" xfId="0" applyFont="1" applyBorder="1" applyAlignment="1">
      <alignment vertical="top"/>
    </xf>
    <xf numFmtId="0" fontId="9" fillId="5" borderId="64" xfId="0" applyFont="1" applyFill="1" applyBorder="1" applyAlignment="1" applyProtection="1">
      <alignment horizontal="left" vertical="top"/>
      <protection locked="0"/>
    </xf>
    <xf numFmtId="0" fontId="12" fillId="0" borderId="0" xfId="0" applyFont="1" applyAlignment="1">
      <alignment vertical="top" wrapText="1"/>
    </xf>
    <xf numFmtId="0" fontId="9" fillId="0" borderId="91" xfId="0" applyFont="1" applyBorder="1" applyAlignment="1">
      <alignment horizontal="center" vertical="top"/>
    </xf>
    <xf numFmtId="0" fontId="0" fillId="0" borderId="91" xfId="0" applyBorder="1" applyAlignment="1">
      <alignment vertical="top"/>
    </xf>
    <xf numFmtId="0" fontId="15" fillId="0" borderId="90" xfId="0" applyFont="1" applyBorder="1" applyAlignment="1">
      <alignment vertical="top" wrapText="1"/>
    </xf>
    <xf numFmtId="0" fontId="15" fillId="0" borderId="91" xfId="0" applyFont="1" applyBorder="1" applyAlignment="1">
      <alignment vertical="top" wrapText="1"/>
    </xf>
    <xf numFmtId="0" fontId="16" fillId="0" borderId="89" xfId="0" applyFont="1" applyBorder="1" applyAlignment="1">
      <alignment vertical="top" wrapText="1"/>
    </xf>
    <xf numFmtId="0" fontId="9" fillId="5" borderId="91" xfId="0" applyFont="1" applyFill="1" applyBorder="1" applyAlignment="1" applyProtection="1">
      <alignment vertical="top"/>
      <protection locked="0"/>
    </xf>
    <xf numFmtId="0" fontId="0" fillId="0" borderId="15" xfId="0" applyBorder="1" applyAlignment="1">
      <alignment vertical="top"/>
    </xf>
    <xf numFmtId="0" fontId="9" fillId="0" borderId="89" xfId="0" applyFont="1" applyBorder="1" applyAlignment="1">
      <alignment vertical="top" wrapText="1"/>
    </xf>
    <xf numFmtId="0" fontId="12" fillId="0" borderId="21" xfId="0" applyFont="1" applyBorder="1" applyAlignment="1">
      <alignment vertical="top" wrapText="1"/>
    </xf>
    <xf numFmtId="0" fontId="0" fillId="0" borderId="64" xfId="0" applyBorder="1" applyAlignment="1">
      <alignment vertical="top"/>
    </xf>
    <xf numFmtId="0" fontId="16" fillId="0" borderId="89" xfId="0" applyFont="1" applyBorder="1" applyAlignment="1">
      <alignment vertical="top"/>
    </xf>
    <xf numFmtId="0" fontId="9" fillId="0" borderId="89" xfId="0" applyFont="1" applyBorder="1" applyAlignment="1" applyProtection="1">
      <alignment vertical="top"/>
      <protection locked="0"/>
    </xf>
    <xf numFmtId="0" fontId="9" fillId="0" borderId="89" xfId="0" applyFont="1" applyBorder="1" applyAlignment="1">
      <alignment vertical="top"/>
    </xf>
    <xf numFmtId="0" fontId="9" fillId="0" borderId="100" xfId="0" applyFont="1" applyBorder="1" applyAlignment="1">
      <alignment vertical="top" wrapText="1"/>
    </xf>
    <xf numFmtId="0" fontId="9" fillId="0" borderId="21" xfId="0" applyFont="1" applyBorder="1" applyAlignment="1">
      <alignment horizontal="center" vertical="top" wrapText="1"/>
    </xf>
    <xf numFmtId="0" fontId="9" fillId="0" borderId="90" xfId="0" applyFont="1" applyBorder="1" applyAlignment="1">
      <alignment vertical="top" wrapText="1"/>
    </xf>
    <xf numFmtId="0" fontId="0" fillId="0" borderId="93" xfId="0" applyBorder="1" applyAlignment="1">
      <alignment vertical="top"/>
    </xf>
    <xf numFmtId="0" fontId="0" fillId="0" borderId="69" xfId="0" applyBorder="1" applyAlignment="1">
      <alignment vertical="top"/>
    </xf>
    <xf numFmtId="0" fontId="6" fillId="0" borderId="0" xfId="0" applyFont="1" applyAlignment="1">
      <alignment horizontal="center" vertical="top" wrapText="1"/>
    </xf>
    <xf numFmtId="0" fontId="17" fillId="0" borderId="68" xfId="0" applyFont="1" applyBorder="1" applyAlignment="1">
      <alignment vertical="top" wrapText="1"/>
    </xf>
    <xf numFmtId="0" fontId="20" fillId="0" borderId="98" xfId="0" applyFont="1" applyBorder="1" applyAlignment="1">
      <alignment vertical="top" wrapText="1"/>
    </xf>
    <xf numFmtId="0" fontId="9" fillId="9" borderId="64" xfId="0" applyFont="1" applyFill="1" applyBorder="1" applyAlignment="1" applyProtection="1">
      <alignment vertical="top" wrapText="1"/>
      <protection locked="0"/>
    </xf>
    <xf numFmtId="0" fontId="42" fillId="0" borderId="100" xfId="0" applyFont="1" applyBorder="1" applyAlignment="1">
      <alignment horizontal="center" vertical="top" wrapText="1"/>
    </xf>
    <xf numFmtId="0" fontId="42" fillId="0" borderId="69" xfId="0" applyFont="1" applyBorder="1" applyAlignment="1">
      <alignment vertical="top" wrapText="1"/>
    </xf>
    <xf numFmtId="3" fontId="9" fillId="8" borderId="69" xfId="0" applyNumberFormat="1" applyFont="1" applyFill="1" applyBorder="1" applyAlignment="1">
      <alignment horizontal="center" vertical="top"/>
    </xf>
    <xf numFmtId="0" fontId="9" fillId="0" borderId="97" xfId="0" applyFont="1" applyBorder="1" applyAlignment="1">
      <alignment vertical="top" wrapText="1"/>
    </xf>
    <xf numFmtId="3" fontId="9" fillId="5" borderId="64" xfId="0" applyNumberFormat="1" applyFont="1" applyFill="1" applyBorder="1" applyAlignment="1" applyProtection="1">
      <alignment vertical="top"/>
      <protection locked="0"/>
    </xf>
    <xf numFmtId="0" fontId="9" fillId="0" borderId="64" xfId="0" applyFont="1" applyBorder="1" applyAlignment="1" applyProtection="1">
      <alignment horizontal="center" vertical="top" wrapText="1"/>
      <protection locked="0"/>
    </xf>
    <xf numFmtId="0" fontId="9" fillId="0" borderId="97" xfId="0" applyFont="1" applyBorder="1" applyAlignment="1" applyProtection="1">
      <alignment vertical="top" wrapText="1"/>
      <protection locked="0"/>
    </xf>
    <xf numFmtId="0" fontId="17" fillId="0" borderId="64" xfId="0" applyFont="1" applyBorder="1" applyAlignment="1">
      <alignment vertical="top" wrapText="1"/>
    </xf>
    <xf numFmtId="0" fontId="17" fillId="0" borderId="98" xfId="0" applyFont="1" applyBorder="1" applyAlignment="1">
      <alignment vertical="top" wrapText="1"/>
    </xf>
    <xf numFmtId="0" fontId="9" fillId="0" borderId="98" xfId="0" applyFont="1" applyBorder="1" applyAlignment="1">
      <alignment vertical="top" wrapText="1"/>
    </xf>
    <xf numFmtId="9" fontId="9" fillId="4" borderId="68" xfId="1" applyFont="1" applyFill="1" applyBorder="1" applyAlignment="1" applyProtection="1">
      <alignment horizontal="center" vertical="top"/>
    </xf>
    <xf numFmtId="0" fontId="9" fillId="0" borderId="68" xfId="0" applyFont="1" applyBorder="1" applyAlignment="1">
      <alignment vertical="top"/>
    </xf>
    <xf numFmtId="0" fontId="9" fillId="0" borderId="0" xfId="0" applyFont="1" applyAlignment="1">
      <alignment horizontal="center" vertical="top" wrapText="1"/>
    </xf>
    <xf numFmtId="0" fontId="9" fillId="0" borderId="97" xfId="0" applyFont="1" applyBorder="1" applyAlignment="1">
      <alignment horizontal="left" vertical="top" wrapText="1"/>
    </xf>
    <xf numFmtId="0" fontId="9" fillId="0" borderId="64" xfId="0" applyFont="1" applyBorder="1" applyAlignment="1">
      <alignment vertical="top"/>
    </xf>
    <xf numFmtId="0" fontId="9" fillId="4" borderId="64" xfId="0" applyFont="1" applyFill="1" applyBorder="1" applyAlignment="1" applyProtection="1">
      <alignment horizontal="center" vertical="top"/>
      <protection locked="0"/>
    </xf>
    <xf numFmtId="0" fontId="51" fillId="0" borderId="102" xfId="8" applyFill="1" applyBorder="1"/>
    <xf numFmtId="0" fontId="51" fillId="0" borderId="103" xfId="8" applyFill="1" applyBorder="1"/>
    <xf numFmtId="0" fontId="52" fillId="0" borderId="103" xfId="8" applyFont="1" applyFill="1" applyBorder="1" applyAlignment="1">
      <alignment vertical="center" wrapText="1"/>
    </xf>
    <xf numFmtId="0" fontId="52" fillId="0" borderId="104" xfId="8" applyFont="1" applyFill="1" applyBorder="1" applyAlignment="1">
      <alignment vertical="center" wrapText="1"/>
    </xf>
    <xf numFmtId="0" fontId="51" fillId="0" borderId="105" xfId="8" applyFill="1" applyBorder="1" applyAlignment="1">
      <alignment vertical="top"/>
    </xf>
    <xf numFmtId="0" fontId="57" fillId="0" borderId="106" xfId="8" applyNumberFormat="1" applyFont="1" applyFill="1" applyBorder="1" applyAlignment="1">
      <alignment vertical="top"/>
    </xf>
    <xf numFmtId="9" fontId="51" fillId="0" borderId="66" xfId="8" applyNumberFormat="1" applyFill="1" applyBorder="1" applyAlignment="1">
      <alignment horizontal="center" vertical="top"/>
    </xf>
    <xf numFmtId="0" fontId="51" fillId="0" borderId="107" xfId="8" applyFill="1" applyBorder="1" applyAlignment="1">
      <alignment vertical="top"/>
    </xf>
    <xf numFmtId="0" fontId="51" fillId="0" borderId="108" xfId="8" applyFill="1" applyBorder="1" applyAlignment="1">
      <alignment horizontal="center" vertical="top"/>
    </xf>
    <xf numFmtId="0" fontId="51" fillId="0" borderId="109" xfId="8" applyFill="1" applyBorder="1" applyAlignment="1">
      <alignment vertical="top"/>
    </xf>
    <xf numFmtId="49" fontId="46" fillId="0" borderId="105" xfId="8" applyNumberFormat="1" applyFont="1" applyFill="1" applyBorder="1" applyAlignment="1">
      <alignment horizontal="center" vertical="top" wrapText="1"/>
    </xf>
    <xf numFmtId="49" fontId="46" fillId="0" borderId="105" xfId="8" applyNumberFormat="1" applyFont="1" applyFill="1" applyBorder="1" applyAlignment="1">
      <alignment horizontal="center" vertical="top"/>
    </xf>
    <xf numFmtId="0" fontId="59" fillId="0" borderId="112" xfId="8" applyFont="1" applyFill="1" applyBorder="1"/>
    <xf numFmtId="0" fontId="51" fillId="0" borderId="113" xfId="8" applyFill="1" applyBorder="1" applyAlignment="1">
      <alignment vertical="top"/>
    </xf>
    <xf numFmtId="0" fontId="51" fillId="0" borderId="108" xfId="8" applyFill="1" applyBorder="1" applyAlignment="1">
      <alignment vertical="top"/>
    </xf>
    <xf numFmtId="0" fontId="51" fillId="0" borderId="108" xfId="8" applyFill="1" applyBorder="1"/>
    <xf numFmtId="49" fontId="46" fillId="0" borderId="66" xfId="8" applyNumberFormat="1" applyFont="1" applyFill="1" applyBorder="1" applyAlignment="1">
      <alignment horizontal="left" vertical="top" wrapText="1"/>
    </xf>
    <xf numFmtId="9" fontId="46" fillId="0" borderId="66" xfId="9" applyFont="1" applyFill="1" applyBorder="1" applyAlignment="1">
      <alignment horizontal="center" vertical="top"/>
    </xf>
    <xf numFmtId="9" fontId="46" fillId="0" borderId="66" xfId="8" applyNumberFormat="1" applyFont="1" applyFill="1" applyBorder="1" applyAlignment="1">
      <alignment horizontal="center" vertical="top"/>
    </xf>
    <xf numFmtId="0" fontId="46" fillId="0" borderId="58" xfId="8" applyFont="1" applyFill="1" applyBorder="1" applyAlignment="1">
      <alignment vertical="top" wrapText="1"/>
    </xf>
    <xf numFmtId="0" fontId="62" fillId="0" borderId="62" xfId="8" applyNumberFormat="1" applyFont="1" applyFill="1" applyBorder="1"/>
    <xf numFmtId="0" fontId="51" fillId="0" borderId="71" xfId="8" applyFill="1" applyBorder="1" applyAlignment="1">
      <alignment vertical="top"/>
    </xf>
    <xf numFmtId="49" fontId="46" fillId="0" borderId="63" xfId="8" applyNumberFormat="1" applyFont="1" applyFill="1" applyBorder="1" applyAlignment="1">
      <alignment vertical="top" wrapText="1"/>
    </xf>
    <xf numFmtId="0" fontId="65" fillId="0" borderId="57" xfId="8" applyFont="1" applyFill="1" applyBorder="1" applyAlignment="1">
      <alignment vertical="top" wrapText="1"/>
    </xf>
    <xf numFmtId="49" fontId="56" fillId="0" borderId="67" xfId="8" applyNumberFormat="1" applyFont="1" applyFill="1" applyBorder="1" applyAlignment="1">
      <alignment vertical="top" wrapText="1"/>
    </xf>
    <xf numFmtId="0" fontId="9" fillId="0" borderId="64" xfId="8" applyFont="1" applyFill="1" applyBorder="1" applyAlignment="1" applyProtection="1">
      <alignment vertical="top"/>
      <protection locked="0"/>
    </xf>
    <xf numFmtId="49" fontId="46" fillId="0" borderId="67" xfId="8" applyNumberFormat="1" applyFont="1" applyFill="1" applyBorder="1" applyAlignment="1">
      <alignment vertical="top" wrapText="1"/>
    </xf>
    <xf numFmtId="0" fontId="67" fillId="0" borderId="64" xfId="10" applyFill="1" applyBorder="1" applyAlignment="1" applyProtection="1">
      <alignment vertical="top"/>
      <protection locked="0"/>
    </xf>
    <xf numFmtId="0" fontId="51" fillId="0" borderId="113" xfId="8" applyFill="1" applyBorder="1" applyAlignment="1">
      <alignment horizontal="center" vertical="top"/>
    </xf>
    <xf numFmtId="49" fontId="55" fillId="0" borderId="70" xfId="8" applyNumberFormat="1" applyFont="1" applyFill="1" applyBorder="1" applyAlignment="1">
      <alignment vertical="top" wrapText="1"/>
    </xf>
    <xf numFmtId="49" fontId="46" fillId="0" borderId="58" xfId="8" applyNumberFormat="1" applyFont="1" applyFill="1" applyBorder="1" applyAlignment="1">
      <alignment vertical="top" wrapText="1"/>
    </xf>
    <xf numFmtId="49" fontId="55" fillId="0" borderId="58" xfId="8" applyNumberFormat="1" applyFont="1" applyFill="1" applyBorder="1" applyAlignment="1">
      <alignment vertical="top" wrapText="1"/>
    </xf>
    <xf numFmtId="49" fontId="59" fillId="0" borderId="63" xfId="8" applyNumberFormat="1" applyFont="1" applyFill="1" applyBorder="1" applyAlignment="1">
      <alignment vertical="top" wrapText="1"/>
    </xf>
    <xf numFmtId="49" fontId="46" fillId="0" borderId="70" xfId="8" applyNumberFormat="1" applyFont="1" applyFill="1" applyBorder="1" applyAlignment="1">
      <alignment vertical="top" wrapText="1"/>
    </xf>
    <xf numFmtId="49" fontId="70" fillId="0" borderId="58" xfId="8" applyNumberFormat="1" applyFont="1" applyFill="1" applyBorder="1" applyAlignment="1">
      <alignment vertical="top" wrapText="1"/>
    </xf>
    <xf numFmtId="49" fontId="70" fillId="0" borderId="63" xfId="8" applyNumberFormat="1" applyFont="1" applyFill="1" applyBorder="1" applyAlignment="1">
      <alignment vertical="top" wrapText="1"/>
    </xf>
    <xf numFmtId="0" fontId="46" fillId="0" borderId="70" xfId="8" applyFont="1" applyFill="1" applyBorder="1" applyAlignment="1">
      <alignment vertical="top" wrapText="1"/>
    </xf>
    <xf numFmtId="0" fontId="51" fillId="0" borderId="58" xfId="8" applyFill="1" applyBorder="1" applyAlignment="1">
      <alignment vertical="top" wrapText="1"/>
    </xf>
    <xf numFmtId="0" fontId="51" fillId="0" borderId="115" xfId="8" applyFill="1" applyBorder="1" applyAlignment="1">
      <alignment vertical="center"/>
    </xf>
    <xf numFmtId="0" fontId="51" fillId="0" borderId="116" xfId="8" applyFill="1" applyBorder="1" applyAlignment="1">
      <alignment vertical="center"/>
    </xf>
    <xf numFmtId="0" fontId="52" fillId="0" borderId="116" xfId="8" applyFont="1" applyFill="1" applyBorder="1" applyAlignment="1">
      <alignment vertical="center" wrapText="1"/>
    </xf>
    <xf numFmtId="0" fontId="52" fillId="0" borderId="117" xfId="8" applyFont="1" applyFill="1" applyBorder="1" applyAlignment="1">
      <alignment vertical="center" wrapText="1"/>
    </xf>
    <xf numFmtId="0" fontId="51" fillId="0" borderId="0" xfId="8" applyFill="1" applyAlignment="1">
      <alignment vertical="center"/>
    </xf>
    <xf numFmtId="0" fontId="51" fillId="0" borderId="59" xfId="8" applyFill="1" applyBorder="1" applyAlignment="1">
      <alignment vertical="center"/>
    </xf>
    <xf numFmtId="0" fontId="51" fillId="0" borderId="0" xfId="8" applyFill="1" applyBorder="1" applyAlignment="1">
      <alignment vertical="center"/>
    </xf>
    <xf numFmtId="0" fontId="51" fillId="0" borderId="37" xfId="8" applyFill="1" applyBorder="1" applyAlignment="1">
      <alignment vertical="center"/>
    </xf>
    <xf numFmtId="0" fontId="51" fillId="0" borderId="80" xfId="8" applyFill="1" applyBorder="1" applyAlignment="1">
      <alignment vertical="center"/>
    </xf>
    <xf numFmtId="49" fontId="46" fillId="0" borderId="50" xfId="8" applyNumberFormat="1" applyFont="1" applyFill="1" applyBorder="1" applyAlignment="1">
      <alignment vertical="center"/>
    </xf>
    <xf numFmtId="0" fontId="46" fillId="0" borderId="50" xfId="8" applyFont="1" applyFill="1" applyBorder="1" applyAlignment="1">
      <alignment horizontal="center" vertical="center"/>
    </xf>
    <xf numFmtId="0" fontId="51" fillId="0" borderId="81" xfId="8" applyFill="1" applyBorder="1" applyAlignment="1">
      <alignment vertical="center"/>
    </xf>
    <xf numFmtId="0" fontId="51" fillId="0" borderId="118" xfId="8" applyFill="1" applyBorder="1" applyAlignment="1">
      <alignment vertical="center"/>
    </xf>
    <xf numFmtId="49" fontId="51" fillId="0" borderId="82" xfId="8" applyNumberFormat="1" applyFill="1" applyBorder="1" applyAlignment="1">
      <alignment vertical="center"/>
    </xf>
    <xf numFmtId="0" fontId="51" fillId="0" borderId="50" xfId="8" applyFill="1" applyBorder="1" applyAlignment="1">
      <alignment vertical="center"/>
    </xf>
    <xf numFmtId="0" fontId="51" fillId="0" borderId="83" xfId="8" applyFill="1" applyBorder="1" applyAlignment="1">
      <alignment vertical="center"/>
    </xf>
    <xf numFmtId="0" fontId="56" fillId="0" borderId="0" xfId="8" applyFont="1" applyFill="1" applyBorder="1" applyAlignment="1">
      <alignment vertical="center"/>
    </xf>
    <xf numFmtId="0" fontId="47" fillId="0" borderId="43" xfId="8" applyFont="1" applyFill="1" applyBorder="1" applyAlignment="1">
      <alignment horizontal="center" vertical="center" wrapText="1"/>
    </xf>
    <xf numFmtId="49" fontId="51" fillId="0" borderId="44" xfId="8" applyNumberFormat="1" applyFill="1" applyBorder="1" applyAlignment="1">
      <alignment vertical="center"/>
    </xf>
    <xf numFmtId="49" fontId="51" fillId="0" borderId="42" xfId="8" applyNumberFormat="1" applyFill="1" applyBorder="1" applyAlignment="1">
      <alignment vertical="center"/>
    </xf>
    <xf numFmtId="49" fontId="46" fillId="0" borderId="40" xfId="8" applyNumberFormat="1" applyFont="1" applyFill="1" applyBorder="1" applyAlignment="1">
      <alignment horizontal="right" vertical="center"/>
    </xf>
    <xf numFmtId="0" fontId="57" fillId="0" borderId="119" xfId="8" applyNumberFormat="1" applyFont="1" applyFill="1" applyBorder="1" applyAlignment="1">
      <alignment vertical="center"/>
    </xf>
    <xf numFmtId="9" fontId="51" fillId="0" borderId="66" xfId="8" applyNumberFormat="1" applyFill="1" applyBorder="1" applyAlignment="1">
      <alignment horizontal="center" vertical="center"/>
    </xf>
    <xf numFmtId="0" fontId="51" fillId="0" borderId="120" xfId="8" applyFill="1" applyBorder="1" applyAlignment="1">
      <alignment vertical="center"/>
    </xf>
    <xf numFmtId="49" fontId="59" fillId="0" borderId="0" xfId="8" applyNumberFormat="1" applyFont="1" applyFill="1" applyBorder="1" applyAlignment="1">
      <alignment vertical="center"/>
    </xf>
    <xf numFmtId="0" fontId="51" fillId="0" borderId="121" xfId="8" applyFill="1" applyBorder="1" applyAlignment="1">
      <alignment horizontal="center" vertical="center"/>
    </xf>
    <xf numFmtId="0" fontId="51" fillId="0" borderId="122" xfId="8" applyFill="1" applyBorder="1" applyAlignment="1">
      <alignment vertical="center"/>
    </xf>
    <xf numFmtId="49" fontId="46" fillId="0" borderId="118" xfId="8" applyNumberFormat="1" applyFont="1" applyFill="1" applyBorder="1" applyAlignment="1">
      <alignment horizontal="center" vertical="center" wrapText="1"/>
    </xf>
    <xf numFmtId="0" fontId="59" fillId="0" borderId="0" xfId="8" applyFont="1" applyFill="1" applyBorder="1" applyAlignment="1">
      <alignment vertical="center"/>
    </xf>
    <xf numFmtId="0" fontId="46" fillId="0" borderId="0" xfId="8" applyFont="1" applyFill="1" applyBorder="1" applyAlignment="1">
      <alignment horizontal="center" vertical="center"/>
    </xf>
    <xf numFmtId="49" fontId="46" fillId="0" borderId="118" xfId="8" applyNumberFormat="1" applyFont="1" applyFill="1" applyBorder="1" applyAlignment="1">
      <alignment horizontal="center" vertical="center"/>
    </xf>
    <xf numFmtId="0" fontId="51" fillId="0" borderId="83" xfId="8" applyFill="1" applyBorder="1" applyAlignment="1">
      <alignment vertical="center" wrapText="1"/>
    </xf>
    <xf numFmtId="49" fontId="46" fillId="0" borderId="0" xfId="8" applyNumberFormat="1" applyFont="1" applyFill="1" applyBorder="1" applyAlignment="1">
      <alignment horizontal="right" vertical="center"/>
    </xf>
    <xf numFmtId="0" fontId="51" fillId="0" borderId="42" xfId="8" applyFill="1" applyBorder="1" applyAlignment="1">
      <alignment vertical="center"/>
    </xf>
    <xf numFmtId="0" fontId="59" fillId="0" borderId="112" xfId="8" applyFont="1" applyFill="1" applyBorder="1" applyAlignment="1">
      <alignment vertical="center"/>
    </xf>
    <xf numFmtId="0" fontId="51" fillId="0" borderId="53" xfId="8" applyFill="1" applyBorder="1" applyAlignment="1">
      <alignment horizontal="center" vertical="center"/>
    </xf>
    <xf numFmtId="0" fontId="51" fillId="0" borderId="53" xfId="8" applyFill="1" applyBorder="1" applyAlignment="1">
      <alignment vertical="center"/>
    </xf>
    <xf numFmtId="0" fontId="51" fillId="0" borderId="125" xfId="8" applyFill="1" applyBorder="1" applyAlignment="1">
      <alignment vertical="center"/>
    </xf>
    <xf numFmtId="0" fontId="51" fillId="0" borderId="121" xfId="8" applyFill="1" applyBorder="1" applyAlignment="1">
      <alignment vertical="center"/>
    </xf>
    <xf numFmtId="0" fontId="51" fillId="0" borderId="73" xfId="8" applyFill="1" applyBorder="1" applyAlignment="1">
      <alignment vertical="center"/>
    </xf>
    <xf numFmtId="0" fontId="46" fillId="0" borderId="66" xfId="8" applyFont="1" applyFill="1" applyBorder="1" applyAlignment="1">
      <alignment horizontal="center" vertical="center" wrapText="1"/>
    </xf>
    <xf numFmtId="49" fontId="46" fillId="0" borderId="66" xfId="8" applyNumberFormat="1" applyFont="1" applyFill="1" applyBorder="1" applyAlignment="1">
      <alignment horizontal="center" vertical="center" wrapText="1"/>
    </xf>
    <xf numFmtId="49" fontId="46" fillId="0" borderId="66" xfId="8" applyNumberFormat="1" applyFont="1" applyFill="1" applyBorder="1" applyAlignment="1">
      <alignment vertical="center" wrapText="1"/>
    </xf>
    <xf numFmtId="0" fontId="46" fillId="0" borderId="66" xfId="8" applyNumberFormat="1" applyFont="1" applyFill="1" applyBorder="1" applyAlignment="1">
      <alignment horizontal="center" vertical="center"/>
    </xf>
    <xf numFmtId="0" fontId="51" fillId="0" borderId="60" xfId="8" applyFill="1" applyBorder="1" applyAlignment="1">
      <alignment vertical="center"/>
    </xf>
    <xf numFmtId="4" fontId="46" fillId="0" borderId="66" xfId="8" applyNumberFormat="1" applyFont="1" applyFill="1" applyBorder="1" applyAlignment="1">
      <alignment horizontal="center" vertical="center"/>
    </xf>
    <xf numFmtId="3" fontId="46" fillId="0" borderId="66" xfId="8" applyNumberFormat="1" applyFont="1" applyFill="1" applyBorder="1" applyAlignment="1">
      <alignment horizontal="center" vertical="center"/>
    </xf>
    <xf numFmtId="9" fontId="46" fillId="0" borderId="66" xfId="9" applyFont="1" applyFill="1" applyBorder="1" applyAlignment="1">
      <alignment horizontal="center" vertical="center"/>
    </xf>
    <xf numFmtId="0" fontId="46" fillId="0" borderId="58" xfId="8" applyFont="1" applyFill="1" applyBorder="1" applyAlignment="1">
      <alignment vertical="center" wrapText="1"/>
    </xf>
    <xf numFmtId="0" fontId="46" fillId="0" borderId="70" xfId="8" applyFont="1" applyFill="1" applyBorder="1" applyAlignment="1">
      <alignment horizontal="center" vertical="center" wrapText="1"/>
    </xf>
    <xf numFmtId="0" fontId="46" fillId="0" borderId="58" xfId="8" applyFont="1" applyFill="1" applyBorder="1" applyAlignment="1">
      <alignment horizontal="center" vertical="center" wrapText="1"/>
    </xf>
    <xf numFmtId="0" fontId="46" fillId="0" borderId="63" xfId="8" applyFont="1" applyFill="1" applyBorder="1" applyAlignment="1">
      <alignment horizontal="center" vertical="center" wrapText="1"/>
    </xf>
    <xf numFmtId="0" fontId="46" fillId="0" borderId="66" xfId="8" applyNumberFormat="1" applyFont="1" applyFill="1" applyBorder="1" applyAlignment="1">
      <alignment horizontal="center" vertical="center" wrapText="1"/>
    </xf>
    <xf numFmtId="0" fontId="46" fillId="0" borderId="66" xfId="8" applyFont="1" applyFill="1" applyBorder="1" applyAlignment="1">
      <alignment vertical="center"/>
    </xf>
    <xf numFmtId="3" fontId="46" fillId="0" borderId="66" xfId="8" applyNumberFormat="1" applyFont="1" applyFill="1" applyBorder="1" applyAlignment="1">
      <alignment vertical="center"/>
    </xf>
    <xf numFmtId="0" fontId="62" fillId="0" borderId="59" xfId="8" applyNumberFormat="1" applyFont="1" applyFill="1" applyBorder="1" applyAlignment="1">
      <alignment vertical="center"/>
    </xf>
    <xf numFmtId="0" fontId="46" fillId="0" borderId="63" xfId="8" applyFont="1" applyFill="1" applyBorder="1" applyAlignment="1">
      <alignment vertical="center" wrapText="1"/>
    </xf>
    <xf numFmtId="0" fontId="46" fillId="0" borderId="66" xfId="8" applyFont="1" applyFill="1" applyBorder="1" applyAlignment="1">
      <alignment vertical="center" wrapText="1"/>
    </xf>
    <xf numFmtId="0" fontId="51" fillId="0" borderId="66" xfId="8" applyFill="1" applyBorder="1" applyAlignment="1">
      <alignment vertical="center"/>
    </xf>
    <xf numFmtId="0" fontId="62" fillId="0" borderId="59" xfId="8" applyFont="1" applyFill="1" applyBorder="1" applyAlignment="1">
      <alignment vertical="center"/>
    </xf>
    <xf numFmtId="49" fontId="61" fillId="0" borderId="66" xfId="8" applyNumberFormat="1" applyFont="1" applyFill="1" applyBorder="1" applyAlignment="1">
      <alignment vertical="center" wrapText="1"/>
    </xf>
    <xf numFmtId="0" fontId="61" fillId="0" borderId="66" xfId="8" applyFont="1" applyFill="1" applyBorder="1" applyAlignment="1">
      <alignment horizontal="center" vertical="center" wrapText="1"/>
    </xf>
    <xf numFmtId="0" fontId="46" fillId="0" borderId="72" xfId="8" applyFont="1" applyFill="1" applyBorder="1" applyAlignment="1">
      <alignment vertical="center"/>
    </xf>
    <xf numFmtId="0" fontId="46" fillId="0" borderId="72" xfId="8" applyFont="1" applyFill="1" applyBorder="1" applyAlignment="1">
      <alignment horizontal="center" vertical="center"/>
    </xf>
    <xf numFmtId="0" fontId="51" fillId="0" borderId="72" xfId="8" applyFill="1" applyBorder="1" applyAlignment="1">
      <alignment vertical="center"/>
    </xf>
    <xf numFmtId="0" fontId="65" fillId="0" borderId="65" xfId="8" applyFont="1" applyFill="1" applyBorder="1" applyAlignment="1">
      <alignment vertical="center" wrapText="1"/>
    </xf>
    <xf numFmtId="0" fontId="51" fillId="0" borderId="73" xfId="8" applyNumberFormat="1" applyFill="1" applyBorder="1" applyAlignment="1">
      <alignment vertical="center"/>
    </xf>
    <xf numFmtId="49" fontId="56" fillId="0" borderId="66" xfId="8" applyNumberFormat="1" applyFont="1" applyFill="1" applyBorder="1" applyAlignment="1">
      <alignment vertical="center" wrapText="1"/>
    </xf>
    <xf numFmtId="0" fontId="9" fillId="0" borderId="64" xfId="8" applyFont="1" applyFill="1" applyBorder="1" applyAlignment="1" applyProtection="1">
      <alignment vertical="center"/>
      <protection locked="0"/>
    </xf>
    <xf numFmtId="0" fontId="67" fillId="0" borderId="64" xfId="10" applyFill="1" applyBorder="1" applyAlignment="1" applyProtection="1">
      <alignment vertical="center"/>
      <protection locked="0"/>
    </xf>
    <xf numFmtId="49" fontId="46" fillId="0" borderId="67" xfId="8" applyNumberFormat="1" applyFont="1" applyFill="1" applyBorder="1" applyAlignment="1">
      <alignment vertical="center"/>
    </xf>
    <xf numFmtId="49" fontId="65" fillId="0" borderId="67" xfId="8" applyNumberFormat="1" applyFont="1" applyFill="1" applyBorder="1" applyAlignment="1">
      <alignment vertical="center"/>
    </xf>
    <xf numFmtId="0" fontId="65" fillId="0" borderId="72" xfId="8" applyFont="1" applyFill="1" applyBorder="1" applyAlignment="1">
      <alignment vertical="center"/>
    </xf>
    <xf numFmtId="0" fontId="65" fillId="0" borderId="65" xfId="8" applyFont="1" applyFill="1" applyBorder="1" applyAlignment="1">
      <alignment vertical="center"/>
    </xf>
    <xf numFmtId="17" fontId="46" fillId="0" borderId="66" xfId="8" applyNumberFormat="1" applyFont="1" applyFill="1" applyBorder="1" applyAlignment="1">
      <alignment vertical="center" wrapText="1"/>
    </xf>
    <xf numFmtId="0" fontId="46" fillId="0" borderId="66" xfId="8" applyNumberFormat="1" applyFont="1" applyFill="1" applyBorder="1" applyAlignment="1">
      <alignment vertical="center" wrapText="1"/>
    </xf>
    <xf numFmtId="49" fontId="47" fillId="0" borderId="66" xfId="8" applyNumberFormat="1" applyFont="1" applyFill="1" applyBorder="1" applyAlignment="1">
      <alignment vertical="center" wrapText="1"/>
    </xf>
    <xf numFmtId="0" fontId="55" fillId="0" borderId="72" xfId="8" applyFont="1" applyFill="1" applyBorder="1" applyAlignment="1">
      <alignment vertical="center"/>
    </xf>
    <xf numFmtId="0" fontId="55" fillId="0" borderId="50" xfId="8" applyFont="1" applyFill="1" applyBorder="1" applyAlignment="1">
      <alignment horizontal="center" vertical="center"/>
    </xf>
    <xf numFmtId="49" fontId="55" fillId="0" borderId="66" xfId="8" applyNumberFormat="1" applyFont="1" applyFill="1" applyBorder="1" applyAlignment="1">
      <alignment vertical="center" wrapText="1"/>
    </xf>
    <xf numFmtId="0" fontId="55" fillId="0" borderId="59" xfId="8" applyFont="1" applyFill="1" applyBorder="1" applyAlignment="1">
      <alignment horizontal="center" vertical="center" wrapText="1"/>
    </xf>
    <xf numFmtId="0" fontId="51" fillId="0" borderId="0" xfId="8" applyFill="1" applyBorder="1" applyAlignment="1">
      <alignment horizontal="center" vertical="center"/>
    </xf>
    <xf numFmtId="49" fontId="65" fillId="0" borderId="66" xfId="8" applyNumberFormat="1" applyFont="1" applyFill="1" applyBorder="1" applyAlignment="1">
      <alignment vertical="center" wrapText="1"/>
    </xf>
    <xf numFmtId="0" fontId="65" fillId="0" borderId="59" xfId="8" applyFont="1" applyFill="1" applyBorder="1" applyAlignment="1">
      <alignment horizontal="center" vertical="center" wrapText="1"/>
    </xf>
    <xf numFmtId="0" fontId="46" fillId="0" borderId="53" xfId="8" applyFont="1" applyFill="1" applyBorder="1" applyAlignment="1">
      <alignment horizontal="center" vertical="center"/>
    </xf>
    <xf numFmtId="49" fontId="55" fillId="0" borderId="70" xfId="8" applyNumberFormat="1" applyFont="1" applyFill="1" applyBorder="1" applyAlignment="1">
      <alignment vertical="center" wrapText="1"/>
    </xf>
    <xf numFmtId="49" fontId="46" fillId="0" borderId="58" xfId="8" applyNumberFormat="1" applyFont="1" applyFill="1" applyBorder="1" applyAlignment="1">
      <alignment vertical="center" wrapText="1"/>
    </xf>
    <xf numFmtId="49" fontId="55" fillId="0" borderId="58" xfId="8" applyNumberFormat="1" applyFont="1" applyFill="1" applyBorder="1" applyAlignment="1">
      <alignment vertical="center" wrapText="1"/>
    </xf>
    <xf numFmtId="49" fontId="46" fillId="0" borderId="63" xfId="8" applyNumberFormat="1" applyFont="1" applyFill="1" applyBorder="1" applyAlignment="1">
      <alignment vertical="center" wrapText="1"/>
    </xf>
    <xf numFmtId="49" fontId="46" fillId="0" borderId="70" xfId="8" applyNumberFormat="1" applyFont="1" applyFill="1" applyBorder="1" applyAlignment="1">
      <alignment vertical="center" wrapText="1"/>
    </xf>
    <xf numFmtId="0" fontId="51" fillId="0" borderId="58" xfId="8" applyFill="1" applyBorder="1" applyAlignment="1">
      <alignment vertical="center" wrapText="1"/>
    </xf>
    <xf numFmtId="49" fontId="72" fillId="0" borderId="58" xfId="8" applyNumberFormat="1" applyFont="1" applyFill="1" applyBorder="1" applyAlignment="1">
      <alignment vertical="center" wrapText="1"/>
    </xf>
    <xf numFmtId="0" fontId="51" fillId="0" borderId="87" xfId="8" applyFill="1" applyBorder="1" applyAlignment="1">
      <alignment vertical="center"/>
    </xf>
    <xf numFmtId="0" fontId="51" fillId="0" borderId="76" xfId="8" applyFill="1" applyBorder="1" applyAlignment="1">
      <alignment vertical="center"/>
    </xf>
    <xf numFmtId="0" fontId="51" fillId="0" borderId="77" xfId="8" applyFill="1" applyBorder="1" applyAlignment="1">
      <alignment vertical="center"/>
    </xf>
    <xf numFmtId="0" fontId="51" fillId="0" borderId="88" xfId="8" applyFill="1" applyBorder="1" applyAlignment="1">
      <alignment vertical="center"/>
    </xf>
    <xf numFmtId="0" fontId="51" fillId="0" borderId="0" xfId="8" applyNumberFormat="1" applyFill="1" applyAlignment="1">
      <alignment vertical="center"/>
    </xf>
    <xf numFmtId="0" fontId="53" fillId="0" borderId="53" xfId="8" applyNumberFormat="1" applyFont="1" applyFill="1" applyBorder="1" applyAlignment="1">
      <alignment vertical="center" wrapText="1"/>
    </xf>
    <xf numFmtId="0" fontId="53" fillId="0" borderId="53" xfId="8" applyFont="1" applyFill="1" applyBorder="1" applyAlignment="1">
      <alignment vertical="center" wrapText="1"/>
    </xf>
    <xf numFmtId="0" fontId="53" fillId="0" borderId="71" xfId="8" applyFont="1" applyFill="1" applyBorder="1" applyAlignment="1">
      <alignment vertical="center" wrapText="1"/>
    </xf>
    <xf numFmtId="0" fontId="73" fillId="0" borderId="50" xfId="8" applyFont="1" applyFill="1" applyBorder="1" applyAlignment="1">
      <alignment vertical="top"/>
    </xf>
    <xf numFmtId="0" fontId="73" fillId="0" borderId="50" xfId="8" applyFont="1" applyFill="1" applyBorder="1" applyAlignment="1">
      <alignment horizontal="center" vertical="top"/>
    </xf>
    <xf numFmtId="0" fontId="51" fillId="0" borderId="79" xfId="8" applyFill="1" applyBorder="1" applyAlignment="1">
      <alignment vertical="top"/>
    </xf>
    <xf numFmtId="0" fontId="51" fillId="0" borderId="118" xfId="8" applyFill="1" applyBorder="1" applyAlignment="1">
      <alignment vertical="top"/>
    </xf>
    <xf numFmtId="0" fontId="57" fillId="0" borderId="119" xfId="8" applyNumberFormat="1" applyFont="1" applyFill="1" applyBorder="1" applyAlignment="1">
      <alignment vertical="top"/>
    </xf>
    <xf numFmtId="0" fontId="51" fillId="0" borderId="120" xfId="8" applyFill="1" applyBorder="1" applyAlignment="1">
      <alignment vertical="top"/>
    </xf>
    <xf numFmtId="0" fontId="46" fillId="0" borderId="121" xfId="8" applyFont="1" applyFill="1" applyBorder="1" applyAlignment="1">
      <alignment horizontal="center" vertical="top"/>
    </xf>
    <xf numFmtId="0" fontId="51" fillId="0" borderId="122" xfId="8" applyFill="1" applyBorder="1" applyAlignment="1">
      <alignment vertical="top"/>
    </xf>
    <xf numFmtId="49" fontId="46" fillId="0" borderId="118" xfId="8" applyNumberFormat="1" applyFont="1" applyFill="1" applyBorder="1" applyAlignment="1">
      <alignment horizontal="center" vertical="top" wrapText="1"/>
    </xf>
    <xf numFmtId="49" fontId="46" fillId="0" borderId="118" xfId="8" applyNumberFormat="1" applyFont="1" applyFill="1" applyBorder="1" applyAlignment="1">
      <alignment horizontal="center" vertical="top"/>
    </xf>
    <xf numFmtId="0" fontId="51" fillId="0" borderId="125" xfId="8" applyFill="1" applyBorder="1" applyAlignment="1">
      <alignment vertical="top"/>
    </xf>
    <xf numFmtId="0" fontId="51" fillId="0" borderId="121" xfId="8" applyFill="1" applyBorder="1" applyAlignment="1">
      <alignment vertical="top"/>
    </xf>
    <xf numFmtId="49" fontId="46" fillId="0" borderId="63" xfId="8" applyNumberFormat="1" applyFont="1" applyFill="1" applyBorder="1" applyAlignment="1">
      <alignment horizontal="center" vertical="top" wrapText="1"/>
    </xf>
    <xf numFmtId="0" fontId="46" fillId="0" borderId="63" xfId="8" applyNumberFormat="1" applyFont="1" applyFill="1" applyBorder="1" applyAlignment="1">
      <alignment horizontal="center" vertical="center"/>
    </xf>
    <xf numFmtId="0" fontId="46" fillId="0" borderId="63" xfId="8" applyFont="1" applyFill="1" applyBorder="1" applyAlignment="1">
      <alignment horizontal="center" vertical="center"/>
    </xf>
    <xf numFmtId="3" fontId="46" fillId="0" borderId="63" xfId="8" applyNumberFormat="1" applyFont="1" applyFill="1" applyBorder="1" applyAlignment="1">
      <alignment horizontal="center" vertical="center"/>
    </xf>
    <xf numFmtId="0" fontId="46" fillId="0" borderId="66" xfId="8" applyFont="1" applyFill="1" applyBorder="1" applyAlignment="1">
      <alignment horizontal="center" vertical="center"/>
    </xf>
    <xf numFmtId="0" fontId="62" fillId="0" borderId="59" xfId="8" applyFont="1" applyFill="1" applyBorder="1" applyAlignment="1">
      <alignment vertical="top"/>
    </xf>
    <xf numFmtId="49" fontId="55" fillId="0" borderId="59" xfId="8" applyNumberFormat="1" applyFont="1" applyFill="1" applyBorder="1" applyAlignment="1">
      <alignment vertical="top"/>
    </xf>
    <xf numFmtId="0" fontId="55" fillId="0" borderId="0" xfId="8" applyFont="1" applyFill="1" applyBorder="1" applyAlignment="1">
      <alignment vertical="top"/>
    </xf>
    <xf numFmtId="0" fontId="9" fillId="0" borderId="91" xfId="8" applyFont="1" applyFill="1" applyBorder="1" applyAlignment="1" applyProtection="1">
      <alignment horizontal="center" vertical="top"/>
      <protection locked="0"/>
    </xf>
    <xf numFmtId="0" fontId="9" fillId="5" borderId="91" xfId="8" applyFont="1" applyFill="1" applyBorder="1" applyAlignment="1" applyProtection="1">
      <alignment horizontal="center" vertical="top"/>
      <protection locked="0"/>
    </xf>
    <xf numFmtId="3" fontId="46" fillId="0" borderId="66" xfId="8" applyNumberFormat="1" applyFont="1" applyFill="1" applyBorder="1" applyAlignment="1">
      <alignment horizontal="center" vertical="top"/>
    </xf>
    <xf numFmtId="3" fontId="46" fillId="0" borderId="66" xfId="8" applyNumberFormat="1" applyFont="1" applyFill="1" applyBorder="1" applyAlignment="1">
      <alignment horizontal="right" vertical="top"/>
    </xf>
    <xf numFmtId="0" fontId="9" fillId="0" borderId="64" xfId="8" applyFont="1" applyFill="1" applyBorder="1" applyAlignment="1" applyProtection="1">
      <alignment horizontal="center" vertical="top"/>
      <protection locked="0"/>
    </xf>
    <xf numFmtId="0" fontId="9" fillId="5" borderId="64" xfId="8" applyFont="1" applyFill="1" applyBorder="1" applyAlignment="1" applyProtection="1">
      <alignment horizontal="center" vertical="top"/>
      <protection locked="0"/>
    </xf>
    <xf numFmtId="3" fontId="9" fillId="0" borderId="64" xfId="8" applyNumberFormat="1" applyFont="1" applyFill="1" applyBorder="1" applyAlignment="1" applyProtection="1">
      <alignment vertical="top"/>
      <protection locked="0"/>
    </xf>
    <xf numFmtId="3" fontId="9" fillId="5" borderId="64" xfId="8" applyNumberFormat="1" applyFont="1" applyFill="1" applyBorder="1" applyAlignment="1" applyProtection="1">
      <alignment vertical="top"/>
      <protection locked="0"/>
    </xf>
    <xf numFmtId="3" fontId="9" fillId="0" borderId="69" xfId="8" applyNumberFormat="1" applyFont="1" applyFill="1" applyBorder="1" applyAlignment="1" applyProtection="1">
      <alignment horizontal="center" vertical="top"/>
    </xf>
    <xf numFmtId="0" fontId="62" fillId="0" borderId="58" xfId="8" applyFont="1" applyFill="1" applyBorder="1" applyAlignment="1">
      <alignment vertical="top"/>
    </xf>
    <xf numFmtId="0" fontId="46" fillId="5" borderId="66" xfId="8" applyFont="1" applyFill="1" applyBorder="1" applyAlignment="1">
      <alignment horizontal="center" vertical="top" wrapText="1"/>
    </xf>
    <xf numFmtId="3" fontId="9" fillId="5" borderId="64" xfId="8" applyNumberFormat="1" applyFont="1" applyFill="1" applyBorder="1" applyAlignment="1" applyProtection="1">
      <alignment vertical="top" wrapText="1"/>
      <protection locked="0"/>
    </xf>
    <xf numFmtId="3" fontId="46" fillId="0" borderId="66" xfId="8" applyNumberFormat="1" applyFont="1" applyFill="1" applyBorder="1" applyAlignment="1">
      <alignment vertical="top" wrapText="1"/>
    </xf>
    <xf numFmtId="3" fontId="46" fillId="5" borderId="66" xfId="8" applyNumberFormat="1" applyFont="1" applyFill="1" applyBorder="1" applyAlignment="1">
      <alignment vertical="top" wrapText="1"/>
    </xf>
    <xf numFmtId="0" fontId="46" fillId="0" borderId="59" xfId="8" applyFont="1" applyFill="1" applyBorder="1" applyAlignment="1">
      <alignment horizontal="center" vertical="top" wrapText="1"/>
    </xf>
    <xf numFmtId="49" fontId="46" fillId="0" borderId="57" xfId="8" applyNumberFormat="1" applyFont="1" applyFill="1" applyBorder="1" applyAlignment="1">
      <alignment vertical="top" wrapText="1"/>
    </xf>
    <xf numFmtId="49" fontId="46" fillId="0" borderId="71" xfId="8" applyNumberFormat="1" applyFont="1" applyFill="1" applyBorder="1" applyAlignment="1">
      <alignment vertical="top" wrapText="1"/>
    </xf>
    <xf numFmtId="0" fontId="9" fillId="0" borderId="18" xfId="8" applyFont="1" applyFill="1" applyBorder="1" applyAlignment="1" applyProtection="1">
      <alignment vertical="top"/>
      <protection locked="0"/>
    </xf>
    <xf numFmtId="3" fontId="9" fillId="0" borderId="18" xfId="8" applyNumberFormat="1" applyFont="1" applyFill="1" applyBorder="1" applyAlignment="1" applyProtection="1">
      <alignment vertical="top"/>
      <protection locked="0"/>
    </xf>
    <xf numFmtId="0" fontId="9" fillId="0" borderId="18" xfId="8" applyFont="1" applyFill="1" applyBorder="1" applyAlignment="1" applyProtection="1">
      <alignment vertical="top" wrapText="1"/>
      <protection locked="0"/>
    </xf>
    <xf numFmtId="49" fontId="46" fillId="0" borderId="128" xfId="8" applyNumberFormat="1" applyFont="1" applyFill="1" applyBorder="1" applyAlignment="1">
      <alignment vertical="top"/>
    </xf>
    <xf numFmtId="0" fontId="46" fillId="0" borderId="129" xfId="8" applyNumberFormat="1" applyFont="1" applyFill="1" applyBorder="1" applyAlignment="1">
      <alignment horizontal="center" vertical="top"/>
    </xf>
    <xf numFmtId="0" fontId="46" fillId="0" borderId="74" xfId="8" applyNumberFormat="1" applyFont="1" applyFill="1" applyBorder="1" applyAlignment="1">
      <alignment horizontal="center" vertical="top"/>
    </xf>
    <xf numFmtId="0" fontId="46" fillId="0" borderId="128" xfId="8" applyNumberFormat="1" applyFont="1" applyFill="1" applyBorder="1" applyAlignment="1">
      <alignment horizontal="center" vertical="top"/>
    </xf>
    <xf numFmtId="49" fontId="46" fillId="0" borderId="129" xfId="8" applyNumberFormat="1" applyFont="1" applyFill="1" applyBorder="1" applyAlignment="1">
      <alignment horizontal="center" vertical="top"/>
    </xf>
    <xf numFmtId="49" fontId="46" fillId="0" borderId="120" xfId="8" applyNumberFormat="1" applyFont="1" applyFill="1" applyBorder="1" applyAlignment="1">
      <alignment vertical="top"/>
    </xf>
    <xf numFmtId="3" fontId="46" fillId="0" borderId="118" xfId="8" applyNumberFormat="1" applyFont="1" applyFill="1" applyBorder="1" applyAlignment="1">
      <alignment horizontal="center" vertical="top"/>
    </xf>
    <xf numFmtId="3" fontId="46" fillId="5" borderId="118" xfId="8" applyNumberFormat="1" applyFont="1" applyFill="1" applyBorder="1" applyAlignment="1">
      <alignment horizontal="center" vertical="top"/>
    </xf>
    <xf numFmtId="3" fontId="46" fillId="0" borderId="119" xfId="8" applyNumberFormat="1" applyFont="1" applyFill="1" applyBorder="1" applyAlignment="1">
      <alignment horizontal="center" vertical="top"/>
    </xf>
    <xf numFmtId="49" fontId="46" fillId="0" borderId="120" xfId="8" applyNumberFormat="1" applyFont="1" applyFill="1" applyBorder="1" applyAlignment="1">
      <alignment vertical="top" wrapText="1"/>
    </xf>
    <xf numFmtId="49" fontId="46" fillId="0" borderId="130" xfId="8" applyNumberFormat="1" applyFont="1" applyFill="1" applyBorder="1" applyAlignment="1">
      <alignment horizontal="center" vertical="top"/>
    </xf>
    <xf numFmtId="9" fontId="46" fillId="0" borderId="130" xfId="9" applyFont="1" applyFill="1" applyBorder="1" applyAlignment="1">
      <alignment horizontal="center" vertical="top"/>
    </xf>
    <xf numFmtId="0" fontId="46" fillId="0" borderId="131" xfId="8" applyFont="1" applyFill="1" applyBorder="1" applyAlignment="1">
      <alignment vertical="top" wrapText="1"/>
    </xf>
    <xf numFmtId="0" fontId="46" fillId="0" borderId="62" xfId="8" applyFont="1" applyFill="1" applyBorder="1" applyAlignment="1">
      <alignment horizontal="center" vertical="top" wrapText="1"/>
    </xf>
    <xf numFmtId="0" fontId="55" fillId="0" borderId="59" xfId="8" applyFont="1" applyFill="1" applyBorder="1" applyAlignment="1">
      <alignment horizontal="center" vertical="top" wrapText="1"/>
    </xf>
    <xf numFmtId="0" fontId="55" fillId="0" borderId="70" xfId="8" applyFont="1" applyFill="1" applyBorder="1" applyAlignment="1">
      <alignment vertical="top" wrapText="1"/>
    </xf>
    <xf numFmtId="0" fontId="0" fillId="5" borderId="127" xfId="0" applyFill="1" applyBorder="1" applyAlignment="1">
      <alignment vertical="top"/>
    </xf>
    <xf numFmtId="0" fontId="0" fillId="7" borderId="127" xfId="0" applyFill="1" applyBorder="1" applyAlignment="1">
      <alignment vertical="top"/>
    </xf>
    <xf numFmtId="0" fontId="9" fillId="5" borderId="127" xfId="0" applyFont="1" applyFill="1" applyBorder="1" applyAlignment="1" applyProtection="1">
      <alignment horizontal="center" vertical="top" wrapText="1"/>
      <protection locked="0"/>
    </xf>
    <xf numFmtId="0" fontId="12" fillId="5" borderId="127" xfId="0" applyFont="1" applyFill="1" applyBorder="1" applyAlignment="1" applyProtection="1">
      <alignment horizontal="center" vertical="top"/>
      <protection locked="0"/>
    </xf>
    <xf numFmtId="0" fontId="9" fillId="5" borderId="91" xfId="0" applyFont="1" applyFill="1" applyBorder="1" applyAlignment="1">
      <alignment horizontal="center" vertical="top"/>
    </xf>
    <xf numFmtId="2" fontId="9" fillId="5" borderId="91" xfId="0" applyNumberFormat="1" applyFont="1" applyFill="1" applyBorder="1" applyAlignment="1" applyProtection="1">
      <alignment horizontal="center" vertical="top"/>
      <protection locked="0"/>
    </xf>
    <xf numFmtId="0" fontId="0" fillId="0" borderId="94" xfId="0" applyBorder="1" applyAlignment="1">
      <alignment vertical="top"/>
    </xf>
    <xf numFmtId="0" fontId="0" fillId="0" borderId="95" xfId="0" applyBorder="1"/>
    <xf numFmtId="0" fontId="0" fillId="0" borderId="96" xfId="0" applyBorder="1"/>
    <xf numFmtId="0" fontId="9" fillId="0" borderId="98" xfId="0" applyFont="1" applyBorder="1" applyAlignment="1" applyProtection="1">
      <alignment horizontal="center" vertical="top" wrapText="1"/>
      <protection locked="0"/>
    </xf>
    <xf numFmtId="0" fontId="9" fillId="5" borderId="68" xfId="0" applyFont="1" applyFill="1" applyBorder="1" applyAlignment="1" applyProtection="1">
      <alignment vertical="top"/>
      <protection locked="0"/>
    </xf>
    <xf numFmtId="0" fontId="0" fillId="0" borderId="99" xfId="0" applyBorder="1" applyAlignment="1" applyProtection="1">
      <alignment vertical="top"/>
      <protection locked="0"/>
    </xf>
    <xf numFmtId="0" fontId="0" fillId="0" borderId="98" xfId="0" applyBorder="1" applyProtection="1">
      <protection locked="0"/>
    </xf>
    <xf numFmtId="0" fontId="9" fillId="0" borderId="69" xfId="0" applyFont="1" applyBorder="1" applyAlignment="1" applyProtection="1">
      <alignment vertical="top" wrapText="1"/>
      <protection locked="0"/>
    </xf>
    <xf numFmtId="0" fontId="0" fillId="0" borderId="100" xfId="0" applyBorder="1" applyAlignment="1" applyProtection="1">
      <alignment vertical="top"/>
      <protection locked="0"/>
    </xf>
    <xf numFmtId="0" fontId="0" fillId="0" borderId="101" xfId="0" applyBorder="1" applyProtection="1">
      <protection locked="0"/>
    </xf>
    <xf numFmtId="0" fontId="0" fillId="0" borderId="64" xfId="0" applyBorder="1" applyProtection="1">
      <protection locked="0"/>
    </xf>
    <xf numFmtId="0" fontId="11" fillId="0" borderId="64" xfId="0" applyFont="1" applyBorder="1" applyAlignment="1">
      <alignment vertical="top" wrapText="1"/>
    </xf>
    <xf numFmtId="0" fontId="51" fillId="0" borderId="115" xfId="8" applyFill="1" applyBorder="1"/>
    <xf numFmtId="0" fontId="51" fillId="0" borderId="116" xfId="8" applyFill="1" applyBorder="1"/>
    <xf numFmtId="9" fontId="51" fillId="0" borderId="68" xfId="8" applyNumberFormat="1" applyFill="1" applyBorder="1" applyAlignment="1">
      <alignment horizontal="center" vertical="top"/>
    </xf>
    <xf numFmtId="0" fontId="51" fillId="0" borderId="37" xfId="8" applyFill="1" applyBorder="1" applyAlignment="1">
      <alignment vertical="top"/>
    </xf>
    <xf numFmtId="0" fontId="51" fillId="0" borderId="121" xfId="8" applyFill="1" applyBorder="1"/>
    <xf numFmtId="0" fontId="51" fillId="0" borderId="122" xfId="8" applyFill="1" applyBorder="1"/>
    <xf numFmtId="0" fontId="51" fillId="0" borderId="132" xfId="8" applyFill="1" applyBorder="1"/>
    <xf numFmtId="49" fontId="61" fillId="0" borderId="118" xfId="8" applyNumberFormat="1" applyFont="1" applyFill="1" applyBorder="1" applyAlignment="1">
      <alignment vertical="top"/>
    </xf>
    <xf numFmtId="9" fontId="51" fillId="0" borderId="42" xfId="8" applyNumberFormat="1" applyFill="1" applyBorder="1"/>
    <xf numFmtId="49" fontId="61" fillId="0" borderId="118" xfId="8" applyNumberFormat="1" applyFont="1" applyFill="1" applyBorder="1" applyAlignment="1">
      <alignment vertical="top" wrapText="1"/>
    </xf>
    <xf numFmtId="9" fontId="46" fillId="0" borderId="118" xfId="8" applyNumberFormat="1" applyFont="1" applyFill="1" applyBorder="1" applyAlignment="1">
      <alignment horizontal="center" vertical="top"/>
    </xf>
    <xf numFmtId="0" fontId="61" fillId="0" borderId="118" xfId="8" applyFont="1" applyFill="1" applyBorder="1" applyAlignment="1">
      <alignment vertical="top"/>
    </xf>
    <xf numFmtId="0" fontId="51" fillId="0" borderId="133" xfId="8" applyFill="1" applyBorder="1"/>
    <xf numFmtId="0" fontId="51" fillId="0" borderId="132" xfId="8" applyFill="1" applyBorder="1" applyAlignment="1">
      <alignment vertical="top"/>
    </xf>
    <xf numFmtId="3" fontId="46" fillId="0" borderId="66" xfId="8" applyNumberFormat="1" applyFont="1" applyFill="1" applyBorder="1" applyAlignment="1">
      <alignment vertical="top"/>
    </xf>
    <xf numFmtId="3" fontId="46" fillId="0" borderId="118" xfId="8" applyNumberFormat="1" applyFont="1" applyFill="1" applyBorder="1" applyAlignment="1">
      <alignment horizontal="right" vertical="top"/>
    </xf>
    <xf numFmtId="3" fontId="9" fillId="0" borderId="2" xfId="8" applyNumberFormat="1" applyFont="1" applyFill="1" applyBorder="1" applyAlignment="1">
      <alignment horizontal="right" vertical="top"/>
    </xf>
    <xf numFmtId="9" fontId="9" fillId="0" borderId="2" xfId="9" applyFont="1" applyFill="1" applyBorder="1" applyAlignment="1">
      <alignment horizontal="right" vertical="top"/>
    </xf>
    <xf numFmtId="9" fontId="46" fillId="0" borderId="118" xfId="8" applyNumberFormat="1" applyFont="1" applyFill="1" applyBorder="1" applyAlignment="1">
      <alignment horizontal="right" vertical="top"/>
    </xf>
    <xf numFmtId="49" fontId="51" fillId="0" borderId="0" xfId="8" applyNumberFormat="1" applyFill="1" applyBorder="1"/>
    <xf numFmtId="3" fontId="46" fillId="0" borderId="118" xfId="8" applyNumberFormat="1" applyFont="1" applyFill="1" applyBorder="1" applyAlignment="1">
      <alignment vertical="top"/>
    </xf>
    <xf numFmtId="9" fontId="46" fillId="0" borderId="118" xfId="9" applyFont="1" applyFill="1" applyBorder="1" applyAlignment="1">
      <alignment horizontal="right" vertical="top"/>
    </xf>
    <xf numFmtId="0" fontId="46" fillId="0" borderId="72" xfId="8" applyFont="1" applyFill="1" applyBorder="1" applyAlignment="1">
      <alignment vertical="top" wrapText="1"/>
    </xf>
    <xf numFmtId="0" fontId="46" fillId="0" borderId="50" xfId="8" applyFont="1" applyFill="1" applyBorder="1" applyAlignment="1">
      <alignment horizontal="center" vertical="top" wrapText="1"/>
    </xf>
    <xf numFmtId="0" fontId="46" fillId="0" borderId="125" xfId="8" applyFont="1" applyFill="1" applyBorder="1" applyAlignment="1">
      <alignment vertical="top" wrapText="1"/>
    </xf>
    <xf numFmtId="0" fontId="46" fillId="0" borderId="125" xfId="8" applyFont="1" applyFill="1" applyBorder="1" applyAlignment="1">
      <alignment horizontal="center" vertical="top" wrapText="1"/>
    </xf>
    <xf numFmtId="0" fontId="46" fillId="0" borderId="50" xfId="8" applyFont="1" applyFill="1" applyBorder="1" applyAlignment="1">
      <alignment vertical="top"/>
    </xf>
    <xf numFmtId="0" fontId="0" fillId="0" borderId="98" xfId="0" applyBorder="1"/>
    <xf numFmtId="9" fontId="9" fillId="8" borderId="68" xfId="1" applyFont="1" applyFill="1" applyBorder="1" applyAlignment="1">
      <alignment horizontal="center" vertical="top"/>
    </xf>
    <xf numFmtId="0" fontId="42" fillId="0" borderId="96" xfId="0" applyFont="1" applyBorder="1" applyAlignment="1">
      <alignment vertical="top" wrapText="1"/>
    </xf>
    <xf numFmtId="0" fontId="42" fillId="0" borderId="64" xfId="0" applyFont="1" applyBorder="1" applyAlignment="1">
      <alignment vertical="top" wrapText="1"/>
    </xf>
    <xf numFmtId="0" fontId="9" fillId="0" borderId="64" xfId="0" applyFont="1" applyBorder="1" applyAlignment="1">
      <alignment horizontal="center" vertical="top"/>
    </xf>
    <xf numFmtId="0" fontId="9" fillId="5" borderId="64" xfId="0" applyFont="1" applyFill="1" applyBorder="1" applyAlignment="1" applyProtection="1">
      <alignment vertical="top" wrapText="1"/>
      <protection locked="0"/>
    </xf>
    <xf numFmtId="3" fontId="9" fillId="5" borderId="64" xfId="0" applyNumberFormat="1" applyFont="1" applyFill="1" applyBorder="1" applyAlignment="1" applyProtection="1">
      <alignment vertical="top" wrapText="1"/>
      <protection locked="0"/>
    </xf>
    <xf numFmtId="0" fontId="6" fillId="0" borderId="64" xfId="0" applyFont="1" applyBorder="1" applyAlignment="1">
      <alignment horizontal="center" vertical="top"/>
    </xf>
    <xf numFmtId="0" fontId="6" fillId="0" borderId="64" xfId="0" applyFont="1" applyBorder="1" applyAlignment="1">
      <alignment vertical="top"/>
    </xf>
    <xf numFmtId="3" fontId="9" fillId="8" borderId="69" xfId="0" applyNumberFormat="1" applyFont="1" applyFill="1" applyBorder="1" applyAlignment="1">
      <alignment vertical="top"/>
    </xf>
    <xf numFmtId="0" fontId="0" fillId="0" borderId="69" xfId="0" applyBorder="1"/>
    <xf numFmtId="0" fontId="17" fillId="5" borderId="138" xfId="0" applyFont="1" applyFill="1" applyBorder="1" applyAlignment="1">
      <alignment horizontal="left" vertical="top" wrapText="1"/>
    </xf>
    <xf numFmtId="0" fontId="17" fillId="5" borderId="139" xfId="0" applyFont="1" applyFill="1" applyBorder="1" applyAlignment="1">
      <alignment horizontal="left" vertical="top" wrapText="1"/>
    </xf>
    <xf numFmtId="0" fontId="17" fillId="5" borderId="140" xfId="0" applyFont="1" applyFill="1" applyBorder="1" applyAlignment="1">
      <alignment horizontal="left" vertical="top" wrapText="1"/>
    </xf>
    <xf numFmtId="0" fontId="9" fillId="0" borderId="93" xfId="0" applyFont="1" applyBorder="1" applyAlignment="1">
      <alignment horizontal="center" vertical="top" wrapText="1"/>
    </xf>
    <xf numFmtId="0" fontId="9" fillId="0" borderId="69" xfId="0" applyFont="1" applyBorder="1" applyAlignment="1">
      <alignment horizontal="center" vertical="top" wrapText="1"/>
    </xf>
    <xf numFmtId="0" fontId="42" fillId="0" borderId="94" xfId="0" applyFont="1" applyBorder="1" applyAlignment="1">
      <alignment horizontal="center" vertical="top" wrapText="1"/>
    </xf>
    <xf numFmtId="0" fontId="42" fillId="0" borderId="98" xfId="0" applyFont="1" applyBorder="1" applyAlignment="1">
      <alignment horizontal="center" vertical="top" wrapText="1"/>
    </xf>
    <xf numFmtId="0" fontId="9" fillId="0" borderId="64" xfId="0" applyFont="1" applyBorder="1" applyAlignment="1">
      <alignment horizontal="left" vertical="center" wrapText="1"/>
    </xf>
    <xf numFmtId="0" fontId="9" fillId="5" borderId="91" xfId="0" applyFont="1" applyFill="1" applyBorder="1" applyAlignment="1" applyProtection="1">
      <alignment horizontal="center" vertical="top" wrapText="1"/>
      <protection locked="0"/>
    </xf>
    <xf numFmtId="1" fontId="9" fillId="8" borderId="68" xfId="1" applyNumberFormat="1" applyFont="1" applyFill="1" applyBorder="1" applyAlignment="1">
      <alignment horizontal="center" vertical="top"/>
    </xf>
    <xf numFmtId="0" fontId="9" fillId="0" borderId="96" xfId="0" applyFont="1" applyBorder="1" applyAlignment="1">
      <alignment horizontal="center" vertical="center" wrapText="1"/>
    </xf>
    <xf numFmtId="0" fontId="9" fillId="0" borderId="64" xfId="0" applyFont="1" applyBorder="1" applyAlignment="1">
      <alignment horizontal="center" vertical="center" wrapText="1"/>
    </xf>
    <xf numFmtId="0" fontId="9" fillId="5" borderId="64" xfId="0" applyFont="1" applyFill="1" applyBorder="1" applyAlignment="1" applyProtection="1">
      <alignment horizontal="center" vertical="top" wrapText="1"/>
      <protection locked="0"/>
    </xf>
    <xf numFmtId="0" fontId="6" fillId="5" borderId="68" xfId="0" applyFont="1" applyFill="1" applyBorder="1" applyAlignment="1">
      <alignment vertical="center" wrapText="1"/>
    </xf>
    <xf numFmtId="0" fontId="74" fillId="5" borderId="68" xfId="0" applyFont="1" applyFill="1" applyBorder="1" applyAlignment="1">
      <alignment vertical="center" wrapText="1"/>
    </xf>
    <xf numFmtId="0" fontId="6" fillId="5" borderId="69" xfId="0" applyFont="1" applyFill="1" applyBorder="1" applyAlignment="1">
      <alignment vertical="center" wrapText="1"/>
    </xf>
    <xf numFmtId="0" fontId="74" fillId="5" borderId="69" xfId="0" applyFont="1" applyFill="1" applyBorder="1" applyAlignment="1">
      <alignment vertical="center" wrapText="1"/>
    </xf>
    <xf numFmtId="0" fontId="0" fillId="0" borderId="64" xfId="0" applyBorder="1"/>
    <xf numFmtId="0" fontId="44" fillId="0" borderId="98" xfId="0" applyFont="1" applyBorder="1" applyAlignment="1">
      <alignment vertical="top" wrapText="1"/>
    </xf>
    <xf numFmtId="0" fontId="9" fillId="8" borderId="64" xfId="0" applyFont="1" applyFill="1" applyBorder="1" applyAlignment="1">
      <alignment vertical="top"/>
    </xf>
    <xf numFmtId="0" fontId="42" fillId="0" borderId="96" xfId="0" applyFont="1" applyBorder="1" applyAlignment="1">
      <alignment horizontal="center" vertical="center" wrapText="1"/>
    </xf>
    <xf numFmtId="0" fontId="42" fillId="0" borderId="64" xfId="0" applyFont="1" applyBorder="1" applyAlignment="1">
      <alignment horizontal="center" vertical="center" wrapText="1"/>
    </xf>
    <xf numFmtId="0" fontId="9" fillId="5" borderId="64" xfId="0" applyFont="1" applyFill="1" applyBorder="1" applyAlignment="1" applyProtection="1">
      <alignment horizontal="center" vertical="top"/>
      <protection locked="0"/>
    </xf>
    <xf numFmtId="0" fontId="3" fillId="11" borderId="68" xfId="0" applyFont="1" applyFill="1" applyBorder="1" applyAlignment="1">
      <alignment horizontal="justify" vertical="center" wrapText="1"/>
    </xf>
    <xf numFmtId="0" fontId="0" fillId="11" borderId="68" xfId="0" applyFill="1" applyBorder="1" applyAlignment="1">
      <alignment horizontal="justify" vertical="center" wrapText="1"/>
    </xf>
    <xf numFmtId="0" fontId="3" fillId="5" borderId="69" xfId="0" applyFont="1" applyFill="1" applyBorder="1" applyAlignment="1">
      <alignment horizontal="justify" vertical="center" wrapText="1"/>
    </xf>
    <xf numFmtId="0" fontId="0" fillId="5" borderId="69" xfId="0" applyFill="1" applyBorder="1" applyAlignment="1">
      <alignment horizontal="justify" vertical="center" wrapText="1"/>
    </xf>
    <xf numFmtId="0" fontId="3" fillId="11" borderId="69" xfId="0" applyFont="1" applyFill="1" applyBorder="1" applyAlignment="1">
      <alignment horizontal="justify" vertical="center" wrapText="1"/>
    </xf>
    <xf numFmtId="0" fontId="0" fillId="11" borderId="69" xfId="0" applyFill="1" applyBorder="1" applyAlignment="1">
      <alignment horizontal="justify" vertical="center" wrapText="1"/>
    </xf>
    <xf numFmtId="0" fontId="42" fillId="0" borderId="64" xfId="0" applyFont="1" applyBorder="1" applyAlignment="1">
      <alignment horizontal="center" vertical="top" wrapText="1"/>
    </xf>
    <xf numFmtId="3" fontId="9" fillId="8" borderId="69" xfId="0" applyNumberFormat="1" applyFont="1" applyFill="1" applyBorder="1" applyAlignment="1" applyProtection="1">
      <alignment vertical="top"/>
      <protection locked="0"/>
    </xf>
    <xf numFmtId="0" fontId="14" fillId="5" borderId="64" xfId="5" applyFill="1" applyBorder="1" applyAlignment="1" applyProtection="1">
      <alignment vertical="top"/>
      <protection locked="0"/>
    </xf>
    <xf numFmtId="9" fontId="0" fillId="2" borderId="68" xfId="1" applyFont="1" applyFill="1" applyBorder="1" applyAlignment="1">
      <alignment horizontal="center" vertical="top"/>
    </xf>
    <xf numFmtId="0" fontId="42" fillId="0" borderId="91" xfId="0" applyFont="1" applyBorder="1" applyAlignment="1">
      <alignment vertical="top" wrapText="1"/>
    </xf>
    <xf numFmtId="0" fontId="42" fillId="0" borderId="68" xfId="0" applyFont="1" applyBorder="1" applyAlignment="1">
      <alignment vertical="top" wrapText="1"/>
    </xf>
    <xf numFmtId="0" fontId="42" fillId="0" borderId="0" xfId="0" applyFont="1" applyAlignment="1">
      <alignment vertical="top" wrapText="1"/>
    </xf>
    <xf numFmtId="3" fontId="9" fillId="5" borderId="69" xfId="0" applyNumberFormat="1" applyFont="1" applyFill="1" applyBorder="1" applyAlignment="1" applyProtection="1">
      <alignment vertical="top" wrapText="1"/>
      <protection locked="0"/>
    </xf>
    <xf numFmtId="3" fontId="9" fillId="8" borderId="64" xfId="0" applyNumberFormat="1" applyFont="1" applyFill="1" applyBorder="1" applyAlignment="1">
      <alignment vertical="top" wrapText="1"/>
    </xf>
    <xf numFmtId="9" fontId="9" fillId="8" borderId="68" xfId="1" applyFont="1" applyFill="1" applyBorder="1" applyAlignment="1">
      <alignment vertical="top" wrapText="1"/>
    </xf>
    <xf numFmtId="0" fontId="42" fillId="5" borderId="64" xfId="0" applyFont="1" applyFill="1" applyBorder="1" applyAlignment="1" applyProtection="1">
      <alignment vertical="top"/>
      <protection locked="0"/>
    </xf>
    <xf numFmtId="0" fontId="51" fillId="0" borderId="121" xfId="8" applyFill="1" applyBorder="1" applyAlignment="1">
      <alignment horizontal="center" vertical="top"/>
    </xf>
    <xf numFmtId="0" fontId="51" fillId="0" borderId="37" xfId="8" applyFill="1" applyBorder="1" applyAlignment="1">
      <alignment horizontal="left" vertical="top"/>
    </xf>
    <xf numFmtId="0" fontId="51" fillId="0" borderId="0" xfId="8" applyFill="1" applyBorder="1" applyAlignment="1">
      <alignment horizontal="left" vertical="top" wrapText="1"/>
    </xf>
    <xf numFmtId="0" fontId="51" fillId="0" borderId="37" xfId="8" applyFill="1" applyBorder="1" applyAlignment="1">
      <alignment horizontal="left" vertical="top" wrapText="1"/>
    </xf>
    <xf numFmtId="0" fontId="9" fillId="0" borderId="91" xfId="8" applyFont="1" applyFill="1" applyBorder="1" applyAlignment="1" applyProtection="1">
      <alignment horizontal="center" vertical="top" wrapText="1"/>
      <protection locked="0"/>
    </xf>
    <xf numFmtId="0" fontId="9" fillId="5" borderId="91" xfId="8" applyFont="1" applyFill="1" applyBorder="1" applyAlignment="1" applyProtection="1">
      <alignment horizontal="center" vertical="top" wrapText="1"/>
      <protection locked="0"/>
    </xf>
    <xf numFmtId="0" fontId="55" fillId="0" borderId="62" xfId="8" applyFont="1" applyFill="1" applyBorder="1" applyAlignment="1">
      <alignment horizontal="center" vertical="top" wrapText="1"/>
    </xf>
    <xf numFmtId="0" fontId="51" fillId="0" borderId="50" xfId="8" applyFill="1" applyBorder="1" applyAlignment="1">
      <alignment horizontal="center" vertical="top"/>
    </xf>
    <xf numFmtId="49" fontId="65" fillId="0" borderId="66" xfId="8" applyNumberFormat="1" applyFont="1" applyFill="1" applyBorder="1" applyAlignment="1">
      <alignment vertical="top" wrapText="1"/>
    </xf>
    <xf numFmtId="0" fontId="51" fillId="0" borderId="141" xfId="8" applyFill="1" applyBorder="1"/>
    <xf numFmtId="0" fontId="51" fillId="0" borderId="142" xfId="8" applyFill="1" applyBorder="1" applyAlignment="1">
      <alignment vertical="top"/>
    </xf>
    <xf numFmtId="0" fontId="51" fillId="0" borderId="142" xfId="8" applyFill="1" applyBorder="1" applyAlignment="1">
      <alignment horizontal="center" vertical="top"/>
    </xf>
    <xf numFmtId="0" fontId="5" fillId="3" borderId="4" xfId="11" applyFont="1" applyFill="1" applyBorder="1" applyAlignment="1">
      <alignment vertical="center" wrapText="1"/>
    </xf>
    <xf numFmtId="0" fontId="16" fillId="0" borderId="0" xfId="0" applyFont="1" applyAlignment="1">
      <alignment vertical="top"/>
    </xf>
    <xf numFmtId="0" fontId="42" fillId="0" borderId="98" xfId="0" applyFont="1" applyBorder="1" applyAlignment="1">
      <alignment vertical="top" wrapText="1"/>
    </xf>
    <xf numFmtId="0" fontId="9" fillId="0" borderId="18" xfId="0" applyFont="1" applyBorder="1" applyAlignment="1" applyProtection="1">
      <alignment vertical="top"/>
      <protection locked="0"/>
    </xf>
    <xf numFmtId="0" fontId="9" fillId="0" borderId="18" xfId="0" applyFont="1" applyBorder="1" applyAlignment="1" applyProtection="1">
      <alignment horizontal="left" vertical="top" wrapText="1"/>
      <protection locked="0"/>
    </xf>
    <xf numFmtId="3" fontId="9" fillId="0" borderId="18" xfId="0" applyNumberFormat="1" applyFont="1" applyBorder="1" applyAlignment="1" applyProtection="1">
      <alignment vertical="top"/>
      <protection locked="0"/>
    </xf>
    <xf numFmtId="9" fontId="9" fillId="8" borderId="3" xfId="0" applyNumberFormat="1" applyFont="1" applyFill="1" applyBorder="1" applyAlignment="1">
      <alignment horizontal="center" vertical="top"/>
    </xf>
    <xf numFmtId="0" fontId="43" fillId="0" borderId="98" xfId="0" applyFont="1" applyBorder="1" applyAlignment="1">
      <alignment vertical="top" wrapText="1"/>
    </xf>
    <xf numFmtId="9" fontId="9" fillId="8" borderId="3" xfId="0" applyNumberFormat="1" applyFont="1" applyFill="1" applyBorder="1" applyAlignment="1">
      <alignment horizontal="right" vertical="top"/>
    </xf>
    <xf numFmtId="0" fontId="11" fillId="0" borderId="98" xfId="0" applyFont="1" applyBorder="1" applyAlignment="1">
      <alignment vertical="top" wrapText="1"/>
    </xf>
    <xf numFmtId="166" fontId="9" fillId="8" borderId="18" xfId="1" applyNumberFormat="1" applyFont="1" applyFill="1" applyBorder="1" applyAlignment="1">
      <alignment horizontal="center" vertical="top"/>
    </xf>
    <xf numFmtId="0" fontId="9" fillId="0" borderId="8" xfId="0" applyFont="1" applyBorder="1" applyAlignment="1">
      <alignment horizontal="center" vertical="center" wrapText="1"/>
    </xf>
    <xf numFmtId="9" fontId="0" fillId="2" borderId="8" xfId="1" applyFont="1" applyFill="1" applyBorder="1" applyAlignment="1">
      <alignment horizontal="center" vertical="top"/>
    </xf>
    <xf numFmtId="10" fontId="0" fillId="2" borderId="8" xfId="0" applyNumberFormat="1" applyFill="1" applyBorder="1" applyAlignment="1">
      <alignment horizontal="center" vertical="top"/>
    </xf>
    <xf numFmtId="0" fontId="0" fillId="0" borderId="98" xfId="0" applyBorder="1" applyAlignment="1">
      <alignment horizontal="center" vertical="top"/>
    </xf>
    <xf numFmtId="3" fontId="9" fillId="5" borderId="5" xfId="0" applyNumberFormat="1" applyFont="1" applyFill="1" applyBorder="1" applyAlignment="1" applyProtection="1">
      <alignment horizontal="center" vertical="top" wrapText="1"/>
      <protection locked="0"/>
    </xf>
    <xf numFmtId="3" fontId="9" fillId="8" borderId="18" xfId="0" applyNumberFormat="1" applyFont="1" applyFill="1" applyBorder="1" applyAlignment="1">
      <alignment horizontal="center" vertical="top"/>
    </xf>
    <xf numFmtId="3" fontId="9" fillId="8" borderId="18" xfId="0" applyNumberFormat="1" applyFont="1" applyFill="1" applyBorder="1" applyAlignment="1">
      <alignment horizontal="right" vertical="top" wrapText="1"/>
    </xf>
    <xf numFmtId="3" fontId="9" fillId="8" borderId="18" xfId="0" applyNumberFormat="1" applyFont="1" applyFill="1" applyBorder="1" applyAlignment="1">
      <alignment horizontal="center" vertical="top" wrapText="1"/>
    </xf>
    <xf numFmtId="9" fontId="9" fillId="0" borderId="8" xfId="0" applyNumberFormat="1" applyFont="1" applyBorder="1" applyAlignment="1">
      <alignment vertical="top" wrapText="1"/>
    </xf>
    <xf numFmtId="9" fontId="9" fillId="8" borderId="8" xfId="0" applyNumberFormat="1" applyFont="1" applyFill="1" applyBorder="1" applyAlignment="1">
      <alignment horizontal="right" vertical="top"/>
    </xf>
    <xf numFmtId="10" fontId="9" fillId="8" borderId="8" xfId="1" applyNumberFormat="1" applyFont="1" applyFill="1" applyBorder="1" applyAlignment="1" applyProtection="1">
      <alignment horizontal="center" vertical="top"/>
    </xf>
    <xf numFmtId="9" fontId="0" fillId="2" borderId="8" xfId="1" applyFont="1" applyFill="1" applyBorder="1" applyAlignment="1" applyProtection="1">
      <alignment horizontal="center" vertical="top"/>
    </xf>
    <xf numFmtId="3" fontId="9" fillId="8" borderId="18" xfId="0" applyNumberFormat="1" applyFont="1" applyFill="1" applyBorder="1" applyAlignment="1">
      <alignment horizontal="right" vertical="top"/>
    </xf>
    <xf numFmtId="0" fontId="53" fillId="0" borderId="144" xfId="8" applyNumberFormat="1" applyFont="1" applyFill="1" applyBorder="1" applyAlignment="1">
      <alignment vertical="center" wrapText="1"/>
    </xf>
    <xf numFmtId="0" fontId="53" fillId="0" borderId="144" xfId="8" applyFont="1" applyFill="1" applyBorder="1" applyAlignment="1">
      <alignment vertical="center" wrapText="1"/>
    </xf>
    <xf numFmtId="0" fontId="53" fillId="0" borderId="145" xfId="8" applyFont="1" applyFill="1" applyBorder="1" applyAlignment="1">
      <alignment vertical="center" wrapText="1"/>
    </xf>
    <xf numFmtId="0" fontId="51" fillId="0" borderId="147" xfId="8" applyFill="1" applyBorder="1"/>
    <xf numFmtId="49" fontId="46" fillId="0" borderId="148" xfId="8" applyNumberFormat="1" applyFont="1" applyFill="1" applyBorder="1" applyAlignment="1">
      <alignment vertical="top"/>
    </xf>
    <xf numFmtId="0" fontId="46" fillId="0" borderId="146" xfId="8" applyFont="1" applyFill="1" applyBorder="1" applyAlignment="1">
      <alignment horizontal="center" vertical="top"/>
    </xf>
    <xf numFmtId="49" fontId="51" fillId="0" borderId="149" xfId="8" applyNumberFormat="1" applyFill="1" applyBorder="1" applyAlignment="1">
      <alignment vertical="top"/>
    </xf>
    <xf numFmtId="49" fontId="51" fillId="0" borderId="150" xfId="8" applyNumberFormat="1" applyFill="1" applyBorder="1" applyAlignment="1">
      <alignment vertical="top"/>
    </xf>
    <xf numFmtId="0" fontId="51" fillId="0" borderId="148" xfId="8" applyFill="1" applyBorder="1" applyAlignment="1">
      <alignment vertical="top"/>
    </xf>
    <xf numFmtId="0" fontId="51" fillId="0" borderId="148" xfId="8" applyFill="1" applyBorder="1"/>
    <xf numFmtId="9" fontId="51" fillId="0" borderId="151" xfId="8" applyNumberFormat="1" applyFill="1" applyBorder="1" applyAlignment="1">
      <alignment horizontal="center" vertical="top"/>
    </xf>
    <xf numFmtId="0" fontId="51" fillId="0" borderId="124" xfId="8" applyFill="1" applyBorder="1" applyAlignment="1">
      <alignment vertical="top"/>
    </xf>
    <xf numFmtId="49" fontId="46" fillId="0" borderId="44" xfId="8" applyNumberFormat="1" applyFont="1" applyFill="1" applyBorder="1" applyAlignment="1">
      <alignment horizontal="right" vertical="top"/>
    </xf>
    <xf numFmtId="0" fontId="61" fillId="0" borderId="151" xfId="8" applyFont="1" applyFill="1" applyBorder="1" applyAlignment="1">
      <alignment horizontal="center" vertical="top" wrapText="1"/>
    </xf>
    <xf numFmtId="0" fontId="51" fillId="0" borderId="154" xfId="8" applyFill="1" applyBorder="1" applyAlignment="1">
      <alignment vertical="top"/>
    </xf>
    <xf numFmtId="49" fontId="46" fillId="0" borderId="151" xfId="8" applyNumberFormat="1" applyFont="1" applyFill="1" applyBorder="1" applyAlignment="1">
      <alignment horizontal="center" vertical="top" wrapText="1"/>
    </xf>
    <xf numFmtId="49" fontId="46" fillId="0" borderId="151" xfId="8" applyNumberFormat="1" applyFont="1" applyFill="1" applyBorder="1" applyAlignment="1">
      <alignment vertical="top" wrapText="1"/>
    </xf>
    <xf numFmtId="0" fontId="46" fillId="0" borderId="151" xfId="8" applyNumberFormat="1" applyFont="1" applyFill="1" applyBorder="1" applyAlignment="1">
      <alignment horizontal="center" vertical="top"/>
    </xf>
    <xf numFmtId="0" fontId="51" fillId="0" borderId="155" xfId="8" applyFill="1" applyBorder="1" applyAlignment="1">
      <alignment vertical="top"/>
    </xf>
    <xf numFmtId="0" fontId="51" fillId="0" borderId="156" xfId="8" applyFill="1" applyBorder="1" applyAlignment="1">
      <alignment vertical="top"/>
    </xf>
    <xf numFmtId="0" fontId="9" fillId="0" borderId="5" xfId="8" applyFont="1" applyFill="1" applyBorder="1" applyAlignment="1" applyProtection="1">
      <alignment horizontal="center" vertical="top"/>
      <protection locked="0"/>
    </xf>
    <xf numFmtId="0" fontId="75" fillId="0" borderId="0" xfId="8" applyFont="1" applyFill="1" applyBorder="1" applyAlignment="1">
      <alignment horizontal="left"/>
    </xf>
    <xf numFmtId="9" fontId="46" fillId="0" borderId="151" xfId="9" applyFont="1" applyFill="1" applyBorder="1" applyAlignment="1">
      <alignment horizontal="center" vertical="center"/>
    </xf>
    <xf numFmtId="9" fontId="46" fillId="0" borderId="151" xfId="8" applyNumberFormat="1" applyFont="1" applyFill="1" applyBorder="1" applyAlignment="1">
      <alignment horizontal="center" vertical="center"/>
    </xf>
    <xf numFmtId="0" fontId="51" fillId="0" borderId="62" xfId="8" applyFill="1" applyBorder="1" applyAlignment="1">
      <alignment vertical="top"/>
    </xf>
    <xf numFmtId="0" fontId="61" fillId="0" borderId="153" xfId="8" applyFont="1" applyFill="1" applyBorder="1" applyAlignment="1">
      <alignment horizontal="center" vertical="top" wrapText="1"/>
    </xf>
    <xf numFmtId="49" fontId="46" fillId="0" borderId="151" xfId="8" applyNumberFormat="1" applyFont="1" applyFill="1" applyBorder="1" applyAlignment="1">
      <alignment vertical="top"/>
    </xf>
    <xf numFmtId="0" fontId="46" fillId="0" borderId="151" xfId="8" applyNumberFormat="1" applyFont="1" applyFill="1" applyBorder="1" applyAlignment="1">
      <alignment horizontal="center" vertical="top" wrapText="1"/>
    </xf>
    <xf numFmtId="0" fontId="9" fillId="0" borderId="5" xfId="8" applyFont="1" applyFill="1" applyBorder="1" applyAlignment="1" applyProtection="1">
      <alignment horizontal="center" vertical="top" wrapText="1"/>
      <protection locked="0"/>
    </xf>
    <xf numFmtId="0" fontId="46" fillId="0" borderId="151" xfId="8" applyFont="1" applyFill="1" applyBorder="1" applyAlignment="1">
      <alignment vertical="top" wrapText="1"/>
    </xf>
    <xf numFmtId="0" fontId="46" fillId="0" borderId="151" xfId="8" applyFont="1" applyFill="1" applyBorder="1" applyAlignment="1">
      <alignment vertical="top"/>
    </xf>
    <xf numFmtId="0" fontId="46" fillId="0" borderId="151" xfId="8" applyFont="1" applyFill="1" applyBorder="1" applyAlignment="1">
      <alignment horizontal="center" vertical="top" wrapText="1"/>
    </xf>
    <xf numFmtId="0" fontId="62" fillId="0" borderId="62" xfId="8" applyNumberFormat="1" applyFont="1" applyFill="1" applyBorder="1" applyAlignment="1">
      <alignment vertical="top"/>
    </xf>
    <xf numFmtId="49" fontId="76" fillId="0" borderId="151" xfId="8" applyNumberFormat="1" applyFont="1" applyFill="1" applyBorder="1" applyAlignment="1">
      <alignment vertical="top" wrapText="1"/>
    </xf>
    <xf numFmtId="0" fontId="76" fillId="0" borderId="151" xfId="8" applyFont="1" applyFill="1" applyBorder="1" applyAlignment="1">
      <alignment horizontal="center" vertical="top" wrapText="1"/>
    </xf>
    <xf numFmtId="0" fontId="46" fillId="0" borderId="144" xfId="8" applyFont="1" applyFill="1" applyBorder="1" applyAlignment="1">
      <alignment vertical="top"/>
    </xf>
    <xf numFmtId="0" fontId="46" fillId="0" borderId="144" xfId="8" applyFont="1" applyFill="1" applyBorder="1" applyAlignment="1">
      <alignment horizontal="center" vertical="top"/>
    </xf>
    <xf numFmtId="0" fontId="51" fillId="0" borderId="144" xfId="8" applyFill="1" applyBorder="1" applyAlignment="1">
      <alignment vertical="top"/>
    </xf>
    <xf numFmtId="0" fontId="65" fillId="0" borderId="145" xfId="8" applyFont="1" applyFill="1" applyBorder="1" applyAlignment="1">
      <alignment vertical="top" wrapText="1"/>
    </xf>
    <xf numFmtId="0" fontId="46" fillId="0" borderId="153" xfId="8" applyFont="1" applyFill="1" applyBorder="1" applyAlignment="1">
      <alignment horizontal="center" vertical="top" wrapText="1"/>
    </xf>
    <xf numFmtId="49" fontId="56" fillId="0" borderId="151" xfId="8" applyNumberFormat="1" applyFont="1" applyFill="1" applyBorder="1" applyAlignment="1">
      <alignment vertical="top" wrapText="1"/>
    </xf>
    <xf numFmtId="0" fontId="67" fillId="0" borderId="18" xfId="10" applyFill="1" applyBorder="1" applyAlignment="1" applyProtection="1">
      <alignment vertical="top"/>
      <protection locked="0"/>
    </xf>
    <xf numFmtId="49" fontId="46" fillId="0" borderId="143" xfId="8" applyNumberFormat="1" applyFont="1" applyFill="1" applyBorder="1" applyAlignment="1">
      <alignment vertical="top"/>
    </xf>
    <xf numFmtId="0" fontId="46" fillId="0" borderId="151" xfId="8" applyFont="1" applyFill="1" applyBorder="1" applyAlignment="1">
      <alignment horizontal="left" vertical="top"/>
    </xf>
    <xf numFmtId="0" fontId="46" fillId="0" borderId="148" xfId="8" applyFont="1" applyFill="1" applyBorder="1" applyAlignment="1">
      <alignment vertical="top"/>
    </xf>
    <xf numFmtId="0" fontId="46" fillId="0" borderId="148" xfId="8" applyFont="1" applyFill="1" applyBorder="1" applyAlignment="1">
      <alignment horizontal="center" vertical="top"/>
    </xf>
    <xf numFmtId="49" fontId="65" fillId="0" borderId="143" xfId="8" applyNumberFormat="1" applyFont="1" applyFill="1" applyBorder="1" applyAlignment="1">
      <alignment vertical="top"/>
    </xf>
    <xf numFmtId="0" fontId="65" fillId="0" borderId="144" xfId="8" applyFont="1" applyFill="1" applyBorder="1" applyAlignment="1">
      <alignment vertical="top"/>
    </xf>
    <xf numFmtId="0" fontId="65" fillId="0" borderId="145" xfId="8" applyFont="1" applyFill="1" applyBorder="1" applyAlignment="1">
      <alignment vertical="top"/>
    </xf>
    <xf numFmtId="17" fontId="46" fillId="0" borderId="151" xfId="8" applyNumberFormat="1" applyFont="1" applyFill="1" applyBorder="1" applyAlignment="1">
      <alignment vertical="top" wrapText="1"/>
    </xf>
    <xf numFmtId="0" fontId="46" fillId="0" borderId="151" xfId="8" applyNumberFormat="1" applyFont="1" applyFill="1" applyBorder="1" applyAlignment="1">
      <alignment vertical="top" wrapText="1"/>
    </xf>
    <xf numFmtId="49" fontId="47" fillId="0" borderId="151" xfId="8" applyNumberFormat="1" applyFont="1" applyFill="1" applyBorder="1" applyAlignment="1">
      <alignment vertical="top" wrapText="1"/>
    </xf>
    <xf numFmtId="0" fontId="55" fillId="0" borderId="144" xfId="8" applyFont="1" applyFill="1" applyBorder="1" applyAlignment="1">
      <alignment vertical="top"/>
    </xf>
    <xf numFmtId="0" fontId="55" fillId="0" borderId="148" xfId="8" applyFont="1" applyFill="1" applyBorder="1" applyAlignment="1">
      <alignment horizontal="center" vertical="top"/>
    </xf>
    <xf numFmtId="49" fontId="55" fillId="0" borderId="157" xfId="8" applyNumberFormat="1" applyFont="1" applyFill="1" applyBorder="1" applyAlignment="1">
      <alignment vertical="top" wrapText="1"/>
    </xf>
    <xf numFmtId="0" fontId="55" fillId="0" borderId="158" xfId="8" applyFont="1" applyFill="1" applyBorder="1" applyAlignment="1">
      <alignment horizontal="center" vertical="top" wrapText="1"/>
    </xf>
    <xf numFmtId="0" fontId="51" fillId="0" borderId="159" xfId="8" applyFill="1" applyBorder="1" applyAlignment="1">
      <alignment vertical="top"/>
    </xf>
    <xf numFmtId="0" fontId="46" fillId="0" borderId="121" xfId="8" applyFont="1" applyFill="1" applyBorder="1" applyAlignment="1">
      <alignment vertical="top"/>
    </xf>
    <xf numFmtId="49" fontId="46" fillId="0" borderId="153" xfId="8" applyNumberFormat="1" applyFont="1" applyFill="1" applyBorder="1" applyAlignment="1">
      <alignment vertical="top" wrapText="1"/>
    </xf>
    <xf numFmtId="49" fontId="55" fillId="0" borderId="153" xfId="8" applyNumberFormat="1" applyFont="1" applyFill="1" applyBorder="1" applyAlignment="1">
      <alignment vertical="top" wrapText="1"/>
    </xf>
    <xf numFmtId="0" fontId="51" fillId="0" borderId="162" xfId="8" applyFill="1" applyBorder="1"/>
    <xf numFmtId="0" fontId="51" fillId="0" borderId="163" xfId="8" applyFill="1" applyBorder="1" applyAlignment="1">
      <alignment vertical="top"/>
    </xf>
    <xf numFmtId="0" fontId="51" fillId="0" borderId="164" xfId="8" applyFill="1" applyBorder="1" applyAlignment="1">
      <alignment vertical="top"/>
    </xf>
    <xf numFmtId="0" fontId="51" fillId="0" borderId="164" xfId="8" applyFill="1" applyBorder="1"/>
    <xf numFmtId="0" fontId="51" fillId="0" borderId="165" xfId="8" applyFill="1" applyBorder="1"/>
    <xf numFmtId="0" fontId="30" fillId="3" borderId="167" xfId="3" applyFont="1" applyFill="1" applyBorder="1" applyAlignment="1">
      <alignment vertical="center" wrapText="1"/>
    </xf>
    <xf numFmtId="0" fontId="30" fillId="3" borderId="167" xfId="0" applyFont="1" applyFill="1" applyBorder="1" applyAlignment="1">
      <alignment vertical="center" wrapText="1"/>
    </xf>
    <xf numFmtId="0" fontId="30" fillId="3" borderId="168" xfId="0" applyFont="1" applyFill="1" applyBorder="1" applyAlignment="1">
      <alignment vertical="center" wrapText="1"/>
    </xf>
    <xf numFmtId="0" fontId="6" fillId="5" borderId="169" xfId="0" applyFont="1" applyFill="1" applyBorder="1" applyAlignment="1">
      <alignment vertical="top"/>
    </xf>
    <xf numFmtId="0" fontId="32" fillId="0" borderId="0" xfId="0" applyFont="1" applyAlignment="1">
      <alignment vertical="top"/>
    </xf>
    <xf numFmtId="0" fontId="33" fillId="0" borderId="0" xfId="0" applyFont="1" applyAlignment="1">
      <alignment horizontal="center" vertical="top" wrapText="1"/>
    </xf>
    <xf numFmtId="0" fontId="6" fillId="7" borderId="127" xfId="0" applyFont="1" applyFill="1" applyBorder="1" applyAlignment="1">
      <alignment vertical="top"/>
    </xf>
    <xf numFmtId="9" fontId="6" fillId="2" borderId="170" xfId="0" applyNumberFormat="1" applyFont="1" applyFill="1" applyBorder="1" applyAlignment="1">
      <alignment horizontal="center" vertical="top"/>
    </xf>
    <xf numFmtId="0" fontId="31" fillId="5" borderId="127" xfId="0" applyFont="1" applyFill="1" applyBorder="1" applyAlignment="1" applyProtection="1">
      <alignment horizontal="center" vertical="top" wrapText="1"/>
      <protection locked="0"/>
    </xf>
    <xf numFmtId="0" fontId="6" fillId="5" borderId="127" xfId="0" applyFont="1" applyFill="1" applyBorder="1" applyAlignment="1" applyProtection="1">
      <alignment horizontal="center" vertical="top"/>
      <protection locked="0"/>
    </xf>
    <xf numFmtId="0" fontId="31" fillId="0" borderId="98" xfId="0" applyFont="1" applyBorder="1" applyAlignment="1">
      <alignment horizontal="center" vertical="top" wrapText="1"/>
    </xf>
    <xf numFmtId="0" fontId="6" fillId="0" borderId="98" xfId="0" applyFont="1" applyBorder="1"/>
    <xf numFmtId="0" fontId="31" fillId="5" borderId="168" xfId="0" applyFont="1" applyFill="1" applyBorder="1" applyAlignment="1" applyProtection="1">
      <alignment horizontal="center" vertical="top" wrapText="1"/>
      <protection locked="0"/>
    </xf>
    <xf numFmtId="164" fontId="31" fillId="8" borderId="170" xfId="4" applyNumberFormat="1" applyFont="1" applyFill="1" applyBorder="1" applyAlignment="1">
      <alignment horizontal="center" vertical="top" wrapText="1"/>
    </xf>
    <xf numFmtId="0" fontId="31" fillId="0" borderId="0" xfId="0" applyFont="1" applyAlignment="1">
      <alignment horizontal="center" vertical="top" wrapText="1"/>
    </xf>
    <xf numFmtId="0" fontId="31" fillId="0" borderId="127" xfId="0" applyFont="1" applyBorder="1" applyAlignment="1">
      <alignment vertical="top"/>
    </xf>
    <xf numFmtId="0" fontId="31" fillId="0" borderId="98" xfId="0" applyFont="1" applyBorder="1" applyAlignment="1">
      <alignment vertical="center" wrapText="1"/>
    </xf>
    <xf numFmtId="0" fontId="31" fillId="0" borderId="168" xfId="0" applyFont="1" applyBorder="1" applyAlignment="1">
      <alignment vertical="top" wrapText="1"/>
    </xf>
    <xf numFmtId="164" fontId="31" fillId="10" borderId="167" xfId="0" applyNumberFormat="1" applyFont="1" applyFill="1" applyBorder="1" applyAlignment="1" applyProtection="1">
      <alignment horizontal="center" wrapText="1"/>
      <protection locked="0"/>
    </xf>
    <xf numFmtId="0" fontId="6" fillId="5" borderId="169" xfId="0" applyFont="1" applyFill="1" applyBorder="1" applyAlignment="1" applyProtection="1">
      <alignment vertical="top"/>
      <protection locked="0"/>
    </xf>
    <xf numFmtId="0" fontId="6" fillId="5" borderId="127" xfId="0" applyFont="1" applyFill="1" applyBorder="1" applyAlignment="1" applyProtection="1">
      <alignment vertical="top"/>
      <protection locked="0"/>
    </xf>
    <xf numFmtId="9" fontId="31" fillId="8" borderId="166" xfId="1" applyFont="1" applyFill="1" applyBorder="1" applyAlignment="1">
      <alignment horizontal="center" vertical="center"/>
    </xf>
    <xf numFmtId="0" fontId="6" fillId="5" borderId="127" xfId="0" applyFont="1" applyFill="1" applyBorder="1" applyAlignment="1" applyProtection="1">
      <alignment horizontal="center"/>
      <protection locked="0"/>
    </xf>
    <xf numFmtId="0" fontId="31" fillId="0" borderId="168" xfId="0" applyFont="1" applyBorder="1" applyAlignment="1">
      <alignment horizontal="center" vertical="top" wrapText="1"/>
    </xf>
    <xf numFmtId="0" fontId="31" fillId="5" borderId="168" xfId="0" applyFont="1" applyFill="1" applyBorder="1" applyAlignment="1" applyProtection="1">
      <alignment vertical="top"/>
      <protection locked="0"/>
    </xf>
    <xf numFmtId="0" fontId="31" fillId="5" borderId="168" xfId="0" applyFont="1" applyFill="1" applyBorder="1" applyAlignment="1" applyProtection="1">
      <alignment horizontal="left" vertical="center"/>
      <protection locked="0"/>
    </xf>
    <xf numFmtId="0" fontId="31" fillId="5" borderId="98" xfId="0" applyFont="1" applyFill="1" applyBorder="1" applyAlignment="1" applyProtection="1">
      <alignment vertical="top"/>
      <protection locked="0"/>
    </xf>
    <xf numFmtId="0" fontId="31" fillId="5" borderId="98" xfId="0" applyFont="1" applyFill="1" applyBorder="1" applyAlignment="1" applyProtection="1">
      <alignment horizontal="left" vertical="center"/>
      <protection locked="0"/>
    </xf>
    <xf numFmtId="0" fontId="6" fillId="5" borderId="171" xfId="0" applyFont="1" applyFill="1" applyBorder="1" applyAlignment="1" applyProtection="1">
      <alignment horizontal="center" vertical="center"/>
      <protection locked="0"/>
    </xf>
    <xf numFmtId="0" fontId="6" fillId="5" borderId="127" xfId="0" applyFont="1" applyFill="1" applyBorder="1" applyAlignment="1" applyProtection="1">
      <alignment horizontal="center" vertical="center"/>
      <protection locked="0"/>
    </xf>
    <xf numFmtId="0" fontId="6" fillId="5" borderId="172" xfId="0" applyFont="1" applyFill="1" applyBorder="1" applyAlignment="1" applyProtection="1">
      <alignment horizontal="center" vertical="center"/>
      <protection locked="0"/>
    </xf>
    <xf numFmtId="0" fontId="6" fillId="5" borderId="173" xfId="0" applyFont="1" applyFill="1" applyBorder="1" applyAlignment="1" applyProtection="1">
      <alignment horizontal="center" vertical="center"/>
      <protection locked="0"/>
    </xf>
    <xf numFmtId="0" fontId="6" fillId="5" borderId="174" xfId="0" applyFont="1" applyFill="1" applyBorder="1" applyAlignment="1" applyProtection="1">
      <alignment horizontal="center" vertical="center"/>
      <protection locked="0"/>
    </xf>
    <xf numFmtId="0" fontId="6" fillId="5" borderId="175" xfId="0" applyFont="1" applyFill="1" applyBorder="1" applyAlignment="1" applyProtection="1">
      <alignment horizontal="center" vertical="center"/>
      <protection locked="0"/>
    </xf>
    <xf numFmtId="0" fontId="31" fillId="0" borderId="98" xfId="0" applyFont="1" applyBorder="1" applyAlignment="1">
      <alignment vertical="top" wrapText="1"/>
    </xf>
    <xf numFmtId="0" fontId="31" fillId="8" borderId="170" xfId="0" applyFont="1" applyFill="1" applyBorder="1" applyAlignment="1">
      <alignment horizontal="center" vertical="top" wrapText="1"/>
    </xf>
    <xf numFmtId="0" fontId="31" fillId="5" borderId="18" xfId="0" applyFont="1" applyFill="1" applyBorder="1" applyAlignment="1" applyProtection="1">
      <alignment horizontal="center" vertical="top"/>
      <protection locked="0"/>
    </xf>
    <xf numFmtId="0" fontId="31" fillId="2" borderId="168" xfId="0" applyFont="1" applyFill="1" applyBorder="1" applyAlignment="1" applyProtection="1">
      <alignment horizontal="center" vertical="top" wrapText="1"/>
      <protection locked="0"/>
    </xf>
    <xf numFmtId="9" fontId="31" fillId="8" borderId="170" xfId="1" applyFont="1" applyFill="1" applyBorder="1" applyAlignment="1">
      <alignment horizontal="center" vertical="top" wrapText="1"/>
    </xf>
    <xf numFmtId="9" fontId="31" fillId="2" borderId="170" xfId="1" applyFont="1" applyFill="1" applyBorder="1" applyAlignment="1">
      <alignment horizontal="center" vertical="top" wrapText="1"/>
    </xf>
    <xf numFmtId="9" fontId="31" fillId="2" borderId="18" xfId="1" applyFont="1" applyFill="1" applyBorder="1" applyAlignment="1">
      <alignment horizontal="center" vertical="top" wrapText="1"/>
    </xf>
    <xf numFmtId="0" fontId="31" fillId="0" borderId="168" xfId="0" applyFont="1" applyBorder="1" applyAlignment="1">
      <alignment vertical="top"/>
    </xf>
    <xf numFmtId="9" fontId="31" fillId="8" borderId="168" xfId="0" applyNumberFormat="1" applyFont="1" applyFill="1" applyBorder="1" applyAlignment="1">
      <alignment horizontal="center" vertical="top"/>
    </xf>
    <xf numFmtId="0" fontId="6" fillId="0" borderId="168" xfId="0" applyFont="1" applyBorder="1" applyAlignment="1">
      <alignment vertical="top"/>
    </xf>
    <xf numFmtId="9" fontId="31" fillId="5" borderId="18" xfId="0" applyNumberFormat="1" applyFont="1" applyFill="1" applyBorder="1" applyAlignment="1" applyProtection="1">
      <alignment vertical="top"/>
      <protection locked="0"/>
    </xf>
    <xf numFmtId="9" fontId="31" fillId="8" borderId="166" xfId="0" applyNumberFormat="1" applyFont="1" applyFill="1" applyBorder="1" applyAlignment="1">
      <alignment horizontal="distributed" vertical="top"/>
    </xf>
    <xf numFmtId="0" fontId="31" fillId="0" borderId="166" xfId="0" applyFont="1" applyBorder="1" applyAlignment="1" applyProtection="1">
      <alignment vertical="top"/>
      <protection locked="0"/>
    </xf>
    <xf numFmtId="0" fontId="35" fillId="0" borderId="166" xfId="0" applyFont="1" applyBorder="1" applyAlignment="1">
      <alignment vertical="top" wrapText="1"/>
    </xf>
    <xf numFmtId="0" fontId="35" fillId="0" borderId="167" xfId="0" applyFont="1" applyBorder="1" applyAlignment="1">
      <alignment vertical="top" wrapText="1"/>
    </xf>
    <xf numFmtId="0" fontId="35" fillId="0" borderId="168" xfId="0" applyFont="1" applyBorder="1" applyAlignment="1">
      <alignment vertical="top" wrapText="1"/>
    </xf>
    <xf numFmtId="0" fontId="36" fillId="0" borderId="0" xfId="0" applyFont="1" applyAlignment="1">
      <alignment horizontal="center" vertical="top" wrapText="1"/>
    </xf>
    <xf numFmtId="0" fontId="35" fillId="0" borderId="170" xfId="0" applyFont="1" applyBorder="1" applyAlignment="1">
      <alignment vertical="top" wrapText="1"/>
    </xf>
    <xf numFmtId="0" fontId="35" fillId="0" borderId="0" xfId="0" applyFont="1" applyAlignment="1">
      <alignment horizontal="center" vertical="top" wrapText="1"/>
    </xf>
    <xf numFmtId="0" fontId="31" fillId="0" borderId="170" xfId="0" applyFont="1" applyBorder="1" applyAlignment="1">
      <alignment vertical="top" wrapText="1"/>
    </xf>
    <xf numFmtId="0" fontId="36" fillId="0" borderId="98" xfId="0" applyFont="1" applyBorder="1" applyAlignment="1">
      <alignment vertical="top" wrapText="1"/>
    </xf>
    <xf numFmtId="0" fontId="34" fillId="0" borderId="98" xfId="5" applyFont="1" applyBorder="1" applyAlignment="1">
      <alignment vertical="top" wrapText="1"/>
    </xf>
    <xf numFmtId="0" fontId="6" fillId="0" borderId="98" xfId="0" applyFont="1" applyBorder="1" applyAlignment="1">
      <alignment vertical="top" wrapText="1"/>
    </xf>
    <xf numFmtId="0" fontId="21" fillId="0" borderId="0" xfId="0" applyFont="1" applyAlignment="1">
      <alignment vertical="center" wrapText="1"/>
    </xf>
    <xf numFmtId="0" fontId="21" fillId="0" borderId="0" xfId="0" applyFont="1" applyAlignment="1">
      <alignment vertical="center"/>
    </xf>
    <xf numFmtId="0" fontId="22" fillId="3" borderId="167" xfId="3" applyFont="1" applyFill="1" applyBorder="1" applyAlignment="1">
      <alignment vertical="center" wrapText="1"/>
    </xf>
    <xf numFmtId="0" fontId="22" fillId="3" borderId="167" xfId="0" applyFont="1" applyFill="1" applyBorder="1" applyAlignment="1">
      <alignment vertical="center" wrapText="1"/>
    </xf>
    <xf numFmtId="0" fontId="22" fillId="3" borderId="168" xfId="0" applyFont="1" applyFill="1" applyBorder="1" applyAlignment="1">
      <alignment vertical="center" wrapText="1"/>
    </xf>
    <xf numFmtId="0" fontId="23" fillId="0" borderId="0" xfId="0" applyFont="1" applyAlignment="1">
      <alignment vertical="top"/>
    </xf>
    <xf numFmtId="0" fontId="24" fillId="0" borderId="0" xfId="0" applyFont="1" applyAlignment="1">
      <alignment horizontal="center" vertical="top" wrapText="1"/>
    </xf>
    <xf numFmtId="9" fontId="0" fillId="2" borderId="170" xfId="0" applyNumberFormat="1" applyFill="1" applyBorder="1" applyAlignment="1">
      <alignment horizontal="center" vertical="top"/>
    </xf>
    <xf numFmtId="0" fontId="3" fillId="5" borderId="127" xfId="0" applyFont="1" applyFill="1" applyBorder="1" applyAlignment="1" applyProtection="1">
      <alignment horizontal="center" vertical="top" wrapText="1"/>
      <protection locked="0"/>
    </xf>
    <xf numFmtId="0" fontId="0" fillId="5" borderId="127" xfId="0" applyFill="1" applyBorder="1" applyAlignment="1" applyProtection="1">
      <alignment horizontal="center" vertical="top"/>
      <protection locked="0"/>
    </xf>
    <xf numFmtId="0" fontId="3" fillId="0" borderId="168" xfId="0" applyFont="1" applyBorder="1" applyAlignment="1">
      <alignment horizontal="center" vertical="top" wrapText="1"/>
    </xf>
    <xf numFmtId="0" fontId="3" fillId="0" borderId="168" xfId="0" applyFont="1" applyBorder="1" applyAlignment="1">
      <alignment vertical="top"/>
    </xf>
    <xf numFmtId="0" fontId="0" fillId="0" borderId="12" xfId="0" applyBorder="1" applyAlignment="1">
      <alignment vertical="top"/>
    </xf>
    <xf numFmtId="3" fontId="3" fillId="5" borderId="168" xfId="0" applyNumberFormat="1" applyFont="1" applyFill="1" applyBorder="1" applyAlignment="1" applyProtection="1">
      <alignment horizontal="right" vertical="top" wrapText="1"/>
      <protection locked="0"/>
    </xf>
    <xf numFmtId="0" fontId="0" fillId="0" borderId="16" xfId="0" applyBorder="1" applyAlignment="1">
      <alignment vertical="top"/>
    </xf>
    <xf numFmtId="9" fontId="3" fillId="8" borderId="170" xfId="1" applyFont="1" applyFill="1" applyBorder="1" applyAlignment="1">
      <alignment horizontal="center" vertical="center"/>
    </xf>
    <xf numFmtId="0" fontId="0" fillId="0" borderId="22" xfId="0" applyBorder="1" applyAlignment="1">
      <alignment vertical="top"/>
    </xf>
    <xf numFmtId="0" fontId="3" fillId="0" borderId="170" xfId="0" applyFont="1" applyBorder="1" applyAlignment="1">
      <alignment vertical="top" wrapText="1"/>
    </xf>
    <xf numFmtId="0" fontId="3" fillId="0" borderId="166" xfId="0" applyFont="1" applyBorder="1" applyAlignment="1">
      <alignment horizontal="center" vertical="top" wrapText="1"/>
    </xf>
    <xf numFmtId="0" fontId="3" fillId="0" borderId="98" xfId="0" applyFont="1" applyBorder="1" applyAlignment="1">
      <alignment horizontal="center" vertical="top" wrapText="1"/>
    </xf>
    <xf numFmtId="0" fontId="26" fillId="0" borderId="166" xfId="0" applyFont="1" applyBorder="1" applyAlignment="1">
      <alignment vertical="top" wrapText="1"/>
    </xf>
    <xf numFmtId="0" fontId="26" fillId="0" borderId="167" xfId="0" applyFont="1" applyBorder="1" applyAlignment="1">
      <alignment vertical="top" wrapText="1"/>
    </xf>
    <xf numFmtId="0" fontId="26" fillId="0" borderId="168" xfId="0" applyFont="1" applyBorder="1" applyAlignment="1">
      <alignment vertical="top" wrapText="1"/>
    </xf>
    <xf numFmtId="17" fontId="3" fillId="0" borderId="22" xfId="0" applyNumberFormat="1" applyFont="1" applyBorder="1" applyAlignment="1">
      <alignment vertical="top" wrapText="1"/>
    </xf>
    <xf numFmtId="0" fontId="25" fillId="0" borderId="0" xfId="0" applyFont="1" applyAlignment="1">
      <alignment horizontal="center" vertical="top" wrapText="1"/>
    </xf>
    <xf numFmtId="0" fontId="26" fillId="0" borderId="170" xfId="0" applyFont="1" applyBorder="1" applyAlignment="1">
      <alignment vertical="top" wrapText="1"/>
    </xf>
    <xf numFmtId="0" fontId="26" fillId="0" borderId="0" xfId="0" applyFont="1" applyAlignment="1">
      <alignment horizontal="center" vertical="top" wrapText="1"/>
    </xf>
    <xf numFmtId="0" fontId="3" fillId="0" borderId="168" xfId="0" applyFont="1" applyBorder="1" applyAlignment="1">
      <alignment vertical="top" wrapText="1"/>
    </xf>
    <xf numFmtId="0" fontId="25" fillId="0" borderId="98" xfId="0" applyFont="1" applyBorder="1" applyAlignment="1">
      <alignment vertical="top" wrapText="1"/>
    </xf>
    <xf numFmtId="0" fontId="3" fillId="0" borderId="98" xfId="0" applyFont="1" applyBorder="1" applyAlignment="1">
      <alignment vertical="top" wrapText="1"/>
    </xf>
    <xf numFmtId="0" fontId="14" fillId="0" borderId="98" xfId="5" applyBorder="1" applyAlignment="1">
      <alignment vertical="top" wrapText="1"/>
    </xf>
    <xf numFmtId="0" fontId="26" fillId="0" borderId="98" xfId="0" applyFont="1" applyBorder="1" applyAlignment="1">
      <alignment vertical="top" wrapText="1"/>
    </xf>
    <xf numFmtId="0" fontId="24" fillId="0" borderId="98" xfId="0" applyFont="1" applyBorder="1" applyAlignment="1">
      <alignment vertical="top" wrapText="1"/>
    </xf>
    <xf numFmtId="0" fontId="5" fillId="3" borderId="167" xfId="3" applyFont="1" applyFill="1" applyBorder="1" applyAlignment="1">
      <alignment vertical="center" wrapText="1"/>
    </xf>
    <xf numFmtId="0" fontId="5" fillId="3" borderId="167" xfId="0" applyFont="1" applyFill="1" applyBorder="1" applyAlignment="1">
      <alignment vertical="center" wrapText="1"/>
    </xf>
    <xf numFmtId="0" fontId="5" fillId="3" borderId="168" xfId="0" applyFont="1" applyFill="1" applyBorder="1" applyAlignment="1">
      <alignment vertical="center" wrapText="1"/>
    </xf>
    <xf numFmtId="0" fontId="9" fillId="0" borderId="168" xfId="0" applyFont="1" applyBorder="1" applyAlignment="1">
      <alignment horizontal="center" vertical="top"/>
    </xf>
    <xf numFmtId="0" fontId="9" fillId="0" borderId="168" xfId="0" applyFont="1" applyBorder="1" applyAlignment="1">
      <alignment vertical="top"/>
    </xf>
    <xf numFmtId="0" fontId="9" fillId="5" borderId="168" xfId="0" applyFont="1" applyFill="1" applyBorder="1" applyAlignment="1" applyProtection="1">
      <alignment horizontal="center" vertical="top" wrapText="1"/>
      <protection locked="0"/>
    </xf>
    <xf numFmtId="0" fontId="9" fillId="0" borderId="168" xfId="0" applyFont="1" applyBorder="1" applyAlignment="1">
      <alignment vertical="top" wrapText="1"/>
    </xf>
    <xf numFmtId="3" fontId="9" fillId="12" borderId="18" xfId="0" applyNumberFormat="1" applyFont="1" applyFill="1" applyBorder="1" applyAlignment="1" applyProtection="1">
      <alignment vertical="top" wrapText="1"/>
      <protection locked="0"/>
    </xf>
    <xf numFmtId="0" fontId="9" fillId="5" borderId="168" xfId="0" applyFont="1" applyFill="1" applyBorder="1" applyAlignment="1" applyProtection="1">
      <alignment horizontal="left" vertical="top" wrapText="1"/>
      <protection locked="0"/>
    </xf>
    <xf numFmtId="9" fontId="9" fillId="5" borderId="170" xfId="0" applyNumberFormat="1" applyFont="1" applyFill="1" applyBorder="1" applyAlignment="1" applyProtection="1">
      <alignment vertical="top" wrapText="1"/>
      <protection locked="0"/>
    </xf>
    <xf numFmtId="3" fontId="9" fillId="5" borderId="168" xfId="0" applyNumberFormat="1" applyFont="1" applyFill="1" applyBorder="1" applyAlignment="1" applyProtection="1">
      <alignment vertical="top" wrapText="1"/>
      <protection locked="0"/>
    </xf>
    <xf numFmtId="0" fontId="9" fillId="0" borderId="170" xfId="0" applyFont="1" applyBorder="1" applyAlignment="1">
      <alignment horizontal="center" vertical="top"/>
    </xf>
    <xf numFmtId="9" fontId="9" fillId="5" borderId="170" xfId="0" applyNumberFormat="1" applyFont="1" applyFill="1" applyBorder="1" applyAlignment="1" applyProtection="1">
      <alignment vertical="top"/>
      <protection locked="0"/>
    </xf>
    <xf numFmtId="3" fontId="9" fillId="5" borderId="170" xfId="0" applyNumberFormat="1" applyFont="1" applyFill="1" applyBorder="1" applyAlignment="1" applyProtection="1">
      <alignment vertical="top" wrapText="1"/>
      <protection locked="0"/>
    </xf>
    <xf numFmtId="3" fontId="9" fillId="12" borderId="168" xfId="0" applyNumberFormat="1" applyFont="1" applyFill="1" applyBorder="1" applyAlignment="1" applyProtection="1">
      <alignment vertical="top" wrapText="1"/>
      <protection locked="0"/>
    </xf>
    <xf numFmtId="9" fontId="9" fillId="2" borderId="18" xfId="0" applyNumberFormat="1" applyFont="1" applyFill="1" applyBorder="1" applyAlignment="1">
      <alignment horizontal="center" vertical="top"/>
    </xf>
    <xf numFmtId="9" fontId="0" fillId="0" borderId="0" xfId="0" applyNumberFormat="1"/>
    <xf numFmtId="9" fontId="9" fillId="8" borderId="166" xfId="0" applyNumberFormat="1" applyFont="1" applyFill="1" applyBorder="1" applyAlignment="1">
      <alignment horizontal="center" vertical="top"/>
    </xf>
    <xf numFmtId="10" fontId="9" fillId="8" borderId="170" xfId="0" applyNumberFormat="1" applyFont="1" applyFill="1" applyBorder="1" applyAlignment="1">
      <alignment horizontal="left" vertical="top" indent="2"/>
    </xf>
    <xf numFmtId="9" fontId="9" fillId="8" borderId="170" xfId="0" applyNumberFormat="1" applyFont="1" applyFill="1" applyBorder="1" applyAlignment="1">
      <alignment horizontal="center" vertical="top"/>
    </xf>
    <xf numFmtId="0" fontId="15" fillId="0" borderId="166" xfId="0" applyFont="1" applyBorder="1" applyAlignment="1" applyProtection="1">
      <alignment vertical="top" wrapText="1"/>
      <protection locked="0"/>
    </xf>
    <xf numFmtId="0" fontId="15" fillId="0" borderId="167" xfId="0" applyFont="1" applyBorder="1" applyAlignment="1" applyProtection="1">
      <alignment vertical="top" wrapText="1"/>
      <protection locked="0"/>
    </xf>
    <xf numFmtId="0" fontId="15" fillId="0" borderId="168" xfId="0" applyFont="1" applyBorder="1" applyAlignment="1" applyProtection="1">
      <alignment vertical="top" wrapText="1"/>
      <protection locked="0"/>
    </xf>
    <xf numFmtId="0" fontId="17" fillId="0" borderId="0" xfId="0" applyFont="1" applyAlignment="1" applyProtection="1">
      <alignment horizontal="center" vertical="top" wrapText="1"/>
      <protection locked="0"/>
    </xf>
    <xf numFmtId="0" fontId="15" fillId="0" borderId="170" xfId="0" applyFont="1" applyBorder="1" applyAlignment="1" applyProtection="1">
      <alignment vertical="top" wrapText="1"/>
      <protection locked="0"/>
    </xf>
    <xf numFmtId="0" fontId="15" fillId="0" borderId="0" xfId="0" applyFont="1" applyAlignment="1" applyProtection="1">
      <alignment horizontal="center" vertical="top" wrapText="1"/>
      <protection locked="0"/>
    </xf>
    <xf numFmtId="0" fontId="9" fillId="0" borderId="170" xfId="0" applyFont="1" applyBorder="1" applyAlignment="1" applyProtection="1">
      <alignment vertical="top" wrapText="1"/>
      <protection locked="0"/>
    </xf>
    <xf numFmtId="0" fontId="9" fillId="0" borderId="168" xfId="0" applyFont="1" applyBorder="1" applyAlignment="1" applyProtection="1">
      <alignment horizontal="center" vertical="top" wrapText="1"/>
      <protection locked="0"/>
    </xf>
    <xf numFmtId="0" fontId="9" fillId="0" borderId="168" xfId="0" applyFont="1" applyBorder="1" applyAlignment="1" applyProtection="1">
      <alignment vertical="top" wrapText="1"/>
      <protection locked="0"/>
    </xf>
    <xf numFmtId="0" fontId="17" fillId="0" borderId="98" xfId="0" applyFont="1" applyBorder="1" applyAlignment="1" applyProtection="1">
      <alignment vertical="top" wrapText="1"/>
      <protection locked="0"/>
    </xf>
    <xf numFmtId="0" fontId="9" fillId="0" borderId="98" xfId="0" applyFont="1" applyBorder="1" applyAlignment="1" applyProtection="1">
      <alignment vertical="top" wrapText="1"/>
      <protection locked="0"/>
    </xf>
    <xf numFmtId="0" fontId="0" fillId="0" borderId="98" xfId="0" applyBorder="1" applyAlignment="1" applyProtection="1">
      <alignment vertical="top" wrapText="1"/>
      <protection locked="0"/>
    </xf>
    <xf numFmtId="0" fontId="20" fillId="0" borderId="98" xfId="0" applyFont="1" applyBorder="1" applyAlignment="1" applyProtection="1">
      <alignment vertical="top" wrapText="1"/>
      <protection locked="0"/>
    </xf>
    <xf numFmtId="9" fontId="0" fillId="5" borderId="127" xfId="0" applyNumberFormat="1" applyFill="1" applyBorder="1" applyAlignment="1">
      <alignment vertical="top"/>
    </xf>
    <xf numFmtId="9" fontId="12" fillId="5" borderId="127" xfId="0" applyNumberFormat="1" applyFont="1" applyFill="1" applyBorder="1" applyAlignment="1">
      <alignment horizontal="center" vertical="top"/>
    </xf>
    <xf numFmtId="165" fontId="9" fillId="8" borderId="170" xfId="1" applyNumberFormat="1" applyFont="1" applyFill="1" applyBorder="1" applyAlignment="1">
      <alignment horizontal="center" vertical="top" wrapText="1"/>
    </xf>
    <xf numFmtId="0" fontId="9" fillId="5" borderId="98" xfId="0" applyFont="1" applyFill="1" applyBorder="1" applyAlignment="1" applyProtection="1">
      <alignment vertical="top"/>
      <protection locked="0"/>
    </xf>
    <xf numFmtId="0" fontId="0" fillId="5" borderId="98" xfId="0" applyFill="1" applyBorder="1" applyAlignment="1">
      <alignment vertical="top"/>
    </xf>
    <xf numFmtId="0" fontId="9" fillId="5" borderId="166" xfId="0" applyFont="1" applyFill="1" applyBorder="1" applyAlignment="1" applyProtection="1">
      <alignment vertical="top"/>
      <protection locked="0"/>
    </xf>
    <xf numFmtId="0" fontId="0" fillId="5" borderId="167" xfId="0" applyFill="1" applyBorder="1"/>
    <xf numFmtId="0" fontId="0" fillId="5" borderId="168" xfId="0" applyFill="1" applyBorder="1" applyAlignment="1">
      <alignment vertical="top"/>
    </xf>
    <xf numFmtId="0" fontId="9" fillId="5" borderId="167" xfId="0" applyFont="1" applyFill="1" applyBorder="1" applyAlignment="1">
      <alignment vertical="top"/>
    </xf>
    <xf numFmtId="0" fontId="9" fillId="5" borderId="168" xfId="0" applyFont="1" applyFill="1" applyBorder="1" applyAlignment="1">
      <alignment vertical="top" wrapText="1"/>
    </xf>
    <xf numFmtId="9" fontId="9" fillId="8" borderId="166" xfId="0" applyNumberFormat="1" applyFont="1" applyFill="1" applyBorder="1" applyAlignment="1">
      <alignment horizontal="right" vertical="top"/>
    </xf>
    <xf numFmtId="9" fontId="9" fillId="8" borderId="170" xfId="1" applyFont="1" applyFill="1" applyBorder="1" applyAlignment="1">
      <alignment horizontal="center" vertical="top" wrapText="1"/>
    </xf>
    <xf numFmtId="9" fontId="9" fillId="5" borderId="166" xfId="0" applyNumberFormat="1" applyFont="1" applyFill="1" applyBorder="1" applyAlignment="1" applyProtection="1">
      <alignment vertical="top"/>
      <protection locked="0"/>
    </xf>
    <xf numFmtId="0" fontId="0" fillId="0" borderId="167" xfId="0" applyBorder="1"/>
    <xf numFmtId="0" fontId="0" fillId="0" borderId="168" xfId="0" applyBorder="1" applyAlignment="1">
      <alignment vertical="top"/>
    </xf>
    <xf numFmtId="0" fontId="42" fillId="0" borderId="168" xfId="0" applyFont="1" applyBorder="1" applyAlignment="1">
      <alignment vertical="top" wrapText="1"/>
    </xf>
    <xf numFmtId="3" fontId="12" fillId="5" borderId="127" xfId="0" applyNumberFormat="1" applyFont="1" applyFill="1" applyBorder="1" applyAlignment="1" applyProtection="1">
      <alignment horizontal="center" vertical="top"/>
      <protection locked="0"/>
    </xf>
    <xf numFmtId="164" fontId="12" fillId="5" borderId="127" xfId="0" applyNumberFormat="1" applyFont="1" applyFill="1" applyBorder="1" applyAlignment="1" applyProtection="1">
      <alignment horizontal="center" vertical="top"/>
      <protection locked="0"/>
    </xf>
    <xf numFmtId="164" fontId="12" fillId="5" borderId="127" xfId="4" applyNumberFormat="1" applyFont="1" applyFill="1" applyBorder="1" applyAlignment="1" applyProtection="1">
      <alignment horizontal="center" vertical="top"/>
      <protection locked="0"/>
    </xf>
    <xf numFmtId="0" fontId="9" fillId="0" borderId="170" xfId="0" applyFont="1" applyBorder="1" applyAlignment="1">
      <alignment vertical="top" wrapText="1"/>
    </xf>
    <xf numFmtId="0" fontId="9" fillId="0" borderId="168" xfId="0" applyFont="1" applyBorder="1" applyAlignment="1">
      <alignment horizontal="center" vertical="top" wrapText="1"/>
    </xf>
    <xf numFmtId="0" fontId="9" fillId="0" borderId="170" xfId="0" applyFont="1" applyBorder="1" applyAlignment="1">
      <alignment horizontal="center" vertical="top" wrapText="1"/>
    </xf>
    <xf numFmtId="0" fontId="9" fillId="0" borderId="166" xfId="0" applyFont="1" applyBorder="1" applyAlignment="1">
      <alignment vertical="top"/>
    </xf>
    <xf numFmtId="0" fontId="9" fillId="0" borderId="166" xfId="0" applyFont="1" applyBorder="1" applyAlignment="1">
      <alignment horizontal="left" vertical="top"/>
    </xf>
    <xf numFmtId="0" fontId="15" fillId="0" borderId="166" xfId="0" applyFont="1" applyBorder="1" applyAlignment="1">
      <alignment vertical="top" wrapText="1"/>
    </xf>
    <xf numFmtId="0" fontId="15" fillId="0" borderId="167" xfId="0" applyFont="1" applyBorder="1" applyAlignment="1">
      <alignment vertical="top" wrapText="1"/>
    </xf>
    <xf numFmtId="0" fontId="15" fillId="0" borderId="168" xfId="0" applyFont="1" applyBorder="1" applyAlignment="1">
      <alignment vertical="top" wrapText="1"/>
    </xf>
    <xf numFmtId="0" fontId="15" fillId="0" borderId="98" xfId="0" applyFont="1" applyBorder="1" applyAlignment="1">
      <alignment vertical="top" wrapText="1"/>
    </xf>
    <xf numFmtId="0" fontId="51" fillId="0" borderId="59" xfId="8" applyFill="1" applyBorder="1" applyAlignment="1">
      <alignment vertical="top" wrapText="1"/>
    </xf>
    <xf numFmtId="9" fontId="0" fillId="0" borderId="2" xfId="0" applyNumberFormat="1" applyFill="1" applyBorder="1" applyAlignment="1">
      <alignment horizontal="center" vertical="center" wrapText="1"/>
    </xf>
    <xf numFmtId="41" fontId="0" fillId="0" borderId="2" xfId="2"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19" xfId="3" applyFont="1" applyFill="1" applyBorder="1" applyAlignment="1">
      <alignment horizontal="center" vertical="center" wrapText="1"/>
    </xf>
    <xf numFmtId="0" fontId="5" fillId="3" borderId="0" xfId="3" applyFont="1" applyFill="1" applyBorder="1" applyAlignment="1">
      <alignment horizontal="center" vertical="center" wrapText="1"/>
    </xf>
    <xf numFmtId="49" fontId="46" fillId="0" borderId="55" xfId="8" applyNumberFormat="1" applyFont="1" applyFill="1" applyBorder="1" applyAlignment="1">
      <alignment horizontal="left" vertical="top" wrapText="1"/>
    </xf>
    <xf numFmtId="0" fontId="51" fillId="0" borderId="0" xfId="8" applyNumberFormat="1" applyFill="1" applyBorder="1"/>
    <xf numFmtId="49" fontId="55" fillId="0" borderId="61" xfId="8" applyNumberFormat="1" applyFont="1" applyFill="1" applyBorder="1" applyAlignment="1">
      <alignment vertical="top" wrapText="1"/>
    </xf>
    <xf numFmtId="49" fontId="55" fillId="0" borderId="62" xfId="8" applyNumberFormat="1" applyFont="1" applyFill="1" applyBorder="1" applyAlignment="1">
      <alignment vertical="top" wrapText="1"/>
    </xf>
    <xf numFmtId="0" fontId="52" fillId="0" borderId="34" xfId="8" applyFont="1" applyFill="1" applyBorder="1" applyAlignment="1">
      <alignment horizontal="center" vertical="center" wrapText="1"/>
    </xf>
    <xf numFmtId="49" fontId="53" fillId="0" borderId="3" xfId="8" applyNumberFormat="1" applyFont="1" applyFill="1" applyBorder="1" applyAlignment="1">
      <alignment horizontal="center" vertical="center" wrapText="1"/>
    </xf>
    <xf numFmtId="0" fontId="51" fillId="0" borderId="4" xfId="8" applyNumberFormat="1" applyFill="1" applyBorder="1"/>
    <xf numFmtId="0" fontId="51" fillId="0" borderId="5" xfId="8" applyNumberFormat="1" applyFill="1" applyBorder="1"/>
    <xf numFmtId="49" fontId="53" fillId="0" borderId="19" xfId="8" applyNumberFormat="1" applyFont="1" applyFill="1" applyBorder="1" applyAlignment="1">
      <alignment horizontal="left" vertical="center" wrapText="1"/>
    </xf>
    <xf numFmtId="0" fontId="51" fillId="0" borderId="17" xfId="8" applyNumberFormat="1" applyFill="1" applyBorder="1"/>
    <xf numFmtId="49" fontId="53" fillId="0" borderId="3" xfId="8" applyNumberFormat="1" applyFont="1" applyFill="1" applyBorder="1" applyAlignment="1">
      <alignment horizontal="left" vertical="center" wrapText="1"/>
    </xf>
    <xf numFmtId="49" fontId="53" fillId="0" borderId="20" xfId="8" applyNumberFormat="1" applyFont="1" applyFill="1" applyBorder="1" applyAlignment="1">
      <alignment horizontal="left" vertical="center" wrapText="1"/>
    </xf>
    <xf numFmtId="0" fontId="51" fillId="0" borderId="21" xfId="8" applyNumberFormat="1" applyFill="1" applyBorder="1"/>
    <xf numFmtId="0" fontId="51" fillId="0" borderId="18" xfId="8" applyNumberFormat="1" applyFill="1" applyBorder="1"/>
    <xf numFmtId="49" fontId="46" fillId="0" borderId="0" xfId="8" applyNumberFormat="1" applyFont="1" applyFill="1" applyBorder="1" applyAlignment="1">
      <alignment horizontal="right" vertical="top" wrapText="1"/>
    </xf>
    <xf numFmtId="49" fontId="51" fillId="0" borderId="42" xfId="8" applyNumberFormat="1" applyFill="1" applyBorder="1" applyAlignment="1">
      <alignment horizontal="left" vertical="top"/>
    </xf>
    <xf numFmtId="49" fontId="46" fillId="0" borderId="61" xfId="8" applyNumberFormat="1" applyFont="1" applyFill="1" applyBorder="1" applyAlignment="1">
      <alignment vertical="top" wrapText="1"/>
    </xf>
    <xf numFmtId="49" fontId="46" fillId="0" borderId="59" xfId="8" applyNumberFormat="1" applyFont="1" applyFill="1" applyBorder="1" applyAlignment="1">
      <alignment vertical="top" wrapText="1"/>
    </xf>
    <xf numFmtId="0" fontId="51" fillId="0" borderId="42" xfId="8" applyFill="1" applyBorder="1" applyAlignment="1">
      <alignment horizontal="left" vertical="top" wrapText="1"/>
    </xf>
    <xf numFmtId="0" fontId="51" fillId="0" borderId="0" xfId="8" applyFill="1" applyBorder="1"/>
    <xf numFmtId="49" fontId="60" fillId="0" borderId="43" xfId="8" applyNumberFormat="1" applyFont="1" applyFill="1" applyBorder="1" applyAlignment="1">
      <alignment horizontal="left" vertical="top" wrapText="1"/>
    </xf>
    <xf numFmtId="0" fontId="60" fillId="0" borderId="52" xfId="8" applyFont="1" applyFill="1" applyBorder="1" applyAlignment="1">
      <alignment horizontal="center" vertical="top" wrapText="1"/>
    </xf>
    <xf numFmtId="0" fontId="60" fillId="0" borderId="49" xfId="8" applyFont="1" applyFill="1" applyBorder="1" applyAlignment="1">
      <alignment horizontal="center" vertical="top" wrapText="1"/>
    </xf>
    <xf numFmtId="49" fontId="46" fillId="0" borderId="67" xfId="8" applyNumberFormat="1" applyFont="1" applyFill="1" applyBorder="1" applyAlignment="1">
      <alignment horizontal="right" vertical="top"/>
    </xf>
    <xf numFmtId="9" fontId="55" fillId="0" borderId="34" xfId="8" applyNumberFormat="1" applyFont="1" applyFill="1" applyBorder="1" applyAlignment="1">
      <alignment vertical="top" wrapText="1"/>
    </xf>
    <xf numFmtId="49" fontId="46" fillId="0" borderId="67" xfId="8" applyNumberFormat="1" applyFont="1" applyFill="1" applyBorder="1" applyAlignment="1">
      <alignment vertical="top" wrapText="1"/>
    </xf>
    <xf numFmtId="49" fontId="65" fillId="0" borderId="67" xfId="8" applyNumberFormat="1" applyFont="1" applyFill="1" applyBorder="1" applyAlignment="1">
      <alignment vertical="top" wrapText="1"/>
    </xf>
    <xf numFmtId="0" fontId="55" fillId="0" borderId="61" xfId="8" applyFont="1" applyFill="1" applyBorder="1" applyAlignment="1">
      <alignment vertical="top" wrapText="1"/>
    </xf>
    <xf numFmtId="49" fontId="55" fillId="0" borderId="59" xfId="8" applyNumberFormat="1" applyFont="1" applyFill="1" applyBorder="1" applyAlignment="1">
      <alignment vertical="top" wrapText="1"/>
    </xf>
    <xf numFmtId="0" fontId="46" fillId="0" borderId="70" xfId="8" applyNumberFormat="1" applyFont="1" applyFill="1" applyBorder="1" applyAlignment="1">
      <alignment vertical="top" wrapText="1"/>
    </xf>
    <xf numFmtId="0" fontId="55" fillId="0" borderId="52" xfId="8" applyFont="1" applyFill="1" applyBorder="1" applyAlignment="1">
      <alignment horizontal="left" vertical="top" wrapText="1"/>
    </xf>
    <xf numFmtId="0" fontId="51" fillId="0" borderId="0" xfId="8" applyNumberFormat="1" applyFill="1" applyBorder="1" applyAlignment="1">
      <alignment horizontal="left"/>
    </xf>
    <xf numFmtId="49" fontId="46" fillId="0" borderId="70" xfId="8" applyNumberFormat="1" applyFont="1" applyFill="1" applyBorder="1" applyAlignment="1">
      <alignment vertical="top" wrapText="1"/>
    </xf>
    <xf numFmtId="49" fontId="55" fillId="0" borderId="34" xfId="8" applyNumberFormat="1" applyFont="1" applyFill="1" applyBorder="1" applyAlignment="1">
      <alignment vertical="top" wrapText="1"/>
    </xf>
    <xf numFmtId="49" fontId="46" fillId="0" borderId="62" xfId="8" applyNumberFormat="1" applyFont="1" applyFill="1" applyBorder="1" applyAlignment="1">
      <alignment vertical="top" wrapText="1"/>
    </xf>
    <xf numFmtId="0" fontId="46" fillId="0" borderId="67" xfId="8" applyFont="1" applyFill="1" applyBorder="1" applyAlignment="1">
      <alignment vertical="top" wrapText="1"/>
    </xf>
    <xf numFmtId="49" fontId="46" fillId="0" borderId="34" xfId="8" applyNumberFormat="1" applyFont="1" applyFill="1" applyBorder="1" applyAlignment="1">
      <alignment vertical="top" wrapText="1"/>
    </xf>
    <xf numFmtId="49" fontId="47" fillId="0" borderId="62" xfId="8" applyNumberFormat="1" applyFont="1" applyFill="1" applyBorder="1" applyAlignment="1">
      <alignment vertical="top" wrapText="1"/>
    </xf>
    <xf numFmtId="0" fontId="46" fillId="0" borderId="34" xfId="8" applyFont="1" applyFill="1" applyBorder="1" applyAlignment="1">
      <alignment vertical="top" wrapText="1"/>
    </xf>
    <xf numFmtId="0" fontId="51" fillId="0" borderId="59" xfId="8" applyFill="1" applyBorder="1" applyAlignment="1">
      <alignment vertical="top" wrapText="1"/>
    </xf>
    <xf numFmtId="0" fontId="55" fillId="0" borderId="34" xfId="8" applyFont="1" applyFill="1" applyBorder="1" applyAlignment="1">
      <alignment vertical="top" wrapText="1"/>
    </xf>
    <xf numFmtId="0" fontId="51" fillId="0" borderId="40" xfId="8" applyFill="1" applyBorder="1"/>
    <xf numFmtId="0" fontId="52" fillId="0" borderId="67" xfId="8" applyFont="1" applyFill="1" applyBorder="1" applyAlignment="1">
      <alignment horizontal="center" vertical="center" wrapText="1"/>
    </xf>
    <xf numFmtId="0" fontId="51" fillId="0" borderId="72" xfId="8" applyFill="1" applyBorder="1"/>
    <xf numFmtId="0" fontId="51" fillId="0" borderId="65" xfId="8" applyFill="1" applyBorder="1"/>
    <xf numFmtId="49" fontId="53" fillId="0" borderId="67" xfId="8" applyNumberFormat="1" applyFont="1" applyFill="1" applyBorder="1" applyAlignment="1">
      <alignment horizontal="center" vertical="center" wrapText="1"/>
    </xf>
    <xf numFmtId="49" fontId="53" fillId="0" borderId="67" xfId="8" applyNumberFormat="1" applyFont="1" applyFill="1" applyBorder="1" applyAlignment="1">
      <alignment horizontal="left" vertical="center" wrapText="1"/>
    </xf>
    <xf numFmtId="0" fontId="51" fillId="0" borderId="79" xfId="8" applyFill="1" applyBorder="1"/>
    <xf numFmtId="0" fontId="51" fillId="0" borderId="58" xfId="8" applyFill="1" applyBorder="1"/>
    <xf numFmtId="0" fontId="51" fillId="0" borderId="63" xfId="8" applyFill="1" applyBorder="1"/>
    <xf numFmtId="49" fontId="51" fillId="0" borderId="42" xfId="8" applyNumberFormat="1" applyFill="1" applyBorder="1" applyAlignment="1">
      <alignment horizontal="left" vertical="top" wrapText="1"/>
    </xf>
    <xf numFmtId="49" fontId="60" fillId="0" borderId="84" xfId="8" applyNumberFormat="1" applyFont="1" applyFill="1" applyBorder="1" applyAlignment="1">
      <alignment horizontal="left" vertical="top" wrapText="1"/>
    </xf>
    <xf numFmtId="0" fontId="51" fillId="0" borderId="51" xfId="8" applyFill="1" applyBorder="1"/>
    <xf numFmtId="0" fontId="51" fillId="0" borderId="85" xfId="8" applyFill="1" applyBorder="1"/>
    <xf numFmtId="0" fontId="51" fillId="0" borderId="50" xfId="8" applyFill="1" applyBorder="1"/>
    <xf numFmtId="0" fontId="51" fillId="0" borderId="57" xfId="8" applyFill="1" applyBorder="1"/>
    <xf numFmtId="0" fontId="51" fillId="0" borderId="53" xfId="8" applyFill="1" applyBorder="1"/>
    <xf numFmtId="0" fontId="51" fillId="0" borderId="71" xfId="8" applyFill="1" applyBorder="1"/>
    <xf numFmtId="0" fontId="46" fillId="0" borderId="84" xfId="8" applyFont="1" applyFill="1" applyBorder="1" applyAlignment="1">
      <alignment horizontal="left" vertical="top" wrapText="1"/>
    </xf>
    <xf numFmtId="0" fontId="64" fillId="0" borderId="51" xfId="8" applyFont="1" applyFill="1" applyBorder="1"/>
    <xf numFmtId="0" fontId="64" fillId="0" borderId="85" xfId="8" applyFont="1" applyFill="1" applyBorder="1"/>
    <xf numFmtId="0" fontId="51" fillId="0" borderId="60" xfId="8" applyFill="1" applyBorder="1"/>
    <xf numFmtId="0" fontId="46" fillId="0" borderId="61" xfId="8" applyFont="1" applyFill="1" applyBorder="1" applyAlignment="1">
      <alignment vertical="top" wrapText="1"/>
    </xf>
    <xf numFmtId="0" fontId="9" fillId="0" borderId="0" xfId="0" applyFont="1" applyAlignment="1">
      <alignment horizontal="right" vertical="top" wrapText="1"/>
    </xf>
    <xf numFmtId="0" fontId="0" fillId="0" borderId="92" xfId="0" applyBorder="1" applyAlignment="1" applyProtection="1">
      <alignment horizontal="left" vertical="top"/>
      <protection hidden="1"/>
    </xf>
    <xf numFmtId="0" fontId="0" fillId="0" borderId="0" xfId="0" applyAlignment="1" applyProtection="1">
      <alignment horizontal="left" vertical="top"/>
      <protection hidden="1"/>
    </xf>
    <xf numFmtId="0" fontId="8" fillId="6" borderId="89" xfId="0" applyFont="1" applyFill="1" applyBorder="1" applyAlignment="1">
      <alignment horizontal="center" vertical="center" wrapText="1"/>
    </xf>
    <xf numFmtId="0" fontId="8" fillId="6" borderId="90" xfId="0" applyFont="1" applyFill="1" applyBorder="1" applyAlignment="1">
      <alignment horizontal="center" vertical="center" wrapText="1"/>
    </xf>
    <xf numFmtId="0" fontId="8" fillId="6" borderId="91" xfId="0" applyFont="1" applyFill="1" applyBorder="1" applyAlignment="1">
      <alignment horizontal="center" vertical="center" wrapText="1"/>
    </xf>
    <xf numFmtId="0" fontId="5" fillId="3" borderId="89" xfId="3" applyFont="1" applyFill="1" applyBorder="1" applyAlignment="1">
      <alignment horizontal="center" vertical="center" wrapText="1"/>
    </xf>
    <xf numFmtId="0" fontId="5" fillId="3" borderId="90" xfId="3" applyFont="1" applyFill="1" applyBorder="1" applyAlignment="1">
      <alignment horizontal="center" vertical="center" wrapText="1"/>
    </xf>
    <xf numFmtId="0" fontId="5" fillId="3" borderId="91" xfId="3" applyFont="1" applyFill="1" applyBorder="1" applyAlignment="1">
      <alignment horizontal="center" vertical="center" wrapText="1"/>
    </xf>
    <xf numFmtId="0" fontId="5" fillId="3" borderId="89" xfId="0" applyFont="1" applyFill="1" applyBorder="1" applyAlignment="1">
      <alignment horizontal="left" vertical="center" wrapText="1"/>
    </xf>
    <xf numFmtId="0" fontId="5" fillId="3" borderId="90" xfId="0" applyFont="1" applyFill="1" applyBorder="1" applyAlignment="1">
      <alignment horizontal="left" vertical="center" wrapText="1"/>
    </xf>
    <xf numFmtId="0" fontId="5" fillId="3" borderId="91" xfId="0" applyFont="1" applyFill="1" applyBorder="1" applyAlignment="1">
      <alignment horizontal="left" vertical="center" wrapText="1"/>
    </xf>
    <xf numFmtId="0" fontId="5" fillId="3" borderId="89" xfId="3" applyFont="1" applyFill="1" applyBorder="1" applyAlignment="1">
      <alignment horizontal="left" vertical="center" wrapText="1"/>
    </xf>
    <xf numFmtId="0" fontId="5" fillId="3" borderId="90" xfId="3" applyFont="1" applyFill="1" applyBorder="1" applyAlignment="1">
      <alignment horizontal="left" vertical="center" wrapText="1"/>
    </xf>
    <xf numFmtId="0" fontId="0" fillId="0" borderId="92"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5" borderId="7" xfId="0" applyFont="1" applyFill="1" applyBorder="1" applyAlignment="1" applyProtection="1">
      <alignment horizontal="left" vertical="top" wrapText="1"/>
      <protection locked="0"/>
    </xf>
    <xf numFmtId="0" fontId="6" fillId="5" borderId="11" xfId="0" applyFont="1" applyFill="1" applyBorder="1" applyAlignment="1" applyProtection="1">
      <alignment horizontal="left" vertical="top" wrapText="1"/>
      <protection locked="0"/>
    </xf>
    <xf numFmtId="0" fontId="6" fillId="5" borderId="9" xfId="0" applyFont="1" applyFill="1" applyBorder="1" applyAlignment="1" applyProtection="1">
      <alignment horizontal="left" vertical="top" wrapText="1"/>
      <protection locked="0"/>
    </xf>
    <xf numFmtId="0" fontId="9" fillId="0" borderId="93" xfId="0" applyFont="1" applyBorder="1" applyAlignment="1">
      <alignment vertical="top" wrapText="1"/>
    </xf>
    <xf numFmtId="0" fontId="9" fillId="0" borderId="97" xfId="0" applyFont="1" applyBorder="1" applyAlignment="1">
      <alignment vertical="top" wrapText="1"/>
    </xf>
    <xf numFmtId="0" fontId="9" fillId="0" borderId="69" xfId="0" applyFont="1" applyBorder="1" applyAlignment="1">
      <alignment vertical="top" wrapText="1"/>
    </xf>
    <xf numFmtId="0" fontId="9" fillId="0" borderId="94" xfId="0" applyFont="1" applyBorder="1" applyAlignment="1">
      <alignment vertical="top" wrapText="1"/>
    </xf>
    <xf numFmtId="0" fontId="9" fillId="0" borderId="95" xfId="0" applyFont="1" applyBorder="1" applyAlignment="1">
      <alignment vertical="top" wrapText="1"/>
    </xf>
    <xf numFmtId="0" fontId="9" fillId="0" borderId="96" xfId="0" applyFont="1" applyBorder="1" applyAlignment="1">
      <alignment vertical="top" wrapText="1"/>
    </xf>
    <xf numFmtId="0" fontId="9" fillId="0" borderId="100" xfId="0" applyFont="1" applyBorder="1" applyAlignment="1">
      <alignment vertical="top" wrapText="1"/>
    </xf>
    <xf numFmtId="0" fontId="9" fillId="0" borderId="101" xfId="0" applyFont="1" applyBorder="1" applyAlignment="1">
      <alignment vertical="top" wrapText="1"/>
    </xf>
    <xf numFmtId="0" fontId="9" fillId="0" borderId="64" xfId="0" applyFont="1" applyBorder="1" applyAlignment="1">
      <alignment vertical="top" wrapText="1"/>
    </xf>
    <xf numFmtId="0" fontId="17" fillId="5" borderId="7" xfId="0" applyFont="1" applyFill="1" applyBorder="1" applyAlignment="1" applyProtection="1">
      <alignment horizontal="center" vertical="top" wrapText="1"/>
      <protection locked="0"/>
    </xf>
    <xf numFmtId="0" fontId="1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top" wrapText="1"/>
      <protection locked="0"/>
    </xf>
    <xf numFmtId="0" fontId="9" fillId="0" borderId="89" xfId="0" applyFont="1" applyBorder="1" applyAlignment="1">
      <alignment vertical="top" wrapText="1"/>
    </xf>
    <xf numFmtId="0" fontId="9" fillId="0" borderId="90" xfId="0" applyFont="1" applyBorder="1" applyAlignment="1">
      <alignment vertical="top" wrapText="1"/>
    </xf>
    <xf numFmtId="0" fontId="9" fillId="0" borderId="91" xfId="0" applyFont="1" applyBorder="1" applyAlignment="1">
      <alignment vertical="top" wrapText="1"/>
    </xf>
    <xf numFmtId="0" fontId="15" fillId="0" borderId="89" xfId="0" applyFont="1" applyBorder="1" applyAlignment="1">
      <alignment vertical="top" wrapText="1"/>
    </xf>
    <xf numFmtId="0" fontId="15" fillId="0" borderId="90" xfId="0" applyFont="1" applyBorder="1" applyAlignment="1">
      <alignment vertical="top" wrapText="1"/>
    </xf>
    <xf numFmtId="0" fontId="15" fillId="0" borderId="91" xfId="0" applyFont="1" applyBorder="1" applyAlignment="1">
      <alignment vertical="top" wrapText="1"/>
    </xf>
    <xf numFmtId="0" fontId="0" fillId="0" borderId="10" xfId="0" applyBorder="1" applyAlignment="1" applyProtection="1">
      <alignment horizontal="left" vertical="top"/>
      <protection hidden="1"/>
    </xf>
    <xf numFmtId="0" fontId="5" fillId="3" borderId="89" xfId="11" applyFont="1" applyFill="1" applyBorder="1" applyAlignment="1">
      <alignment horizontal="center" vertical="center" wrapText="1"/>
    </xf>
    <xf numFmtId="0" fontId="5" fillId="3" borderId="90" xfId="11" applyFont="1" applyFill="1" applyBorder="1" applyAlignment="1">
      <alignment horizontal="center" vertical="center" wrapText="1"/>
    </xf>
    <xf numFmtId="0" fontId="5" fillId="3" borderId="91" xfId="11" applyFont="1" applyFill="1" applyBorder="1" applyAlignment="1">
      <alignment horizontal="center" vertical="center" wrapText="1"/>
    </xf>
    <xf numFmtId="0" fontId="5" fillId="3" borderId="89" xfId="11" applyFont="1" applyFill="1" applyBorder="1" applyAlignment="1">
      <alignment horizontal="left" vertical="center" wrapText="1"/>
    </xf>
    <xf numFmtId="0" fontId="5" fillId="3" borderId="90" xfId="11" applyFont="1" applyFill="1" applyBorder="1" applyAlignment="1">
      <alignment horizontal="left" vertical="center" wrapText="1"/>
    </xf>
    <xf numFmtId="0" fontId="0" fillId="0" borderId="10" xfId="0" applyBorder="1" applyAlignment="1" applyProtection="1">
      <alignment horizontal="left" vertical="top" wrapText="1"/>
      <protection locked="0"/>
    </xf>
    <xf numFmtId="0" fontId="9" fillId="0" borderId="13" xfId="0" applyFont="1" applyBorder="1" applyAlignment="1">
      <alignment vertical="top" wrapText="1"/>
    </xf>
    <xf numFmtId="0" fontId="9" fillId="0" borderId="14" xfId="0" applyFont="1" applyBorder="1" applyAlignment="1">
      <alignment vertical="top" wrapText="1"/>
    </xf>
    <xf numFmtId="0" fontId="9" fillId="0" borderId="15" xfId="0" applyFont="1" applyBorder="1" applyAlignment="1">
      <alignment vertical="top" wrapText="1"/>
    </xf>
    <xf numFmtId="0" fontId="9" fillId="0" borderId="21" xfId="0" applyFont="1" applyBorder="1" applyAlignment="1">
      <alignment vertical="top" wrapText="1"/>
    </xf>
    <xf numFmtId="0" fontId="17" fillId="5" borderId="28" xfId="0" applyFont="1" applyFill="1" applyBorder="1" applyAlignment="1" applyProtection="1">
      <alignment horizontal="center" vertical="top" wrapText="1"/>
      <protection locked="0"/>
    </xf>
    <xf numFmtId="0" fontId="17" fillId="5" borderId="29" xfId="0" applyFont="1" applyFill="1" applyBorder="1" applyAlignment="1" applyProtection="1">
      <alignment horizontal="center" vertical="top" wrapText="1"/>
      <protection locked="0"/>
    </xf>
    <xf numFmtId="0" fontId="17" fillId="5" borderId="30" xfId="0" applyFont="1" applyFill="1" applyBorder="1" applyAlignment="1" applyProtection="1">
      <alignment horizontal="center" vertical="top" wrapText="1"/>
      <protection locked="0"/>
    </xf>
    <xf numFmtId="0" fontId="17" fillId="5" borderId="31" xfId="0" applyFont="1" applyFill="1" applyBorder="1" applyAlignment="1" applyProtection="1">
      <alignment horizontal="center" vertical="top" wrapText="1"/>
      <protection locked="0"/>
    </xf>
    <xf numFmtId="0" fontId="17" fillId="5" borderId="1" xfId="0" applyFont="1" applyFill="1" applyBorder="1" applyAlignment="1" applyProtection="1">
      <alignment horizontal="center" vertical="top" wrapText="1"/>
      <protection locked="0"/>
    </xf>
    <xf numFmtId="0" fontId="17" fillId="5" borderId="32" xfId="0" applyFont="1" applyFill="1" applyBorder="1" applyAlignment="1" applyProtection="1">
      <alignment horizontal="center" vertical="top" wrapText="1"/>
      <protection locked="0"/>
    </xf>
    <xf numFmtId="0" fontId="9" fillId="5" borderId="89" xfId="0" applyFont="1" applyFill="1" applyBorder="1" applyAlignment="1" applyProtection="1">
      <alignment vertical="top"/>
      <protection locked="0"/>
    </xf>
    <xf numFmtId="0" fontId="9" fillId="5" borderId="91" xfId="0" applyFont="1" applyFill="1" applyBorder="1" applyAlignment="1" applyProtection="1">
      <alignment vertical="top"/>
      <protection locked="0"/>
    </xf>
    <xf numFmtId="0" fontId="9" fillId="9" borderId="89" xfId="0" applyFont="1" applyFill="1" applyBorder="1" applyAlignment="1" applyProtection="1">
      <alignment vertical="top" wrapText="1"/>
      <protection locked="0"/>
    </xf>
    <xf numFmtId="0" fontId="9" fillId="9" borderId="91" xfId="0" applyFont="1" applyFill="1" applyBorder="1" applyAlignment="1" applyProtection="1">
      <alignment vertical="top" wrapText="1"/>
      <protection locked="0"/>
    </xf>
    <xf numFmtId="0" fontId="17" fillId="5" borderId="19" xfId="0" applyFont="1" applyFill="1" applyBorder="1" applyAlignment="1" applyProtection="1">
      <alignment horizontal="left" vertical="top" wrapText="1"/>
      <protection locked="0"/>
    </xf>
    <xf numFmtId="0" fontId="17" fillId="5" borderId="0" xfId="0" applyFont="1" applyFill="1" applyAlignment="1" applyProtection="1">
      <alignment horizontal="left" vertical="top" wrapText="1"/>
      <protection locked="0"/>
    </xf>
    <xf numFmtId="17" fontId="9" fillId="0" borderId="89" xfId="0" applyNumberFormat="1" applyFont="1" applyBorder="1" applyAlignment="1">
      <alignment vertical="top" wrapText="1"/>
    </xf>
    <xf numFmtId="17" fontId="9" fillId="0" borderId="90" xfId="0" applyNumberFormat="1" applyFont="1" applyBorder="1" applyAlignment="1">
      <alignment vertical="top" wrapText="1"/>
    </xf>
    <xf numFmtId="17" fontId="9" fillId="0" borderId="91" xfId="0" applyNumberFormat="1" applyFont="1" applyBorder="1" applyAlignment="1">
      <alignment vertical="top" wrapText="1"/>
    </xf>
    <xf numFmtId="0" fontId="17" fillId="0" borderId="89" xfId="0" applyFont="1" applyBorder="1" applyAlignment="1">
      <alignment vertical="top" wrapText="1"/>
    </xf>
    <xf numFmtId="0" fontId="17" fillId="0" borderId="91" xfId="0" applyFont="1" applyBorder="1" applyAlignment="1">
      <alignment vertical="top" wrapText="1"/>
    </xf>
    <xf numFmtId="0" fontId="17" fillId="0" borderId="100" xfId="0" applyFont="1" applyBorder="1" applyAlignment="1">
      <alignment vertical="top" wrapText="1"/>
    </xf>
    <xf numFmtId="0" fontId="17" fillId="0" borderId="21" xfId="0" applyFont="1" applyBorder="1" applyAlignment="1">
      <alignment vertical="top" wrapText="1"/>
    </xf>
    <xf numFmtId="0" fontId="17" fillId="0" borderId="64" xfId="0" applyFont="1" applyBorder="1" applyAlignment="1">
      <alignment vertical="top" wrapText="1"/>
    </xf>
    <xf numFmtId="0" fontId="9" fillId="0" borderId="23" xfId="0" applyFont="1" applyBorder="1" applyAlignment="1">
      <alignment horizontal="left" vertical="top" wrapText="1"/>
    </xf>
    <xf numFmtId="0" fontId="9" fillId="0" borderId="97" xfId="0" applyFont="1" applyBorder="1" applyAlignment="1">
      <alignment horizontal="left" vertical="top" wrapText="1"/>
    </xf>
    <xf numFmtId="0" fontId="17" fillId="0" borderId="19" xfId="0" applyFont="1" applyBorder="1" applyAlignment="1">
      <alignment vertical="top" wrapText="1"/>
    </xf>
    <xf numFmtId="0" fontId="17" fillId="0" borderId="0" xfId="0" applyFont="1" applyAlignment="1">
      <alignment vertical="top" wrapText="1"/>
    </xf>
    <xf numFmtId="0" fontId="17" fillId="0" borderId="98" xfId="0" applyFont="1" applyBorder="1" applyAlignment="1">
      <alignment vertical="top" wrapText="1"/>
    </xf>
    <xf numFmtId="0" fontId="9" fillId="0" borderId="19" xfId="0" applyFont="1" applyBorder="1" applyAlignment="1">
      <alignment vertical="top" wrapText="1"/>
    </xf>
    <xf numFmtId="0" fontId="9" fillId="0" borderId="0" xfId="0" applyFont="1" applyAlignment="1">
      <alignment vertical="top" wrapText="1"/>
    </xf>
    <xf numFmtId="0" fontId="9" fillId="0" borderId="98" xfId="0" applyFont="1" applyBorder="1" applyAlignment="1">
      <alignment vertical="top" wrapText="1"/>
    </xf>
    <xf numFmtId="0" fontId="17" fillId="5" borderId="19" xfId="0" applyFont="1" applyFill="1" applyBorder="1" applyAlignment="1" applyProtection="1">
      <alignment horizontal="center" vertical="top" wrapText="1"/>
      <protection locked="0"/>
    </xf>
    <xf numFmtId="0" fontId="17" fillId="5" borderId="0" xfId="0" applyFont="1" applyFill="1" applyAlignment="1" applyProtection="1">
      <alignment horizontal="center" vertical="top" wrapText="1"/>
      <protection locked="0"/>
    </xf>
    <xf numFmtId="0" fontId="8" fillId="0" borderId="67" xfId="8" applyFont="1" applyFill="1" applyBorder="1" applyAlignment="1">
      <alignment horizontal="center" vertical="center" wrapText="1"/>
    </xf>
    <xf numFmtId="0" fontId="69" fillId="0" borderId="72" xfId="8" applyFont="1" applyFill="1" applyBorder="1"/>
    <xf numFmtId="0" fontId="69" fillId="0" borderId="65" xfId="8" applyFont="1" applyFill="1" applyBorder="1"/>
    <xf numFmtId="0" fontId="60" fillId="0" borderId="110" xfId="8" applyFont="1" applyFill="1" applyBorder="1" applyAlignment="1">
      <alignment horizontal="left" vertical="top" wrapText="1"/>
    </xf>
    <xf numFmtId="0" fontId="51" fillId="0" borderId="109" xfId="8" applyFill="1" applyBorder="1"/>
    <xf numFmtId="0" fontId="51" fillId="0" borderId="111" xfId="8" applyFill="1" applyBorder="1"/>
    <xf numFmtId="49" fontId="46" fillId="0" borderId="114" xfId="8" applyNumberFormat="1" applyFont="1" applyFill="1" applyBorder="1" applyAlignment="1">
      <alignment horizontal="left" vertical="top" wrapText="1"/>
    </xf>
    <xf numFmtId="49" fontId="46" fillId="0" borderId="70" xfId="8" applyNumberFormat="1" applyFont="1" applyFill="1" applyBorder="1" applyAlignment="1">
      <alignment horizontal="center" vertical="top" wrapText="1"/>
    </xf>
    <xf numFmtId="49" fontId="46" fillId="0" borderId="70" xfId="8" applyNumberFormat="1" applyFont="1" applyFill="1" applyBorder="1" applyAlignment="1">
      <alignment horizontal="center" vertical="top"/>
    </xf>
    <xf numFmtId="0" fontId="55" fillId="0" borderId="110" xfId="8" applyFont="1" applyFill="1" applyBorder="1" applyAlignment="1">
      <alignment horizontal="center" vertical="top" wrapText="1"/>
    </xf>
    <xf numFmtId="49" fontId="46" fillId="0" borderId="70" xfId="8" applyNumberFormat="1" applyFont="1" applyFill="1" applyBorder="1" applyAlignment="1">
      <alignment vertical="center" wrapText="1"/>
    </xf>
    <xf numFmtId="0" fontId="51" fillId="0" borderId="58" xfId="8" applyFill="1" applyBorder="1" applyAlignment="1">
      <alignment vertical="center"/>
    </xf>
    <xf numFmtId="0" fontId="51" fillId="0" borderId="63" xfId="8" applyFill="1" applyBorder="1" applyAlignment="1">
      <alignment vertical="center"/>
    </xf>
    <xf numFmtId="0" fontId="46" fillId="0" borderId="70" xfId="8" applyNumberFormat="1" applyFont="1" applyFill="1" applyBorder="1" applyAlignment="1">
      <alignment vertical="center" wrapText="1"/>
    </xf>
    <xf numFmtId="49" fontId="65" fillId="0" borderId="67" xfId="8" applyNumberFormat="1" applyFont="1" applyFill="1" applyBorder="1" applyAlignment="1">
      <alignment vertical="center" wrapText="1"/>
    </xf>
    <xf numFmtId="0" fontId="51" fillId="0" borderId="72" xfId="8" applyFill="1" applyBorder="1" applyAlignment="1">
      <alignment vertical="center"/>
    </xf>
    <xf numFmtId="0" fontId="51" fillId="0" borderId="65" xfId="8" applyFill="1" applyBorder="1" applyAlignment="1">
      <alignment vertical="center"/>
    </xf>
    <xf numFmtId="0" fontId="55" fillId="0" borderId="61" xfId="8" applyFont="1" applyFill="1" applyBorder="1" applyAlignment="1">
      <alignment horizontal="left" vertical="center" wrapText="1"/>
    </xf>
    <xf numFmtId="0" fontId="51" fillId="0" borderId="0" xfId="8" applyFill="1" applyBorder="1" applyAlignment="1">
      <alignment horizontal="left" vertical="center"/>
    </xf>
    <xf numFmtId="0" fontId="51" fillId="0" borderId="59" xfId="8" applyFill="1" applyBorder="1" applyAlignment="1">
      <alignment horizontal="left" vertical="center"/>
    </xf>
    <xf numFmtId="0" fontId="46" fillId="0" borderId="70" xfId="8" applyFont="1" applyFill="1" applyBorder="1" applyAlignment="1">
      <alignment vertical="center" wrapText="1"/>
    </xf>
    <xf numFmtId="49" fontId="51" fillId="0" borderId="42" xfId="8" applyNumberFormat="1" applyFill="1" applyBorder="1" applyAlignment="1">
      <alignment horizontal="left" vertical="center" wrapText="1"/>
    </xf>
    <xf numFmtId="0" fontId="51" fillId="0" borderId="0" xfId="8" applyFill="1" applyBorder="1" applyAlignment="1">
      <alignment vertical="center"/>
    </xf>
    <xf numFmtId="0" fontId="60" fillId="0" borderId="123" xfId="8" applyFont="1" applyFill="1" applyBorder="1" applyAlignment="1">
      <alignment horizontal="left" vertical="center" wrapText="1"/>
    </xf>
    <xf numFmtId="0" fontId="51" fillId="0" borderId="122" xfId="8" applyFill="1" applyBorder="1" applyAlignment="1">
      <alignment vertical="center"/>
    </xf>
    <xf numFmtId="0" fontId="51" fillId="0" borderId="124" xfId="8" applyFill="1" applyBorder="1" applyAlignment="1">
      <alignment vertical="center"/>
    </xf>
    <xf numFmtId="49" fontId="46" fillId="0" borderId="126" xfId="8" applyNumberFormat="1" applyFont="1" applyFill="1" applyBorder="1" applyAlignment="1">
      <alignment horizontal="left" vertical="center" wrapText="1"/>
    </xf>
    <xf numFmtId="49" fontId="46" fillId="0" borderId="67" xfId="8" applyNumberFormat="1" applyFont="1" applyFill="1" applyBorder="1" applyAlignment="1">
      <alignment vertical="center" wrapText="1"/>
    </xf>
    <xf numFmtId="0" fontId="51" fillId="0" borderId="50" xfId="8" applyFill="1" applyBorder="1" applyAlignment="1">
      <alignment vertical="center"/>
    </xf>
    <xf numFmtId="0" fontId="51" fillId="0" borderId="57" xfId="8" applyFill="1" applyBorder="1" applyAlignment="1">
      <alignment vertical="center"/>
    </xf>
    <xf numFmtId="49" fontId="71" fillId="0" borderId="61" xfId="8" applyNumberFormat="1" applyFont="1" applyFill="1" applyBorder="1" applyAlignment="1">
      <alignment vertical="center" wrapText="1"/>
    </xf>
    <xf numFmtId="0" fontId="51" fillId="0" borderId="60" xfId="8" applyFill="1" applyBorder="1" applyAlignment="1">
      <alignment vertical="center"/>
    </xf>
    <xf numFmtId="49" fontId="55" fillId="0" borderId="59" xfId="8" applyNumberFormat="1" applyFont="1" applyFill="1" applyBorder="1" applyAlignment="1">
      <alignment vertical="center" wrapText="1"/>
    </xf>
    <xf numFmtId="49" fontId="46" fillId="0" borderId="62" xfId="8" applyNumberFormat="1" applyFont="1" applyFill="1" applyBorder="1" applyAlignment="1">
      <alignment vertical="center" wrapText="1"/>
    </xf>
    <xf numFmtId="0" fontId="51" fillId="0" borderId="53" xfId="8" applyFill="1" applyBorder="1" applyAlignment="1">
      <alignment vertical="center"/>
    </xf>
    <xf numFmtId="0" fontId="51" fillId="0" borderId="71" xfId="8" applyFill="1" applyBorder="1" applyAlignment="1">
      <alignment vertical="center"/>
    </xf>
    <xf numFmtId="0" fontId="46" fillId="0" borderId="72" xfId="8" applyFont="1" applyFill="1" applyBorder="1" applyAlignment="1">
      <alignment vertical="center"/>
    </xf>
    <xf numFmtId="0" fontId="46" fillId="0" borderId="65" xfId="8" applyFont="1" applyFill="1" applyBorder="1" applyAlignment="1">
      <alignment vertical="center"/>
    </xf>
    <xf numFmtId="49" fontId="46" fillId="0" borderId="0" xfId="8" applyNumberFormat="1" applyFont="1" applyFill="1" applyBorder="1" applyAlignment="1">
      <alignment horizontal="right" vertical="center" wrapText="1"/>
    </xf>
    <xf numFmtId="0" fontId="51" fillId="0" borderId="40" xfId="8" applyFill="1" applyBorder="1" applyAlignment="1">
      <alignment vertical="center"/>
    </xf>
    <xf numFmtId="49" fontId="51" fillId="0" borderId="42" xfId="8" applyNumberFormat="1" applyFill="1" applyBorder="1" applyAlignment="1">
      <alignment horizontal="left" vertical="center"/>
    </xf>
    <xf numFmtId="0" fontId="51" fillId="0" borderId="79" xfId="8" applyFill="1" applyBorder="1" applyAlignment="1">
      <alignment vertical="center"/>
    </xf>
    <xf numFmtId="49" fontId="46" fillId="0" borderId="61" xfId="8" applyNumberFormat="1" applyFont="1" applyFill="1" applyBorder="1" applyAlignment="1">
      <alignment horizontal="left" vertical="top" wrapText="1"/>
    </xf>
    <xf numFmtId="0" fontId="46" fillId="0" borderId="59" xfId="8" applyFont="1" applyFill="1" applyBorder="1" applyAlignment="1">
      <alignment horizontal="left" vertical="top" wrapText="1"/>
    </xf>
    <xf numFmtId="49" fontId="46" fillId="0" borderId="93" xfId="8" applyNumberFormat="1" applyFont="1" applyFill="1" applyBorder="1" applyAlignment="1">
      <alignment vertical="top" wrapText="1"/>
    </xf>
    <xf numFmtId="0" fontId="51" fillId="0" borderId="69" xfId="8" applyNumberFormat="1" applyFill="1" applyBorder="1"/>
    <xf numFmtId="49" fontId="60" fillId="0" borderId="122" xfId="8" applyNumberFormat="1" applyFont="1" applyFill="1" applyBorder="1" applyAlignment="1">
      <alignment horizontal="left" vertical="top" wrapText="1"/>
    </xf>
    <xf numFmtId="0" fontId="51" fillId="0" borderId="43" xfId="8" applyFill="1" applyBorder="1"/>
    <xf numFmtId="0" fontId="60" fillId="0" borderId="123" xfId="8" applyFont="1" applyFill="1" applyBorder="1" applyAlignment="1">
      <alignment horizontal="left" vertical="top" wrapText="1"/>
    </xf>
    <xf numFmtId="49" fontId="46" fillId="0" borderId="93" xfId="8" applyNumberFormat="1" applyFont="1" applyFill="1" applyBorder="1" applyAlignment="1">
      <alignment horizontal="center" vertical="top" wrapText="1"/>
    </xf>
    <xf numFmtId="49" fontId="61" fillId="0" borderId="93" xfId="8" applyNumberFormat="1" applyFont="1" applyFill="1" applyBorder="1" applyAlignment="1">
      <alignment horizontal="center" vertical="top"/>
    </xf>
    <xf numFmtId="49" fontId="61" fillId="0" borderId="93" xfId="8" applyNumberFormat="1" applyFont="1" applyFill="1" applyBorder="1" applyAlignment="1">
      <alignment horizontal="center" vertical="top" wrapText="1"/>
    </xf>
    <xf numFmtId="49" fontId="61" fillId="0" borderId="96" xfId="8" applyNumberFormat="1" applyFont="1" applyFill="1" applyBorder="1" applyAlignment="1">
      <alignment horizontal="center" vertical="top"/>
    </xf>
    <xf numFmtId="0" fontId="51" fillId="0" borderId="64" xfId="8" applyNumberFormat="1" applyFill="1" applyBorder="1"/>
    <xf numFmtId="49" fontId="53" fillId="0" borderId="61" xfId="8" applyNumberFormat="1" applyFont="1" applyFill="1" applyBorder="1" applyAlignment="1">
      <alignment horizontal="center" vertical="center" wrapText="1"/>
    </xf>
    <xf numFmtId="49" fontId="53" fillId="0" borderId="89" xfId="8" applyNumberFormat="1" applyFont="1" applyFill="1" applyBorder="1" applyAlignment="1">
      <alignment horizontal="left" vertical="center" wrapText="1"/>
    </xf>
    <xf numFmtId="0" fontId="51" fillId="0" borderId="90" xfId="8" applyNumberFormat="1" applyFill="1" applyBorder="1"/>
    <xf numFmtId="0" fontId="51" fillId="0" borderId="91" xfId="8" applyNumberFormat="1" applyFill="1" applyBorder="1"/>
    <xf numFmtId="49" fontId="53" fillId="0" borderId="62" xfId="8" applyNumberFormat="1" applyFont="1" applyFill="1" applyBorder="1" applyAlignment="1">
      <alignment horizontal="left" vertical="center" wrapText="1"/>
    </xf>
    <xf numFmtId="0" fontId="17" fillId="0" borderId="101" xfId="0" applyFont="1" applyBorder="1" applyAlignment="1">
      <alignment vertical="top" wrapText="1"/>
    </xf>
    <xf numFmtId="0" fontId="17" fillId="5" borderId="99" xfId="0" applyFont="1" applyFill="1" applyBorder="1" applyAlignment="1" applyProtection="1">
      <alignment horizontal="center" vertical="top" wrapText="1"/>
      <protection locked="0"/>
    </xf>
    <xf numFmtId="0" fontId="9" fillId="0" borderId="23" xfId="0" applyFont="1" applyBorder="1" applyAlignment="1">
      <alignment vertical="top" wrapText="1"/>
    </xf>
    <xf numFmtId="0" fontId="55" fillId="0" borderId="133" xfId="8" applyFont="1" applyFill="1" applyBorder="1" applyAlignment="1">
      <alignment horizontal="center" vertical="top" wrapText="1"/>
    </xf>
    <xf numFmtId="0" fontId="51" fillId="0" borderId="121" xfId="8" applyFill="1" applyBorder="1"/>
    <xf numFmtId="0" fontId="51" fillId="0" borderId="135" xfId="8" applyFill="1" applyBorder="1"/>
    <xf numFmtId="0" fontId="51" fillId="0" borderId="136" xfId="8" applyFill="1" applyBorder="1"/>
    <xf numFmtId="0" fontId="51" fillId="0" borderId="137" xfId="8" applyFill="1" applyBorder="1"/>
    <xf numFmtId="0" fontId="46" fillId="0" borderId="70" xfId="8" applyFont="1" applyFill="1" applyBorder="1" applyAlignment="1">
      <alignment vertical="top" wrapText="1"/>
    </xf>
    <xf numFmtId="0" fontId="61" fillId="0" borderId="134" xfId="8" applyNumberFormat="1" applyFont="1" applyFill="1" applyBorder="1" applyAlignment="1">
      <alignment horizontal="center" vertical="top" wrapText="1"/>
    </xf>
    <xf numFmtId="0" fontId="51" fillId="0" borderId="41" xfId="8" applyFill="1" applyBorder="1"/>
    <xf numFmtId="49" fontId="61" fillId="0" borderId="134" xfId="8" applyNumberFormat="1" applyFont="1" applyFill="1" applyBorder="1" applyAlignment="1">
      <alignment horizontal="center" vertical="top" wrapText="1"/>
    </xf>
    <xf numFmtId="0" fontId="51" fillId="0" borderId="122" xfId="8" applyFill="1" applyBorder="1"/>
    <xf numFmtId="0" fontId="51" fillId="0" borderId="124" xfId="8" applyFill="1" applyBorder="1"/>
    <xf numFmtId="0" fontId="17" fillId="5" borderId="28" xfId="0" applyFont="1" applyFill="1" applyBorder="1" applyAlignment="1">
      <alignment horizontal="left" vertical="top" wrapText="1"/>
    </xf>
    <xf numFmtId="0" fontId="17" fillId="5" borderId="29" xfId="0" applyFont="1" applyFill="1" applyBorder="1" applyAlignment="1">
      <alignment horizontal="left" vertical="top" wrapText="1"/>
    </xf>
    <xf numFmtId="0" fontId="17" fillId="5" borderId="30" xfId="0" applyFont="1" applyFill="1" applyBorder="1" applyAlignment="1">
      <alignment horizontal="left" vertical="top" wrapText="1"/>
    </xf>
    <xf numFmtId="0" fontId="17" fillId="5" borderId="92" xfId="0" applyFont="1" applyFill="1" applyBorder="1" applyAlignment="1">
      <alignment horizontal="left" vertical="top" wrapText="1"/>
    </xf>
    <xf numFmtId="0" fontId="17" fillId="5" borderId="0" xfId="0" applyFont="1" applyFill="1" applyAlignment="1">
      <alignment horizontal="left" vertical="top" wrapText="1"/>
    </xf>
    <xf numFmtId="0" fontId="17" fillId="5" borderId="33" xfId="0" applyFont="1" applyFill="1" applyBorder="1" applyAlignment="1">
      <alignment horizontal="left" vertical="top" wrapText="1"/>
    </xf>
    <xf numFmtId="0" fontId="42" fillId="0" borderId="93" xfId="0" applyFont="1" applyBorder="1" applyAlignment="1">
      <alignment vertical="top" wrapText="1"/>
    </xf>
    <xf numFmtId="0" fontId="42" fillId="0" borderId="69" xfId="0" applyFont="1" applyBorder="1" applyAlignment="1">
      <alignment vertical="top" wrapText="1"/>
    </xf>
    <xf numFmtId="0" fontId="9" fillId="0" borderId="91" xfId="0" applyFont="1" applyBorder="1" applyAlignment="1">
      <alignment horizontal="left" vertical="center" wrapText="1"/>
    </xf>
    <xf numFmtId="0" fontId="42" fillId="0" borderId="96" xfId="0" applyFont="1" applyBorder="1" applyAlignment="1">
      <alignment horizontal="center" vertical="top" wrapText="1"/>
    </xf>
    <xf numFmtId="0" fontId="42" fillId="0" borderId="64" xfId="0" applyFont="1" applyBorder="1" applyAlignment="1">
      <alignment horizontal="center" vertical="top" wrapText="1"/>
    </xf>
    <xf numFmtId="0" fontId="9" fillId="0" borderId="23" xfId="0" applyFont="1" applyBorder="1" applyAlignment="1">
      <alignment horizontal="center" vertical="top" wrapText="1"/>
    </xf>
    <xf numFmtId="0" fontId="9" fillId="0" borderId="97" xfId="0" applyFont="1" applyBorder="1" applyAlignment="1">
      <alignment horizontal="center" vertical="top" wrapText="1"/>
    </xf>
    <xf numFmtId="0" fontId="9" fillId="0" borderId="96" xfId="0" applyFont="1" applyBorder="1" applyAlignment="1">
      <alignment horizontal="left" vertical="center" wrapText="1"/>
    </xf>
    <xf numFmtId="0" fontId="9" fillId="0" borderId="99" xfId="0" applyFont="1" applyBorder="1" applyAlignment="1">
      <alignment vertical="top" wrapText="1"/>
    </xf>
    <xf numFmtId="0" fontId="9" fillId="0" borderId="98" xfId="0" applyFont="1" applyBorder="1" applyAlignment="1">
      <alignment horizontal="left" vertical="center" wrapText="1"/>
    </xf>
    <xf numFmtId="0" fontId="17" fillId="0" borderId="99" xfId="0" applyFont="1" applyBorder="1" applyAlignment="1">
      <alignment vertical="top" wrapText="1"/>
    </xf>
    <xf numFmtId="0" fontId="17" fillId="0" borderId="98" xfId="0" applyFont="1" applyBorder="1" applyAlignment="1">
      <alignment horizontal="left" vertical="center" wrapText="1"/>
    </xf>
    <xf numFmtId="0" fontId="9" fillId="0" borderId="64" xfId="0" applyFont="1" applyBorder="1" applyAlignment="1">
      <alignment horizontal="left" vertical="center" wrapText="1"/>
    </xf>
    <xf numFmtId="0" fontId="9" fillId="5" borderId="19" xfId="0" applyFont="1" applyFill="1" applyBorder="1" applyAlignment="1">
      <alignment horizontal="left" vertical="top" wrapText="1"/>
    </xf>
    <xf numFmtId="0" fontId="9" fillId="5" borderId="0" xfId="0" applyFont="1" applyFill="1" applyAlignment="1">
      <alignment horizontal="left" vertical="top" wrapText="1"/>
    </xf>
    <xf numFmtId="0" fontId="17" fillId="0" borderId="0" xfId="0" applyFont="1" applyAlignment="1">
      <alignment horizontal="left" vertical="center" wrapText="1"/>
    </xf>
    <xf numFmtId="0" fontId="9" fillId="0" borderId="0" xfId="0" applyFont="1" applyAlignment="1">
      <alignment horizontal="left" vertical="center" wrapText="1"/>
    </xf>
    <xf numFmtId="0" fontId="9" fillId="0" borderId="96" xfId="0" applyFont="1" applyBorder="1" applyAlignment="1">
      <alignment horizontal="center" vertical="top" wrapText="1"/>
    </xf>
    <xf numFmtId="0" fontId="9" fillId="0" borderId="64" xfId="0" applyFont="1" applyBorder="1" applyAlignment="1">
      <alignment horizontal="center" vertical="top" wrapText="1"/>
    </xf>
    <xf numFmtId="0" fontId="9" fillId="0" borderId="93" xfId="0" applyFont="1" applyBorder="1" applyAlignment="1">
      <alignment horizontal="center" vertical="center" wrapText="1"/>
    </xf>
    <xf numFmtId="0" fontId="9" fillId="0" borderId="69" xfId="0" applyFont="1" applyBorder="1" applyAlignment="1">
      <alignment horizontal="center" vertical="center" wrapText="1"/>
    </xf>
    <xf numFmtId="0" fontId="9" fillId="0" borderId="90" xfId="0" applyFont="1" applyBorder="1" applyAlignment="1">
      <alignment horizontal="left" vertical="center" wrapText="1"/>
    </xf>
    <xf numFmtId="0" fontId="42" fillId="0" borderId="97" xfId="0" applyFont="1" applyBorder="1" applyAlignment="1">
      <alignment vertical="top" wrapText="1"/>
    </xf>
    <xf numFmtId="0" fontId="9" fillId="0" borderId="97" xfId="0" applyFont="1" applyBorder="1" applyAlignment="1">
      <alignment horizontal="center" vertical="center" wrapText="1"/>
    </xf>
    <xf numFmtId="0" fontId="9" fillId="0" borderId="24" xfId="0" applyFont="1" applyBorder="1" applyAlignment="1">
      <alignment vertical="top" wrapText="1"/>
    </xf>
    <xf numFmtId="0" fontId="9" fillId="0" borderId="89" xfId="0" applyFont="1" applyBorder="1" applyAlignment="1">
      <alignment vertical="top"/>
    </xf>
    <xf numFmtId="0" fontId="9" fillId="0" borderId="90" xfId="0" applyFont="1" applyBorder="1" applyAlignment="1">
      <alignment vertical="top"/>
    </xf>
    <xf numFmtId="0" fontId="9" fillId="0" borderId="91" xfId="0" applyFont="1" applyBorder="1" applyAlignment="1">
      <alignment vertical="top"/>
    </xf>
    <xf numFmtId="0" fontId="9" fillId="0" borderId="90" xfId="0" applyFont="1" applyBorder="1" applyAlignment="1">
      <alignment horizontal="left" vertical="center"/>
    </xf>
    <xf numFmtId="0" fontId="9" fillId="0" borderId="91" xfId="0" applyFont="1" applyBorder="1" applyAlignment="1">
      <alignment horizontal="left" vertical="center"/>
    </xf>
    <xf numFmtId="0" fontId="9" fillId="0" borderId="89" xfId="0" applyFont="1" applyBorder="1" applyAlignment="1">
      <alignment horizontal="left" vertical="center"/>
    </xf>
    <xf numFmtId="0" fontId="9" fillId="0" borderId="95" xfId="0" applyFont="1" applyBorder="1" applyAlignment="1">
      <alignment horizontal="left" vertical="center" wrapText="1"/>
    </xf>
    <xf numFmtId="0" fontId="9" fillId="5" borderId="28" xfId="0" applyFont="1" applyFill="1" applyBorder="1" applyAlignment="1" applyProtection="1">
      <alignment horizontal="left" vertical="top" wrapText="1"/>
      <protection locked="0"/>
    </xf>
    <xf numFmtId="0" fontId="9" fillId="5" borderId="29" xfId="0" applyFont="1" applyFill="1" applyBorder="1" applyAlignment="1" applyProtection="1">
      <alignment horizontal="left" vertical="top" wrapText="1"/>
      <protection locked="0"/>
    </xf>
    <xf numFmtId="0" fontId="9" fillId="5" borderId="30" xfId="0" applyFont="1" applyFill="1" applyBorder="1" applyAlignment="1" applyProtection="1">
      <alignment horizontal="left" vertical="top" wrapText="1"/>
      <protection locked="0"/>
    </xf>
    <xf numFmtId="0" fontId="9" fillId="5" borderId="138" xfId="0" applyFont="1" applyFill="1" applyBorder="1" applyAlignment="1" applyProtection="1">
      <alignment horizontal="left" vertical="top" wrapText="1"/>
      <protection locked="0"/>
    </xf>
    <xf numFmtId="0" fontId="9" fillId="5" borderId="139" xfId="0" applyFont="1" applyFill="1" applyBorder="1" applyAlignment="1" applyProtection="1">
      <alignment horizontal="left" vertical="top" wrapText="1"/>
      <protection locked="0"/>
    </xf>
    <xf numFmtId="0" fontId="9" fillId="5" borderId="140" xfId="0" applyFont="1" applyFill="1" applyBorder="1" applyAlignment="1" applyProtection="1">
      <alignment horizontal="left" vertical="top" wrapText="1"/>
      <protection locked="0"/>
    </xf>
    <xf numFmtId="0" fontId="42" fillId="0" borderId="93" xfId="0" applyFont="1" applyBorder="1" applyAlignment="1">
      <alignment horizontal="center" vertical="center" wrapText="1"/>
    </xf>
    <xf numFmtId="0" fontId="42" fillId="0" borderId="69" xfId="0" applyFont="1" applyBorder="1" applyAlignment="1">
      <alignment horizontal="center" vertical="center" wrapText="1"/>
    </xf>
    <xf numFmtId="3" fontId="9" fillId="5" borderId="93" xfId="0" applyNumberFormat="1" applyFont="1" applyFill="1" applyBorder="1" applyAlignment="1" applyProtection="1">
      <alignment horizontal="right" vertical="center"/>
      <protection locked="0"/>
    </xf>
    <xf numFmtId="3" fontId="9" fillId="5" borderId="97" xfId="0" applyNumberFormat="1" applyFont="1" applyFill="1" applyBorder="1" applyAlignment="1" applyProtection="1">
      <alignment horizontal="right" vertical="center"/>
      <protection locked="0"/>
    </xf>
    <xf numFmtId="3" fontId="9" fillId="5" borderId="69" xfId="0" applyNumberFormat="1" applyFont="1" applyFill="1" applyBorder="1" applyAlignment="1" applyProtection="1">
      <alignment horizontal="right" vertical="center"/>
      <protection locked="0"/>
    </xf>
    <xf numFmtId="0" fontId="55" fillId="0" borderId="61" xfId="8" applyFont="1" applyFill="1" applyBorder="1" applyAlignment="1">
      <alignment horizontal="left" vertical="top" wrapText="1"/>
    </xf>
    <xf numFmtId="0" fontId="51" fillId="0" borderId="50" xfId="8" applyFill="1" applyBorder="1" applyAlignment="1">
      <alignment horizontal="left"/>
    </xf>
    <xf numFmtId="0" fontId="51" fillId="0" borderId="57" xfId="8" applyFill="1" applyBorder="1" applyAlignment="1">
      <alignment horizontal="left"/>
    </xf>
    <xf numFmtId="0" fontId="51" fillId="0" borderId="62" xfId="8" applyFill="1" applyBorder="1" applyAlignment="1">
      <alignment horizontal="left"/>
    </xf>
    <xf numFmtId="0" fontId="51" fillId="0" borderId="53" xfId="8" applyFill="1" applyBorder="1" applyAlignment="1">
      <alignment horizontal="left"/>
    </xf>
    <xf numFmtId="0" fontId="51" fillId="0" borderId="71" xfId="8" applyFill="1" applyBorder="1" applyAlignment="1">
      <alignment horizontal="left"/>
    </xf>
    <xf numFmtId="0" fontId="9" fillId="0" borderId="12" xfId="0" applyFont="1" applyBorder="1" applyAlignment="1">
      <alignment vertical="top" wrapText="1"/>
    </xf>
    <xf numFmtId="0" fontId="9" fillId="0" borderId="16" xfId="0" applyFont="1" applyBorder="1" applyAlignment="1">
      <alignment vertical="top" wrapText="1"/>
    </xf>
    <xf numFmtId="0" fontId="9" fillId="0" borderId="22" xfId="0" applyFont="1" applyBorder="1" applyAlignment="1">
      <alignment vertical="top" wrapText="1"/>
    </xf>
    <xf numFmtId="0" fontId="15" fillId="0" borderId="3" xfId="0" applyFont="1" applyBorder="1" applyAlignment="1">
      <alignment vertical="top" wrapText="1"/>
    </xf>
    <xf numFmtId="0" fontId="15" fillId="0" borderId="4" xfId="0" applyFont="1" applyBorder="1" applyAlignment="1">
      <alignment vertical="top" wrapText="1"/>
    </xf>
    <xf numFmtId="0" fontId="15" fillId="0" borderId="5" xfId="0" applyFont="1" applyBorder="1" applyAlignment="1">
      <alignment vertical="top" wrapText="1"/>
    </xf>
    <xf numFmtId="0" fontId="17" fillId="5" borderId="28" xfId="0" applyFont="1" applyFill="1" applyBorder="1" applyAlignment="1">
      <alignment horizontal="center" vertical="center" wrapText="1"/>
    </xf>
    <xf numFmtId="0" fontId="17" fillId="5" borderId="29" xfId="0" applyFont="1" applyFill="1" applyBorder="1" applyAlignment="1">
      <alignment horizontal="center" vertical="center" wrapText="1"/>
    </xf>
    <xf numFmtId="0" fontId="17" fillId="5" borderId="30" xfId="0" applyFont="1" applyFill="1" applyBorder="1" applyAlignment="1">
      <alignment horizontal="center" vertical="center" wrapText="1"/>
    </xf>
    <xf numFmtId="0" fontId="17" fillId="5" borderId="31"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17" fillId="5" borderId="32" xfId="0" applyFont="1" applyFill="1" applyBorder="1" applyAlignment="1">
      <alignment horizontal="center" vertical="center" wrapText="1"/>
    </xf>
    <xf numFmtId="0" fontId="17" fillId="0" borderId="15" xfId="0" applyFont="1" applyBorder="1" applyAlignment="1">
      <alignment vertical="top" wrapText="1"/>
    </xf>
    <xf numFmtId="0" fontId="17" fillId="0" borderId="18" xfId="0" applyFont="1" applyBorder="1" applyAlignment="1">
      <alignment vertical="top" wrapText="1"/>
    </xf>
    <xf numFmtId="0" fontId="17" fillId="0" borderId="12" xfId="0" applyFont="1" applyBorder="1" applyAlignment="1">
      <alignment vertical="top"/>
    </xf>
    <xf numFmtId="0" fontId="17" fillId="0" borderId="16" xfId="0" applyFont="1" applyBorder="1" applyAlignment="1">
      <alignment vertical="top"/>
    </xf>
    <xf numFmtId="0" fontId="17" fillId="0" borderId="22" xfId="0" applyFont="1" applyBorder="1" applyAlignment="1">
      <alignment vertical="top"/>
    </xf>
    <xf numFmtId="0" fontId="17" fillId="0" borderId="3" xfId="0" applyFont="1" applyBorder="1" applyAlignment="1">
      <alignment vertical="top"/>
    </xf>
    <xf numFmtId="0" fontId="17" fillId="0" borderId="5" xfId="0" applyFont="1" applyBorder="1" applyAlignment="1">
      <alignment vertical="top"/>
    </xf>
    <xf numFmtId="0" fontId="15" fillId="0" borderId="19" xfId="0" applyFont="1" applyBorder="1" applyAlignment="1">
      <alignment vertical="top" wrapText="1"/>
    </xf>
    <xf numFmtId="0" fontId="15" fillId="0" borderId="0" xfId="0" applyFont="1" applyAlignment="1">
      <alignment vertical="top" wrapText="1"/>
    </xf>
    <xf numFmtId="0" fontId="15" fillId="0" borderId="98" xfId="0" applyFont="1" applyBorder="1" applyAlignment="1">
      <alignment vertical="top" wrapText="1"/>
    </xf>
    <xf numFmtId="0" fontId="15" fillId="0" borderId="20" xfId="0" applyFont="1" applyBorder="1" applyAlignment="1">
      <alignment vertical="top" wrapText="1"/>
    </xf>
    <xf numFmtId="0" fontId="15" fillId="0" borderId="21" xfId="0" applyFont="1" applyBorder="1" applyAlignment="1">
      <alignment vertical="top" wrapText="1"/>
    </xf>
    <xf numFmtId="0" fontId="15" fillId="0" borderId="18" xfId="0" applyFont="1" applyBorder="1" applyAlignment="1">
      <alignment vertical="top" wrapText="1"/>
    </xf>
    <xf numFmtId="0" fontId="9" fillId="0" borderId="18" xfId="0" applyFont="1" applyBorder="1" applyAlignment="1">
      <alignment vertical="top" wrapText="1"/>
    </xf>
    <xf numFmtId="0" fontId="42" fillId="0" borderId="12" xfId="0" applyFont="1" applyBorder="1" applyAlignment="1">
      <alignment vertical="top" wrapText="1"/>
    </xf>
    <xf numFmtId="0" fontId="42" fillId="0" borderId="16" xfId="0" applyFont="1" applyBorder="1" applyAlignment="1">
      <alignment vertical="top" wrapText="1"/>
    </xf>
    <xf numFmtId="0" fontId="42" fillId="0" borderId="22" xfId="0" applyFont="1" applyBorder="1" applyAlignment="1">
      <alignment vertical="top" wrapText="1"/>
    </xf>
    <xf numFmtId="0" fontId="42" fillId="0" borderId="3" xfId="0" applyFont="1" applyBorder="1" applyAlignment="1">
      <alignment vertical="top" wrapText="1"/>
    </xf>
    <xf numFmtId="0" fontId="42" fillId="0" borderId="4" xfId="0" applyFont="1" applyBorder="1" applyAlignment="1">
      <alignment vertical="top" wrapText="1"/>
    </xf>
    <xf numFmtId="0" fontId="42" fillId="0" borderId="5" xfId="0" applyFont="1" applyBorder="1" applyAlignment="1">
      <alignment vertical="top" wrapText="1"/>
    </xf>
    <xf numFmtId="0" fontId="9" fillId="0" borderId="16" xfId="0" applyFont="1" applyBorder="1" applyAlignment="1">
      <alignment horizontal="left" vertical="top" wrapText="1"/>
    </xf>
    <xf numFmtId="0" fontId="8" fillId="6" borderId="3"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5" fillId="3" borderId="3" xfId="11" applyFont="1" applyFill="1" applyBorder="1" applyAlignment="1">
      <alignment horizontal="center" vertical="center" wrapText="1"/>
    </xf>
    <xf numFmtId="0" fontId="5" fillId="3" borderId="4" xfId="11" applyFont="1" applyFill="1" applyBorder="1" applyAlignment="1">
      <alignment horizontal="center" vertical="center" wrapText="1"/>
    </xf>
    <xf numFmtId="0" fontId="5" fillId="3" borderId="5" xfId="11" applyFont="1" applyFill="1" applyBorder="1" applyAlignment="1">
      <alignment horizontal="center" vertical="center" wrapText="1"/>
    </xf>
    <xf numFmtId="0" fontId="5" fillId="3" borderId="3" xfId="0" applyFont="1" applyFill="1" applyBorder="1" applyAlignment="1">
      <alignment horizontal="left" vertical="center" wrapText="1"/>
    </xf>
    <xf numFmtId="0" fontId="5" fillId="3" borderId="4" xfId="0" applyFont="1" applyFill="1" applyBorder="1" applyAlignment="1">
      <alignment horizontal="left" vertical="center" wrapText="1"/>
    </xf>
    <xf numFmtId="0" fontId="5" fillId="3" borderId="5" xfId="0" applyFont="1" applyFill="1" applyBorder="1" applyAlignment="1">
      <alignment horizontal="left" vertical="center" wrapText="1"/>
    </xf>
    <xf numFmtId="0" fontId="5" fillId="3" borderId="3" xfId="11" applyFont="1" applyFill="1" applyBorder="1" applyAlignment="1">
      <alignment horizontal="left" vertical="center" wrapText="1"/>
    </xf>
    <xf numFmtId="0" fontId="5" fillId="3" borderId="4" xfId="11" applyFont="1" applyFill="1" applyBorder="1" applyAlignment="1">
      <alignment horizontal="left" vertical="center" wrapText="1"/>
    </xf>
    <xf numFmtId="0" fontId="15" fillId="0" borderId="166" xfId="0" applyFont="1" applyBorder="1" applyAlignment="1">
      <alignment vertical="top" wrapText="1"/>
    </xf>
    <xf numFmtId="0" fontId="15" fillId="0" borderId="167" xfId="0" applyFont="1" applyBorder="1" applyAlignment="1">
      <alignment vertical="top" wrapText="1"/>
    </xf>
    <xf numFmtId="0" fontId="15" fillId="0" borderId="168" xfId="0" applyFont="1" applyBorder="1" applyAlignment="1">
      <alignment vertical="top" wrapText="1"/>
    </xf>
    <xf numFmtId="0" fontId="9" fillId="0" borderId="20" xfId="0" applyFont="1" applyBorder="1" applyAlignment="1">
      <alignment vertical="top" wrapText="1"/>
    </xf>
    <xf numFmtId="0" fontId="9" fillId="0" borderId="18" xfId="0" applyFont="1" applyBorder="1" applyAlignment="1">
      <alignment horizontal="left" vertical="center" wrapText="1"/>
    </xf>
    <xf numFmtId="0" fontId="17" fillId="5" borderId="13" xfId="0" applyFont="1" applyFill="1" applyBorder="1" applyAlignment="1">
      <alignment horizontal="left" vertical="top" wrapText="1"/>
    </xf>
    <xf numFmtId="0" fontId="17" fillId="5" borderId="14" xfId="0" applyFont="1" applyFill="1" applyBorder="1" applyAlignment="1">
      <alignment horizontal="left" vertical="top" wrapText="1"/>
    </xf>
    <xf numFmtId="0" fontId="17" fillId="5" borderId="15" xfId="0" applyFont="1" applyFill="1" applyBorder="1" applyAlignment="1">
      <alignment horizontal="left" vertical="top" wrapText="1"/>
    </xf>
    <xf numFmtId="0" fontId="17" fillId="5" borderId="20" xfId="0" applyFont="1" applyFill="1" applyBorder="1" applyAlignment="1">
      <alignment horizontal="left" vertical="top" wrapText="1"/>
    </xf>
    <xf numFmtId="0" fontId="17" fillId="5" borderId="21" xfId="0" applyFont="1" applyFill="1" applyBorder="1" applyAlignment="1">
      <alignment horizontal="left" vertical="top" wrapText="1"/>
    </xf>
    <xf numFmtId="0" fontId="17" fillId="5" borderId="18" xfId="0" applyFont="1" applyFill="1" applyBorder="1" applyAlignment="1">
      <alignment horizontal="left" vertical="top" wrapText="1"/>
    </xf>
    <xf numFmtId="0" fontId="9" fillId="5" borderId="166" xfId="0" applyFont="1" applyFill="1" applyBorder="1" applyAlignment="1" applyProtection="1">
      <alignment horizontal="center" vertical="top"/>
      <protection locked="0"/>
    </xf>
    <xf numFmtId="0" fontId="9" fillId="5" borderId="167" xfId="0" applyFont="1" applyFill="1" applyBorder="1" applyAlignment="1" applyProtection="1">
      <alignment horizontal="center" vertical="top"/>
      <protection locked="0"/>
    </xf>
    <xf numFmtId="0" fontId="9" fillId="5" borderId="168" xfId="0" applyFont="1" applyFill="1" applyBorder="1" applyAlignment="1" applyProtection="1">
      <alignment horizontal="center" vertical="top"/>
      <protection locked="0"/>
    </xf>
    <xf numFmtId="0" fontId="17" fillId="0" borderId="20" xfId="0" applyFont="1" applyBorder="1" applyAlignment="1">
      <alignment vertical="top" wrapText="1"/>
    </xf>
    <xf numFmtId="0" fontId="17" fillId="0" borderId="18" xfId="0" applyFont="1" applyBorder="1" applyAlignment="1">
      <alignment horizontal="left" vertical="center" wrapText="1"/>
    </xf>
    <xf numFmtId="0" fontId="9" fillId="0" borderId="15" xfId="0" applyFont="1" applyBorder="1" applyAlignment="1">
      <alignment horizontal="center" vertical="top" wrapText="1"/>
    </xf>
    <xf numFmtId="0" fontId="9" fillId="0" borderId="18" xfId="0" applyFont="1" applyBorder="1" applyAlignment="1">
      <alignment horizontal="center" vertical="top" wrapText="1"/>
    </xf>
    <xf numFmtId="0" fontId="9" fillId="0" borderId="166" xfId="0" applyFont="1" applyBorder="1" applyAlignment="1">
      <alignment horizontal="center" vertical="top" wrapText="1"/>
    </xf>
    <xf numFmtId="0" fontId="9" fillId="0" borderId="167" xfId="0" applyFont="1" applyBorder="1" applyAlignment="1">
      <alignment horizontal="center" vertical="top" wrapText="1"/>
    </xf>
    <xf numFmtId="0" fontId="9" fillId="0" borderId="168" xfId="0" applyFont="1" applyBorder="1" applyAlignment="1">
      <alignment horizontal="center" vertical="top" wrapText="1"/>
    </xf>
    <xf numFmtId="0" fontId="9" fillId="0" borderId="15" xfId="0" applyFont="1" applyBorder="1" applyAlignment="1">
      <alignment horizontal="left" vertical="center" wrapText="1"/>
    </xf>
    <xf numFmtId="0" fontId="15" fillId="0" borderId="98" xfId="0" applyFont="1" applyBorder="1" applyAlignment="1">
      <alignment horizontal="left" vertical="center" wrapText="1"/>
    </xf>
    <xf numFmtId="0" fontId="17" fillId="5" borderId="13" xfId="0" applyFont="1" applyFill="1" applyBorder="1" applyAlignment="1" applyProtection="1">
      <alignment horizontal="left" vertical="top" wrapText="1"/>
      <protection locked="0"/>
    </xf>
    <xf numFmtId="0" fontId="17" fillId="5" borderId="14" xfId="0" applyFont="1" applyFill="1" applyBorder="1" applyAlignment="1" applyProtection="1">
      <alignment horizontal="left" vertical="top" wrapText="1"/>
      <protection locked="0"/>
    </xf>
    <xf numFmtId="0" fontId="17" fillId="5" borderId="15" xfId="0" applyFont="1" applyFill="1" applyBorder="1" applyAlignment="1" applyProtection="1">
      <alignment horizontal="left" vertical="top" wrapText="1"/>
      <protection locked="0"/>
    </xf>
    <xf numFmtId="0" fontId="17" fillId="5" borderId="20" xfId="0" applyFont="1" applyFill="1" applyBorder="1" applyAlignment="1" applyProtection="1">
      <alignment horizontal="left" vertical="top" wrapText="1"/>
      <protection locked="0"/>
    </xf>
    <xf numFmtId="0" fontId="17" fillId="5" borderId="21" xfId="0" applyFont="1" applyFill="1" applyBorder="1" applyAlignment="1" applyProtection="1">
      <alignment horizontal="left" vertical="top" wrapText="1"/>
      <protection locked="0"/>
    </xf>
    <xf numFmtId="0" fontId="17" fillId="5" borderId="18" xfId="0" applyFont="1" applyFill="1" applyBorder="1" applyAlignment="1" applyProtection="1">
      <alignment horizontal="left" vertical="top" wrapText="1"/>
      <protection locked="0"/>
    </xf>
    <xf numFmtId="0" fontId="17" fillId="0" borderId="15" xfId="0" applyFont="1" applyBorder="1" applyAlignment="1">
      <alignment horizontal="center" vertical="top" wrapText="1"/>
    </xf>
    <xf numFmtId="0" fontId="17" fillId="0" borderId="98" xfId="0" applyFont="1" applyBorder="1" applyAlignment="1">
      <alignment horizontal="center" vertical="top" wrapText="1"/>
    </xf>
    <xf numFmtId="0" fontId="17" fillId="0" borderId="18" xfId="0" applyFont="1" applyBorder="1" applyAlignment="1">
      <alignment horizontal="center" vertical="top" wrapText="1"/>
    </xf>
    <xf numFmtId="0" fontId="17" fillId="0" borderId="12" xfId="0" applyFont="1" applyBorder="1" applyAlignment="1">
      <alignment vertical="top" wrapText="1"/>
    </xf>
    <xf numFmtId="0" fontId="17" fillId="0" borderId="16" xfId="0" applyFont="1" applyBorder="1" applyAlignment="1">
      <alignment vertical="top" wrapText="1"/>
    </xf>
    <xf numFmtId="0" fontId="17" fillId="0" borderId="22" xfId="0" applyFont="1" applyBorder="1" applyAlignment="1">
      <alignment vertical="top" wrapText="1"/>
    </xf>
    <xf numFmtId="0" fontId="9" fillId="0" borderId="3" xfId="0" applyFont="1" applyBorder="1" applyAlignment="1">
      <alignment vertical="top" wrapText="1"/>
    </xf>
    <xf numFmtId="0" fontId="9" fillId="0" borderId="5" xfId="0" applyFont="1" applyBorder="1" applyAlignment="1">
      <alignment vertical="top" wrapText="1"/>
    </xf>
    <xf numFmtId="0" fontId="9" fillId="0" borderId="4" xfId="0" applyFont="1" applyBorder="1" applyAlignment="1">
      <alignment vertical="top" wrapText="1"/>
    </xf>
    <xf numFmtId="0" fontId="9" fillId="0" borderId="16" xfId="0" applyFont="1" applyBorder="1" applyAlignment="1">
      <alignment horizontal="center" vertical="top" wrapText="1"/>
    </xf>
    <xf numFmtId="0" fontId="5" fillId="3" borderId="3" xfId="3" applyFont="1" applyFill="1" applyBorder="1" applyAlignment="1">
      <alignment horizontal="center" vertical="center" wrapText="1"/>
    </xf>
    <xf numFmtId="0" fontId="5" fillId="3" borderId="4" xfId="3" applyFont="1" applyFill="1" applyBorder="1" applyAlignment="1">
      <alignment horizontal="center" vertical="center" wrapText="1"/>
    </xf>
    <xf numFmtId="0" fontId="5" fillId="3" borderId="5" xfId="3" applyFont="1" applyFill="1" applyBorder="1" applyAlignment="1">
      <alignment horizontal="center" vertical="center" wrapText="1"/>
    </xf>
    <xf numFmtId="0" fontId="5" fillId="3" borderId="3" xfId="3" applyFont="1" applyFill="1" applyBorder="1" applyAlignment="1">
      <alignment horizontal="left" vertical="center" wrapText="1"/>
    </xf>
    <xf numFmtId="0" fontId="5" fillId="3" borderId="4" xfId="3" applyFont="1" applyFill="1" applyBorder="1" applyAlignment="1">
      <alignment horizontal="left" vertical="center" wrapText="1"/>
    </xf>
    <xf numFmtId="0" fontId="17" fillId="5" borderId="3" xfId="0" applyFont="1" applyFill="1" applyBorder="1" applyAlignment="1" applyProtection="1">
      <alignment horizontal="left" vertical="top" wrapText="1"/>
      <protection locked="0"/>
    </xf>
    <xf numFmtId="0" fontId="17" fillId="5" borderId="4" xfId="0" applyFont="1" applyFill="1" applyBorder="1" applyAlignment="1" applyProtection="1">
      <alignment horizontal="left" vertical="top"/>
      <protection locked="0"/>
    </xf>
    <xf numFmtId="0" fontId="17" fillId="5" borderId="5" xfId="0" applyFont="1" applyFill="1" applyBorder="1" applyAlignment="1" applyProtection="1">
      <alignment horizontal="left" vertical="top"/>
      <protection locked="0"/>
    </xf>
    <xf numFmtId="0" fontId="17" fillId="5" borderId="28" xfId="0" applyFont="1" applyFill="1" applyBorder="1" applyAlignment="1" applyProtection="1">
      <alignment horizontal="left" vertical="top" wrapText="1"/>
      <protection locked="0"/>
    </xf>
    <xf numFmtId="0" fontId="17" fillId="5" borderId="29" xfId="0" applyFont="1" applyFill="1" applyBorder="1" applyAlignment="1" applyProtection="1">
      <alignment horizontal="left" vertical="top" wrapText="1"/>
      <protection locked="0"/>
    </xf>
    <xf numFmtId="0" fontId="17" fillId="5" borderId="30" xfId="0" applyFont="1" applyFill="1" applyBorder="1" applyAlignment="1" applyProtection="1">
      <alignment horizontal="left" vertical="top" wrapText="1"/>
      <protection locked="0"/>
    </xf>
    <xf numFmtId="0" fontId="17" fillId="5" borderId="31" xfId="0" applyFont="1" applyFill="1" applyBorder="1" applyAlignment="1" applyProtection="1">
      <alignment horizontal="left" vertical="top" wrapText="1"/>
      <protection locked="0"/>
    </xf>
    <xf numFmtId="0" fontId="17" fillId="5" borderId="1" xfId="0" applyFont="1" applyFill="1" applyBorder="1" applyAlignment="1" applyProtection="1">
      <alignment horizontal="left" vertical="top" wrapText="1"/>
      <protection locked="0"/>
    </xf>
    <xf numFmtId="0" fontId="17" fillId="5" borderId="32" xfId="0" applyFont="1" applyFill="1" applyBorder="1" applyAlignment="1" applyProtection="1">
      <alignment horizontal="left" vertical="top" wrapText="1"/>
      <protection locked="0"/>
    </xf>
    <xf numFmtId="49" fontId="46" fillId="0" borderId="153" xfId="8" applyNumberFormat="1" applyFont="1" applyFill="1" applyBorder="1" applyAlignment="1">
      <alignment vertical="top" wrapText="1"/>
    </xf>
    <xf numFmtId="49" fontId="46" fillId="0" borderId="143" xfId="8" applyNumberFormat="1" applyFont="1" applyFill="1" applyBorder="1" applyAlignment="1">
      <alignment vertical="top" wrapText="1"/>
    </xf>
    <xf numFmtId="0" fontId="51" fillId="0" borderId="144" xfId="8" applyFill="1" applyBorder="1"/>
    <xf numFmtId="0" fontId="51" fillId="0" borderId="145" xfId="8" applyFill="1" applyBorder="1"/>
    <xf numFmtId="49" fontId="65" fillId="0" borderId="143" xfId="8" applyNumberFormat="1" applyFont="1" applyFill="1" applyBorder="1" applyAlignment="1">
      <alignment vertical="top" wrapText="1"/>
    </xf>
    <xf numFmtId="0" fontId="46" fillId="0" borderId="153" xfId="8" applyNumberFormat="1" applyFont="1" applyFill="1" applyBorder="1" applyAlignment="1">
      <alignment vertical="top" wrapText="1"/>
    </xf>
    <xf numFmtId="0" fontId="55" fillId="0" borderId="133" xfId="8" applyFont="1" applyFill="1" applyBorder="1" applyAlignment="1">
      <alignment horizontal="left" vertical="top" wrapText="1"/>
    </xf>
    <xf numFmtId="0" fontId="51" fillId="0" borderId="160" xfId="8" applyFill="1" applyBorder="1"/>
    <xf numFmtId="0" fontId="51" fillId="0" borderId="159" xfId="8" applyFill="1" applyBorder="1"/>
    <xf numFmtId="0" fontId="51" fillId="0" borderId="161" xfId="8" applyFill="1" applyBorder="1"/>
    <xf numFmtId="49" fontId="46" fillId="0" borderId="123" xfId="8" applyNumberFormat="1" applyFont="1" applyFill="1" applyBorder="1" applyAlignment="1">
      <alignment horizontal="left" vertical="top" wrapText="1"/>
    </xf>
    <xf numFmtId="49" fontId="46" fillId="0" borderId="122" xfId="8" applyNumberFormat="1" applyFont="1" applyFill="1" applyBorder="1" applyAlignment="1">
      <alignment horizontal="left" vertical="top" wrapText="1"/>
    </xf>
    <xf numFmtId="49" fontId="46" fillId="0" borderId="124" xfId="8" applyNumberFormat="1" applyFont="1" applyFill="1" applyBorder="1" applyAlignment="1">
      <alignment horizontal="left" vertical="top" wrapText="1"/>
    </xf>
    <xf numFmtId="0" fontId="60" fillId="0" borderId="152" xfId="8" applyFont="1" applyFill="1" applyBorder="1" applyAlignment="1">
      <alignment horizontal="left" vertical="top" wrapText="1"/>
    </xf>
    <xf numFmtId="0" fontId="51" fillId="0" borderId="125" xfId="8" applyFill="1" applyBorder="1"/>
    <xf numFmtId="49" fontId="61" fillId="0" borderId="153" xfId="8" applyNumberFormat="1" applyFont="1" applyFill="1" applyBorder="1" applyAlignment="1">
      <alignment vertical="top" wrapText="1"/>
    </xf>
    <xf numFmtId="0" fontId="46" fillId="0" borderId="155" xfId="8" applyFont="1" applyFill="1" applyBorder="1" applyAlignment="1">
      <alignment vertical="top" wrapText="1"/>
    </xf>
    <xf numFmtId="0" fontId="51" fillId="0" borderId="148" xfId="8" applyFill="1" applyBorder="1"/>
    <xf numFmtId="0" fontId="51" fillId="0" borderId="156" xfId="8" applyFill="1" applyBorder="1"/>
    <xf numFmtId="0" fontId="52" fillId="0" borderId="143" xfId="8" applyFont="1" applyFill="1" applyBorder="1" applyAlignment="1">
      <alignment horizontal="center" vertical="center" wrapText="1"/>
    </xf>
    <xf numFmtId="49" fontId="53" fillId="0" borderId="143" xfId="8" applyNumberFormat="1" applyFont="1" applyFill="1" applyBorder="1" applyAlignment="1">
      <alignment horizontal="center" vertical="center" wrapText="1"/>
    </xf>
    <xf numFmtId="49" fontId="53" fillId="0" borderId="143" xfId="8" applyNumberFormat="1" applyFont="1" applyFill="1" applyBorder="1" applyAlignment="1">
      <alignment horizontal="left" vertical="center" wrapText="1"/>
    </xf>
    <xf numFmtId="0" fontId="51" fillId="0" borderId="146" xfId="8" applyFill="1" applyBorder="1"/>
    <xf numFmtId="0" fontId="31" fillId="0" borderId="12" xfId="0" applyFont="1" applyBorder="1" applyAlignment="1">
      <alignment vertical="top" wrapText="1"/>
    </xf>
    <xf numFmtId="0" fontId="31" fillId="0" borderId="16" xfId="0" applyFont="1" applyBorder="1" applyAlignment="1">
      <alignment vertical="top" wrapText="1"/>
    </xf>
    <xf numFmtId="0" fontId="31" fillId="0" borderId="22" xfId="0" applyFont="1" applyBorder="1" applyAlignment="1">
      <alignment vertical="top" wrapText="1"/>
    </xf>
    <xf numFmtId="0" fontId="35" fillId="0" borderId="166" xfId="0" applyFont="1" applyBorder="1" applyAlignment="1">
      <alignment vertical="top" wrapText="1"/>
    </xf>
    <xf numFmtId="0" fontId="35" fillId="0" borderId="167" xfId="0" applyFont="1" applyBorder="1" applyAlignment="1">
      <alignment vertical="top" wrapText="1"/>
    </xf>
    <xf numFmtId="0" fontId="35" fillId="0" borderId="168" xfId="0" applyFont="1" applyBorder="1" applyAlignment="1">
      <alignment vertical="top" wrapText="1"/>
    </xf>
    <xf numFmtId="0" fontId="36" fillId="5" borderId="13" xfId="0" applyFont="1" applyFill="1" applyBorder="1" applyAlignment="1" applyProtection="1">
      <alignment horizontal="left" vertical="top" wrapText="1"/>
      <protection locked="0"/>
    </xf>
    <xf numFmtId="0" fontId="36" fillId="5" borderId="14" xfId="0" applyFont="1" applyFill="1" applyBorder="1" applyAlignment="1" applyProtection="1">
      <alignment horizontal="left" vertical="top" wrapText="1"/>
      <protection locked="0"/>
    </xf>
    <xf numFmtId="0" fontId="36" fillId="5" borderId="15" xfId="0" applyFont="1" applyFill="1" applyBorder="1" applyAlignment="1" applyProtection="1">
      <alignment horizontal="left" vertical="top" wrapText="1"/>
      <protection locked="0"/>
    </xf>
    <xf numFmtId="0" fontId="36" fillId="5" borderId="20" xfId="0" applyFont="1" applyFill="1" applyBorder="1" applyAlignment="1" applyProtection="1">
      <alignment horizontal="left" vertical="top" wrapText="1"/>
      <protection locked="0"/>
    </xf>
    <xf numFmtId="0" fontId="36" fillId="5" borderId="21" xfId="0" applyFont="1" applyFill="1" applyBorder="1" applyAlignment="1" applyProtection="1">
      <alignment horizontal="left" vertical="top" wrapText="1"/>
      <protection locked="0"/>
    </xf>
    <xf numFmtId="0" fontId="36" fillId="5" borderId="18" xfId="0" applyFont="1" applyFill="1" applyBorder="1" applyAlignment="1" applyProtection="1">
      <alignment horizontal="left" vertical="top" wrapText="1"/>
      <protection locked="0"/>
    </xf>
    <xf numFmtId="0" fontId="31" fillId="0" borderId="15" xfId="0" applyFont="1" applyBorder="1" applyAlignment="1">
      <alignment horizontal="center" vertical="top" wrapText="1"/>
    </xf>
    <xf numFmtId="0" fontId="31" fillId="0" borderId="18" xfId="0" applyFont="1" applyBorder="1" applyAlignment="1">
      <alignment horizontal="center" vertical="top" wrapText="1"/>
    </xf>
    <xf numFmtId="0" fontId="31" fillId="0" borderId="166" xfId="0" applyFont="1" applyBorder="1" applyAlignment="1">
      <alignment vertical="top" wrapText="1"/>
    </xf>
    <xf numFmtId="0" fontId="31" fillId="0" borderId="167" xfId="0" applyFont="1" applyBorder="1" applyAlignment="1">
      <alignment vertical="top" wrapText="1"/>
    </xf>
    <xf numFmtId="0" fontId="31" fillId="0" borderId="168" xfId="0" applyFont="1" applyBorder="1" applyAlignment="1">
      <alignment vertical="top" wrapText="1"/>
    </xf>
    <xf numFmtId="0" fontId="35" fillId="0" borderId="19" xfId="0" applyFont="1" applyBorder="1" applyAlignment="1">
      <alignment vertical="top" wrapText="1"/>
    </xf>
    <xf numFmtId="0" fontId="35" fillId="0" borderId="0" xfId="0" applyFont="1" applyAlignment="1">
      <alignment vertical="top" wrapText="1"/>
    </xf>
    <xf numFmtId="0" fontId="35" fillId="0" borderId="0" xfId="0" applyFont="1" applyAlignment="1">
      <alignment horizontal="left" vertical="center" wrapText="1"/>
    </xf>
    <xf numFmtId="0" fontId="35" fillId="0" borderId="98" xfId="0" applyFont="1" applyBorder="1" applyAlignment="1">
      <alignment horizontal="left" vertical="center" wrapText="1"/>
    </xf>
    <xf numFmtId="0" fontId="31" fillId="0" borderId="167" xfId="0" applyFont="1" applyBorder="1" applyAlignment="1">
      <alignment horizontal="left" vertical="center" wrapText="1"/>
    </xf>
    <xf numFmtId="0" fontId="31" fillId="0" borderId="168" xfId="0" applyFont="1" applyBorder="1" applyAlignment="1">
      <alignment horizontal="left" vertical="center" wrapText="1"/>
    </xf>
    <xf numFmtId="0" fontId="31" fillId="5" borderId="166" xfId="0" applyFont="1" applyFill="1" applyBorder="1" applyAlignment="1" applyProtection="1">
      <alignment horizontal="center" vertical="top" wrapText="1"/>
      <protection locked="0"/>
    </xf>
    <xf numFmtId="0" fontId="31" fillId="5" borderId="167" xfId="0" applyFont="1" applyFill="1" applyBorder="1" applyAlignment="1" applyProtection="1">
      <alignment horizontal="center" vertical="top" wrapText="1"/>
      <protection locked="0"/>
    </xf>
    <xf numFmtId="0" fontId="31" fillId="5" borderId="168" xfId="0" applyFont="1" applyFill="1" applyBorder="1" applyAlignment="1" applyProtection="1">
      <alignment horizontal="center" vertical="top" wrapText="1"/>
      <protection locked="0"/>
    </xf>
    <xf numFmtId="0" fontId="31" fillId="0" borderId="13" xfId="0" applyFont="1" applyBorder="1" applyAlignment="1">
      <alignment vertical="top" wrapText="1"/>
    </xf>
    <xf numFmtId="0" fontId="31" fillId="0" borderId="14" xfId="0" applyFont="1" applyBorder="1" applyAlignment="1">
      <alignment vertical="top" wrapText="1"/>
    </xf>
    <xf numFmtId="0" fontId="31" fillId="0" borderId="14" xfId="0" applyFont="1" applyBorder="1" applyAlignment="1">
      <alignment horizontal="left" vertical="center" wrapText="1"/>
    </xf>
    <xf numFmtId="0" fontId="31" fillId="0" borderId="15" xfId="0" applyFont="1" applyBorder="1" applyAlignment="1">
      <alignment horizontal="left" vertical="center" wrapText="1"/>
    </xf>
    <xf numFmtId="0" fontId="31" fillId="0" borderId="19" xfId="0" applyFont="1" applyBorder="1" applyAlignment="1">
      <alignment vertical="top" wrapText="1"/>
    </xf>
    <xf numFmtId="0" fontId="31" fillId="0" borderId="0" xfId="0" applyFont="1" applyAlignment="1">
      <alignment vertical="top" wrapText="1"/>
    </xf>
    <xf numFmtId="0" fontId="31" fillId="0" borderId="0" xfId="0" applyFont="1" applyAlignment="1">
      <alignment horizontal="left" vertical="center" wrapText="1"/>
    </xf>
    <xf numFmtId="0" fontId="31" fillId="0" borderId="98" xfId="0" applyFont="1" applyBorder="1" applyAlignment="1">
      <alignment horizontal="left" vertical="center" wrapText="1"/>
    </xf>
    <xf numFmtId="0" fontId="36" fillId="0" borderId="19" xfId="0" applyFont="1" applyBorder="1" applyAlignment="1">
      <alignment vertical="top" wrapText="1"/>
    </xf>
    <xf numFmtId="0" fontId="36" fillId="0" borderId="0" xfId="0" applyFont="1" applyAlignment="1">
      <alignment vertical="top" wrapText="1"/>
    </xf>
    <xf numFmtId="0" fontId="36" fillId="0" borderId="0" xfId="0" applyFont="1" applyAlignment="1">
      <alignment horizontal="left" vertical="center" wrapText="1"/>
    </xf>
    <xf numFmtId="0" fontId="36" fillId="0" borderId="98" xfId="0" applyFont="1" applyBorder="1" applyAlignment="1">
      <alignment horizontal="left" vertical="center" wrapText="1"/>
    </xf>
    <xf numFmtId="0" fontId="31" fillId="0" borderId="20" xfId="0" applyFont="1" applyBorder="1" applyAlignment="1">
      <alignment vertical="top" wrapText="1"/>
    </xf>
    <xf numFmtId="0" fontId="31" fillId="0" borderId="21" xfId="0" applyFont="1" applyBorder="1" applyAlignment="1">
      <alignment vertical="top" wrapText="1"/>
    </xf>
    <xf numFmtId="0" fontId="31" fillId="0" borderId="21" xfId="0" applyFont="1" applyBorder="1" applyAlignment="1">
      <alignment horizontal="left" vertical="center" wrapText="1"/>
    </xf>
    <xf numFmtId="0" fontId="31" fillId="0" borderId="18" xfId="0" applyFont="1" applyBorder="1" applyAlignment="1">
      <alignment horizontal="left" vertical="center" wrapText="1"/>
    </xf>
    <xf numFmtId="0" fontId="6" fillId="0" borderId="10" xfId="0" applyFont="1" applyBorder="1" applyAlignment="1" applyProtection="1">
      <alignment horizontal="left" vertical="top" wrapText="1"/>
      <protection locked="0"/>
    </xf>
    <xf numFmtId="0" fontId="31" fillId="0" borderId="166" xfId="0" applyFont="1" applyBorder="1" applyAlignment="1">
      <alignment vertical="top"/>
    </xf>
    <xf numFmtId="0" fontId="31" fillId="0" borderId="168" xfId="0" applyFont="1" applyBorder="1" applyAlignment="1">
      <alignment vertical="top"/>
    </xf>
    <xf numFmtId="0" fontId="31" fillId="0" borderId="23" xfId="0" applyFont="1" applyBorder="1" applyAlignment="1">
      <alignment horizontal="left" vertical="top" wrapText="1"/>
    </xf>
    <xf numFmtId="0" fontId="31" fillId="0" borderId="16" xfId="0" applyFont="1" applyBorder="1" applyAlignment="1">
      <alignment horizontal="left" vertical="top" wrapText="1"/>
    </xf>
    <xf numFmtId="0" fontId="31" fillId="0" borderId="15" xfId="0" applyFont="1" applyBorder="1" applyAlignment="1">
      <alignment vertical="top"/>
    </xf>
    <xf numFmtId="0" fontId="31" fillId="0" borderId="24" xfId="0" applyFont="1" applyBorder="1" applyAlignment="1">
      <alignment vertical="top"/>
    </xf>
    <xf numFmtId="0" fontId="31" fillId="0" borderId="0" xfId="0" applyFont="1" applyAlignment="1">
      <alignment horizontal="right" vertical="top" wrapText="1"/>
    </xf>
    <xf numFmtId="0" fontId="6" fillId="0" borderId="10" xfId="0" applyFont="1" applyBorder="1" applyAlignment="1" applyProtection="1">
      <alignment horizontal="left" vertical="top"/>
      <protection hidden="1"/>
    </xf>
    <xf numFmtId="0" fontId="6" fillId="0" borderId="0" xfId="0" applyFont="1" applyAlignment="1" applyProtection="1">
      <alignment horizontal="left" vertical="top"/>
      <protection hidden="1"/>
    </xf>
    <xf numFmtId="0" fontId="8" fillId="6" borderId="166" xfId="0" applyFont="1" applyFill="1" applyBorder="1" applyAlignment="1">
      <alignment horizontal="center" vertical="center" wrapText="1"/>
    </xf>
    <xf numFmtId="0" fontId="8" fillId="6" borderId="167" xfId="0" applyFont="1" applyFill="1" applyBorder="1" applyAlignment="1">
      <alignment horizontal="center" vertical="center" wrapText="1"/>
    </xf>
    <xf numFmtId="0" fontId="8" fillId="6" borderId="168" xfId="0" applyFont="1" applyFill="1" applyBorder="1" applyAlignment="1">
      <alignment horizontal="center" vertical="center" wrapText="1"/>
    </xf>
    <xf numFmtId="0" fontId="30" fillId="3" borderId="166" xfId="3" applyFont="1" applyFill="1" applyBorder="1" applyAlignment="1">
      <alignment horizontal="center" vertical="center" wrapText="1"/>
    </xf>
    <xf numFmtId="0" fontId="30" fillId="3" borderId="167" xfId="3" applyFont="1" applyFill="1" applyBorder="1" applyAlignment="1">
      <alignment horizontal="center" vertical="center" wrapText="1"/>
    </xf>
    <xf numFmtId="0" fontId="30" fillId="3" borderId="168" xfId="3" applyFont="1" applyFill="1" applyBorder="1" applyAlignment="1">
      <alignment horizontal="center" vertical="center" wrapText="1"/>
    </xf>
    <xf numFmtId="0" fontId="30" fillId="3" borderId="166" xfId="0" applyFont="1" applyFill="1" applyBorder="1" applyAlignment="1">
      <alignment horizontal="left" vertical="center" wrapText="1"/>
    </xf>
    <xf numFmtId="0" fontId="30" fillId="3" borderId="167" xfId="0" applyFont="1" applyFill="1" applyBorder="1" applyAlignment="1">
      <alignment horizontal="left" vertical="center" wrapText="1"/>
    </xf>
    <xf numFmtId="0" fontId="30" fillId="3" borderId="168" xfId="0" applyFont="1" applyFill="1" applyBorder="1" applyAlignment="1">
      <alignment horizontal="left" vertical="center" wrapText="1"/>
    </xf>
    <xf numFmtId="0" fontId="30" fillId="3" borderId="166" xfId="3" applyFont="1" applyFill="1" applyBorder="1" applyAlignment="1">
      <alignment horizontal="left" vertical="center" wrapText="1"/>
    </xf>
    <xf numFmtId="0" fontId="30" fillId="3" borderId="167" xfId="3" applyFont="1" applyFill="1" applyBorder="1" applyAlignment="1">
      <alignment horizontal="left" vertical="center" wrapText="1"/>
    </xf>
    <xf numFmtId="0" fontId="25" fillId="5" borderId="13" xfId="0" applyFont="1" applyFill="1" applyBorder="1" applyAlignment="1" applyProtection="1">
      <alignment horizontal="center" vertical="top" wrapText="1"/>
      <protection locked="0"/>
    </xf>
    <xf numFmtId="0" fontId="25" fillId="5" borderId="14" xfId="0" applyFont="1" applyFill="1" applyBorder="1" applyAlignment="1" applyProtection="1">
      <alignment horizontal="center" vertical="top" wrapText="1"/>
      <protection locked="0"/>
    </xf>
    <xf numFmtId="0" fontId="25" fillId="5" borderId="15" xfId="0" applyFont="1" applyFill="1" applyBorder="1" applyAlignment="1" applyProtection="1">
      <alignment horizontal="center" vertical="top" wrapText="1"/>
      <protection locked="0"/>
    </xf>
    <xf numFmtId="0" fontId="25" fillId="5" borderId="20" xfId="0" applyFont="1" applyFill="1" applyBorder="1" applyAlignment="1" applyProtection="1">
      <alignment horizontal="center" vertical="top" wrapText="1"/>
      <protection locked="0"/>
    </xf>
    <xf numFmtId="0" fontId="25" fillId="5" borderId="21" xfId="0" applyFont="1" applyFill="1" applyBorder="1" applyAlignment="1" applyProtection="1">
      <alignment horizontal="center" vertical="top" wrapText="1"/>
      <protection locked="0"/>
    </xf>
    <xf numFmtId="0" fontId="25" fillId="5" borderId="18" xfId="0" applyFont="1" applyFill="1" applyBorder="1" applyAlignment="1" applyProtection="1">
      <alignment horizontal="center" vertical="top" wrapText="1"/>
      <protection locked="0"/>
    </xf>
    <xf numFmtId="0" fontId="3" fillId="0" borderId="12" xfId="0" applyFont="1" applyBorder="1" applyAlignment="1">
      <alignment vertical="top" wrapText="1"/>
    </xf>
    <xf numFmtId="0" fontId="3" fillId="0" borderId="16" xfId="0" applyFont="1" applyBorder="1" applyAlignment="1">
      <alignment vertical="top" wrapText="1"/>
    </xf>
    <xf numFmtId="0" fontId="3" fillId="0" borderId="22" xfId="0" applyFont="1" applyBorder="1" applyAlignment="1">
      <alignment vertical="top" wrapText="1"/>
    </xf>
    <xf numFmtId="0" fontId="3" fillId="0" borderId="166" xfId="0" applyFont="1" applyBorder="1" applyAlignment="1">
      <alignment vertical="top" wrapText="1"/>
    </xf>
    <xf numFmtId="0" fontId="3" fillId="0" borderId="167" xfId="0" applyFont="1" applyBorder="1" applyAlignment="1">
      <alignment vertical="top" wrapText="1"/>
    </xf>
    <xf numFmtId="0" fontId="3" fillId="0" borderId="168" xfId="0" applyFont="1" applyBorder="1" applyAlignment="1">
      <alignment vertical="top" wrapText="1"/>
    </xf>
    <xf numFmtId="0" fontId="26" fillId="0" borderId="166" xfId="0" applyFont="1" applyBorder="1" applyAlignment="1">
      <alignment vertical="top" wrapText="1"/>
    </xf>
    <xf numFmtId="0" fontId="26" fillId="0" borderId="167" xfId="0" applyFont="1" applyBorder="1" applyAlignment="1">
      <alignment vertical="top" wrapText="1"/>
    </xf>
    <xf numFmtId="0" fontId="26" fillId="0" borderId="168" xfId="0" applyFont="1" applyBorder="1" applyAlignment="1">
      <alignment vertical="top" wrapText="1"/>
    </xf>
    <xf numFmtId="0" fontId="0" fillId="5" borderId="7" xfId="0" applyFill="1" applyBorder="1" applyAlignment="1" applyProtection="1">
      <alignment horizontal="left" vertical="top" wrapText="1"/>
      <protection locked="0"/>
    </xf>
    <xf numFmtId="0" fontId="0" fillId="5" borderId="11"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25" fillId="0" borderId="13" xfId="0" applyFont="1" applyBorder="1" applyAlignment="1">
      <alignment vertical="top" wrapText="1"/>
    </xf>
    <xf numFmtId="0" fontId="25" fillId="0" borderId="14" xfId="0" applyFont="1" applyBorder="1" applyAlignment="1">
      <alignment vertical="top" wrapText="1"/>
    </xf>
    <xf numFmtId="0" fontId="25" fillId="0" borderId="15" xfId="0" applyFont="1" applyBorder="1" applyAlignment="1">
      <alignment vertical="top" wrapText="1"/>
    </xf>
    <xf numFmtId="0" fontId="25" fillId="0" borderId="19" xfId="0" applyFont="1" applyBorder="1" applyAlignment="1">
      <alignment vertical="top" wrapText="1"/>
    </xf>
    <xf numFmtId="0" fontId="25" fillId="0" borderId="0" xfId="0" applyFont="1" applyAlignment="1">
      <alignment vertical="top" wrapText="1"/>
    </xf>
    <xf numFmtId="0" fontId="25" fillId="0" borderId="98" xfId="0" applyFont="1" applyBorder="1" applyAlignment="1">
      <alignment vertical="top" wrapText="1"/>
    </xf>
    <xf numFmtId="0" fontId="3" fillId="0" borderId="20" xfId="0" applyFont="1" applyBorder="1" applyAlignment="1">
      <alignment vertical="top" wrapText="1"/>
    </xf>
    <xf numFmtId="0" fontId="3" fillId="0" borderId="21" xfId="0" applyFont="1" applyBorder="1" applyAlignment="1">
      <alignment vertical="top" wrapText="1"/>
    </xf>
    <xf numFmtId="0" fontId="3" fillId="0" borderId="18" xfId="0" applyFont="1" applyBorder="1" applyAlignment="1">
      <alignment vertical="top" wrapText="1"/>
    </xf>
    <xf numFmtId="0" fontId="3" fillId="0" borderId="13" xfId="0" applyFont="1" applyBorder="1" applyAlignment="1">
      <alignment vertical="top" wrapText="1"/>
    </xf>
    <xf numFmtId="0" fontId="3" fillId="0" borderId="14" xfId="0" applyFont="1" applyBorder="1" applyAlignment="1">
      <alignment vertical="top" wrapText="1"/>
    </xf>
    <xf numFmtId="0" fontId="3" fillId="0" borderId="15" xfId="0" applyFont="1" applyBorder="1" applyAlignment="1">
      <alignment vertical="top" wrapText="1"/>
    </xf>
    <xf numFmtId="0" fontId="3" fillId="0" borderId="0" xfId="0" applyFont="1" applyAlignment="1">
      <alignment horizontal="right" vertical="top" wrapText="1"/>
    </xf>
    <xf numFmtId="0" fontId="21" fillId="6" borderId="166" xfId="0" applyFont="1" applyFill="1" applyBorder="1" applyAlignment="1">
      <alignment horizontal="center" vertical="center" wrapText="1"/>
    </xf>
    <xf numFmtId="0" fontId="21" fillId="6" borderId="167" xfId="0" applyFont="1" applyFill="1" applyBorder="1" applyAlignment="1">
      <alignment horizontal="center" vertical="center" wrapText="1"/>
    </xf>
    <xf numFmtId="0" fontId="21" fillId="6" borderId="168" xfId="0" applyFont="1" applyFill="1" applyBorder="1" applyAlignment="1">
      <alignment horizontal="center" vertical="center" wrapText="1"/>
    </xf>
    <xf numFmtId="0" fontId="22" fillId="3" borderId="166" xfId="3" applyFont="1" applyFill="1" applyBorder="1" applyAlignment="1">
      <alignment horizontal="center" vertical="center" wrapText="1"/>
    </xf>
    <xf numFmtId="0" fontId="22" fillId="3" borderId="167" xfId="3" applyFont="1" applyFill="1" applyBorder="1" applyAlignment="1">
      <alignment horizontal="center" vertical="center" wrapText="1"/>
    </xf>
    <xf numFmtId="0" fontId="22" fillId="3" borderId="168" xfId="3" applyFont="1" applyFill="1" applyBorder="1" applyAlignment="1">
      <alignment horizontal="center" vertical="center" wrapText="1"/>
    </xf>
    <xf numFmtId="0" fontId="22" fillId="3" borderId="166" xfId="0" applyFont="1" applyFill="1" applyBorder="1" applyAlignment="1">
      <alignment horizontal="left" vertical="center" wrapText="1"/>
    </xf>
    <xf numFmtId="0" fontId="22" fillId="3" borderId="167" xfId="0" applyFont="1" applyFill="1" applyBorder="1" applyAlignment="1">
      <alignment horizontal="left" vertical="center" wrapText="1"/>
    </xf>
    <xf numFmtId="0" fontId="22" fillId="3" borderId="168" xfId="0" applyFont="1" applyFill="1" applyBorder="1" applyAlignment="1">
      <alignment horizontal="left" vertical="center" wrapText="1"/>
    </xf>
    <xf numFmtId="0" fontId="22" fillId="3" borderId="166" xfId="3" applyFont="1" applyFill="1" applyBorder="1" applyAlignment="1">
      <alignment horizontal="left" vertical="center" wrapText="1"/>
    </xf>
    <xf numFmtId="0" fontId="22" fillId="3" borderId="167" xfId="3" applyFont="1" applyFill="1" applyBorder="1" applyAlignment="1">
      <alignment horizontal="left" vertical="center" wrapText="1"/>
    </xf>
    <xf numFmtId="0" fontId="9" fillId="0" borderId="12" xfId="0" applyFont="1" applyBorder="1" applyAlignment="1" applyProtection="1">
      <alignment vertical="top" wrapText="1"/>
      <protection locked="0"/>
    </xf>
    <xf numFmtId="0" fontId="9" fillId="0" borderId="16" xfId="0" applyFont="1" applyBorder="1" applyAlignment="1" applyProtection="1">
      <alignment vertical="top" wrapText="1"/>
      <protection locked="0"/>
    </xf>
    <xf numFmtId="0" fontId="9" fillId="0" borderId="22" xfId="0" applyFont="1" applyBorder="1" applyAlignment="1" applyProtection="1">
      <alignment vertical="top" wrapText="1"/>
      <protection locked="0"/>
    </xf>
    <xf numFmtId="0" fontId="9" fillId="0" borderId="166" xfId="0" applyFont="1" applyBorder="1" applyAlignment="1" applyProtection="1">
      <alignment vertical="top" wrapText="1"/>
      <protection locked="0"/>
    </xf>
    <xf numFmtId="0" fontId="9" fillId="0" borderId="167" xfId="0" applyFont="1" applyBorder="1" applyAlignment="1" applyProtection="1">
      <alignment vertical="top" wrapText="1"/>
      <protection locked="0"/>
    </xf>
    <xf numFmtId="0" fontId="9" fillId="0" borderId="168" xfId="0" applyFont="1" applyBorder="1" applyAlignment="1" applyProtection="1">
      <alignment vertical="top" wrapText="1"/>
      <protection locked="0"/>
    </xf>
    <xf numFmtId="0" fontId="15" fillId="0" borderId="166" xfId="0" applyFont="1" applyBorder="1" applyAlignment="1" applyProtection="1">
      <alignment vertical="top" wrapText="1"/>
      <protection locked="0"/>
    </xf>
    <xf numFmtId="0" fontId="15" fillId="0" borderId="167" xfId="0" applyFont="1" applyBorder="1" applyAlignment="1" applyProtection="1">
      <alignment vertical="top" wrapText="1"/>
      <protection locked="0"/>
    </xf>
    <xf numFmtId="0" fontId="15" fillId="0" borderId="168" xfId="0" applyFont="1" applyBorder="1" applyAlignment="1" applyProtection="1">
      <alignment vertical="top" wrapText="1"/>
      <protection locked="0"/>
    </xf>
    <xf numFmtId="0" fontId="9" fillId="0" borderId="166" xfId="0" applyFont="1" applyBorder="1" applyAlignment="1">
      <alignment vertical="top" wrapText="1"/>
    </xf>
    <xf numFmtId="0" fontId="9" fillId="0" borderId="168" xfId="0" applyFont="1" applyBorder="1" applyAlignment="1">
      <alignment vertical="top" wrapText="1"/>
    </xf>
    <xf numFmtId="0" fontId="9" fillId="0" borderId="167" xfId="0" applyFont="1" applyBorder="1" applyAlignment="1">
      <alignment vertical="top" wrapText="1"/>
    </xf>
    <xf numFmtId="0" fontId="9" fillId="0" borderId="98" xfId="0" applyFont="1" applyBorder="1" applyAlignment="1">
      <alignment horizontal="center" vertical="top" wrapText="1"/>
    </xf>
    <xf numFmtId="0" fontId="9" fillId="0" borderId="12" xfId="0" applyFont="1" applyBorder="1" applyAlignment="1">
      <alignment horizontal="center" vertical="center"/>
    </xf>
    <xf numFmtId="0" fontId="9" fillId="0" borderId="16" xfId="0" applyFont="1" applyBorder="1" applyAlignment="1">
      <alignment horizontal="center" vertical="center"/>
    </xf>
    <xf numFmtId="0" fontId="9" fillId="0" borderId="22" xfId="0" applyFont="1" applyBorder="1" applyAlignment="1">
      <alignment horizontal="center" vertical="center"/>
    </xf>
    <xf numFmtId="0" fontId="9" fillId="0" borderId="166" xfId="0" applyFont="1" applyBorder="1" applyAlignment="1">
      <alignment vertical="top"/>
    </xf>
    <xf numFmtId="0" fontId="9" fillId="0" borderId="168" xfId="0" applyFont="1" applyBorder="1" applyAlignment="1">
      <alignment vertical="top"/>
    </xf>
    <xf numFmtId="0" fontId="5" fillId="3" borderId="166" xfId="3" applyFont="1" applyFill="1" applyBorder="1" applyAlignment="1">
      <alignment horizontal="center" vertical="center" wrapText="1"/>
    </xf>
    <xf numFmtId="0" fontId="5" fillId="3" borderId="167" xfId="3" applyFont="1" applyFill="1" applyBorder="1" applyAlignment="1">
      <alignment horizontal="center" vertical="center" wrapText="1"/>
    </xf>
    <xf numFmtId="0" fontId="5" fillId="3" borderId="168" xfId="3" applyFont="1" applyFill="1" applyBorder="1" applyAlignment="1">
      <alignment horizontal="center" vertical="center" wrapText="1"/>
    </xf>
    <xf numFmtId="0" fontId="5" fillId="3" borderId="166" xfId="0" applyFont="1" applyFill="1" applyBorder="1" applyAlignment="1">
      <alignment horizontal="left" vertical="center" wrapText="1"/>
    </xf>
    <xf numFmtId="0" fontId="5" fillId="3" borderId="167" xfId="0" applyFont="1" applyFill="1" applyBorder="1" applyAlignment="1">
      <alignment horizontal="left" vertical="center" wrapText="1"/>
    </xf>
    <xf numFmtId="0" fontId="5" fillId="3" borderId="168" xfId="0" applyFont="1" applyFill="1" applyBorder="1" applyAlignment="1">
      <alignment horizontal="left" vertical="center" wrapText="1"/>
    </xf>
    <xf numFmtId="0" fontId="5" fillId="3" borderId="166" xfId="3" applyFont="1" applyFill="1" applyBorder="1" applyAlignment="1">
      <alignment horizontal="left" vertical="center" wrapText="1"/>
    </xf>
    <xf numFmtId="0" fontId="5" fillId="3" borderId="167" xfId="3" applyFont="1" applyFill="1" applyBorder="1" applyAlignment="1">
      <alignment horizontal="left" vertical="center" wrapText="1"/>
    </xf>
  </cellXfs>
  <cellStyles count="12">
    <cellStyle name="Hipervínculo" xfId="5" builtinId="8"/>
    <cellStyle name="Hipervínculo 2" xfId="10"/>
    <cellStyle name="Millares" xfId="4" builtinId="3"/>
    <cellStyle name="Millares [0]" xfId="2" builtinId="6"/>
    <cellStyle name="Normal" xfId="0" builtinId="0"/>
    <cellStyle name="Normal 2" xfId="3"/>
    <cellStyle name="Normal 2 2" xfId="6"/>
    <cellStyle name="Normal 2 2 2" xfId="7"/>
    <cellStyle name="Normal 2 3" xfId="11"/>
    <cellStyle name="Normal 3" xfId="8"/>
    <cellStyle name="Porcentaje" xfId="1" builtinId="5"/>
    <cellStyle name="Porcentaje 2" xfId="9"/>
  </cellStyles>
  <dxfs count="62">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1.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3.png"/><Relationship Id="rId1"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5.png"/><Relationship Id="rId1" Type="http://schemas.openxmlformats.org/officeDocument/2006/relationships/image" Target="../media/image2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8.png"/><Relationship Id="rId1" Type="http://schemas.openxmlformats.org/officeDocument/2006/relationships/image" Target="../media/image2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2.png"/><Relationship Id="rId1" Type="http://schemas.openxmlformats.org/officeDocument/2006/relationships/image" Target="../media/image3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8.png"/></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9.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4.png"/><Relationship Id="rId1" Type="http://schemas.openxmlformats.org/officeDocument/2006/relationships/image" Target="../media/image4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20</xdr:row>
      <xdr:rowOff>0</xdr:rowOff>
    </xdr:from>
    <xdr:to>
      <xdr:col>11</xdr:col>
      <xdr:colOff>304800</xdr:colOff>
      <xdr:row>20</xdr:row>
      <xdr:rowOff>304800</xdr:rowOff>
    </xdr:to>
    <xdr:sp macro="" textlink="">
      <xdr:nvSpPr>
        <xdr:cNvPr id="2" name="AutoShape 1" descr="https://ssl.gstatic.com/ui/v1/icons/mail/images/cleardot.gif">
          <a:extLst>
            <a:ext uri="{FF2B5EF4-FFF2-40B4-BE49-F238E27FC236}">
              <a16:creationId xmlns="" xmlns:a16="http://schemas.microsoft.com/office/drawing/2014/main" id="{00000000-0008-0000-1A00-000002000000}"/>
            </a:ext>
          </a:extLst>
        </xdr:cNvPr>
        <xdr:cNvSpPr>
          <a:spLocks noChangeAspect="1" noChangeArrowheads="1"/>
        </xdr:cNvSpPr>
      </xdr:nvSpPr>
      <xdr:spPr bwMode="auto">
        <a:xfrm>
          <a:off x="12334875" y="35823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xdr:row>
      <xdr:rowOff>0</xdr:rowOff>
    </xdr:from>
    <xdr:to>
      <xdr:col>11</xdr:col>
      <xdr:colOff>304800</xdr:colOff>
      <xdr:row>20</xdr:row>
      <xdr:rowOff>304800</xdr:rowOff>
    </xdr:to>
    <xdr:sp macro="" textlink="">
      <xdr:nvSpPr>
        <xdr:cNvPr id="3" name="AutoShape 2" descr="https://ssl.gstatic.com/ui/v1/icons/mail/images/cleardot.gif">
          <a:extLst>
            <a:ext uri="{FF2B5EF4-FFF2-40B4-BE49-F238E27FC236}">
              <a16:creationId xmlns="" xmlns:a16="http://schemas.microsoft.com/office/drawing/2014/main" id="{00000000-0008-0000-1A00-000003000000}"/>
            </a:ext>
          </a:extLst>
        </xdr:cNvPr>
        <xdr:cNvSpPr>
          <a:spLocks noChangeAspect="1" noChangeArrowheads="1"/>
        </xdr:cNvSpPr>
      </xdr:nvSpPr>
      <xdr:spPr bwMode="auto">
        <a:xfrm>
          <a:off x="16087725" y="35823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10</xdr:col>
      <xdr:colOff>0</xdr:colOff>
      <xdr:row>20</xdr:row>
      <xdr:rowOff>0</xdr:rowOff>
    </xdr:from>
    <xdr:ext cx="304800" cy="304800"/>
    <xdr:sp macro="" textlink="">
      <xdr:nvSpPr>
        <xdr:cNvPr id="4" name="AutoShape 2" descr="https://ssl.gstatic.com/ui/v1/icons/mail/images/cleardot.gif">
          <a:extLst>
            <a:ext uri="{FF2B5EF4-FFF2-40B4-BE49-F238E27FC236}">
              <a16:creationId xmlns="" xmlns:a16="http://schemas.microsoft.com/office/drawing/2014/main" id="{8DC74E85-E19F-ED42-8B66-48B403D944BE}"/>
            </a:ext>
          </a:extLst>
        </xdr:cNvPr>
        <xdr:cNvSpPr>
          <a:spLocks noChangeAspect="1" noChangeArrowheads="1"/>
        </xdr:cNvSpPr>
      </xdr:nvSpPr>
      <xdr:spPr bwMode="auto">
        <a:xfrm>
          <a:off x="15955287" y="2410080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xml><?xml version="1.0" encoding="utf-8"?>
<xdr:wsDr xmlns:xdr="http://schemas.openxmlformats.org/drawingml/2006/spreadsheetDrawing" xmlns:a="http://schemas.openxmlformats.org/drawingml/2006/main">
  <xdr:twoCellAnchor>
    <xdr:from>
      <xdr:col>2</xdr:col>
      <xdr:colOff>120086</xdr:colOff>
      <xdr:row>0</xdr:row>
      <xdr:rowOff>105975</xdr:rowOff>
    </xdr:from>
    <xdr:to>
      <xdr:col>5</xdr:col>
      <xdr:colOff>215900</xdr:colOff>
      <xdr:row>0</xdr:row>
      <xdr:rowOff>955941</xdr:rowOff>
    </xdr:to>
    <xdr:sp macro="" textlink="">
      <xdr:nvSpPr>
        <xdr:cNvPr id="2" name="Shape 31">
          <a:extLst>
            <a:ext uri="{FF2B5EF4-FFF2-40B4-BE49-F238E27FC236}">
              <a16:creationId xmlns="" xmlns:a16="http://schemas.microsoft.com/office/drawing/2014/main" id="{34134F7C-FE33-B148-9637-6197CA22DCA4}"/>
            </a:ext>
          </a:extLst>
        </xdr:cNvPr>
        <xdr:cNvSpPr txBox="1"/>
      </xdr:nvSpPr>
      <xdr:spPr>
        <a:xfrm>
          <a:off x="1237686" y="105975"/>
          <a:ext cx="4058214" cy="849966"/>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699" tIns="45699" rIns="45699" bIns="45699" numCol="1" anchor="t">
          <a:spAutoFit/>
        </a:bodyPr>
        <a:lstStyle/>
        <a:p>
          <a:pPr marL="0" marR="0" indent="0" algn="l" defTabSz="914400" latinLnBrk="0">
            <a:lnSpc>
              <a:spcPct val="100000"/>
            </a:lnSpc>
            <a:spcBef>
              <a:spcPts val="0"/>
            </a:spcBef>
            <a:spcAft>
              <a:spcPts val="0"/>
            </a:spcAft>
            <a:buClrTx/>
            <a:buSzTx/>
            <a:buFontTx/>
            <a:buNone/>
            <a:tabLst/>
            <a:defRPr sz="1400" b="1" i="0" u="none" strike="noStrike" cap="none" spc="0" baseline="0">
              <a:ln>
                <a:noFill/>
              </a:ln>
              <a:solidFill>
                <a:srgbClr val="FFFFFF"/>
              </a:solidFill>
              <a:uFillTx/>
              <a:latin typeface="Arial Narrow"/>
              <a:ea typeface="Arial Narrow"/>
              <a:cs typeface="Arial Narrow"/>
              <a:sym typeface="Arial Narrow"/>
            </a:defRPr>
          </a:pPr>
          <a:r>
            <a:rPr sz="1400" b="1" i="0" u="none" strike="noStrike" cap="none" spc="0" baseline="0">
              <a:ln>
                <a:noFill/>
              </a:ln>
              <a:solidFill>
                <a:srgbClr val="FFFFFF"/>
              </a:solidFill>
              <a:uFillTx/>
              <a:latin typeface="Arial Narrow"/>
              <a:ea typeface="Arial Narrow"/>
              <a:cs typeface="Arial Narrow"/>
              <a:sym typeface="Arial Narrow"/>
            </a:rPr>
            <a:t>Ministerio de Ambiente y Desarrollo Sostenible</a:t>
          </a: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Arial Narrow"/>
              <a:ea typeface="Arial Narrow"/>
              <a:cs typeface="Arial Narrow"/>
              <a:sym typeface="Arial Narrow"/>
            </a:defRPr>
          </a:pPr>
          <a:r>
            <a:rPr sz="1100" b="0" i="0" u="none" strike="noStrike" cap="none" spc="0" baseline="0">
              <a:ln>
                <a:noFill/>
              </a:ln>
              <a:solidFill>
                <a:srgbClr val="FFFFFF"/>
              </a:solidFill>
              <a:uFillTx/>
              <a:latin typeface="Arial Narrow"/>
              <a:ea typeface="Arial Narrow"/>
              <a:cs typeface="Arial Narrow"/>
              <a:sym typeface="Arial Narrow"/>
            </a:rPr>
            <a:t>Dirección General de Ordenamiento Ambiental Territorial y Coordinación del SINA</a:t>
          </a:r>
          <a:endParaRPr sz="1400" b="0" i="0" u="none" strike="noStrike" cap="none" spc="0" baseline="0">
            <a:ln>
              <a:noFill/>
            </a:ln>
            <a:solidFill>
              <a:srgbClr val="FFFFFF"/>
            </a:solidFill>
            <a:uFillTx/>
            <a:latin typeface="Arial Narrow"/>
            <a:ea typeface="Arial Narrow"/>
            <a:cs typeface="Arial Narrow"/>
            <a:sym typeface="Arial Narrow"/>
          </a:endParaRPr>
        </a:p>
        <a:p>
          <a:pPr marL="0" marR="0" indent="0" algn="l" defTabSz="914400" latinLnBrk="0">
            <a:lnSpc>
              <a:spcPct val="100000"/>
            </a:lnSpc>
            <a:spcBef>
              <a:spcPts val="0"/>
            </a:spcBef>
            <a:spcAft>
              <a:spcPts val="0"/>
            </a:spcAft>
            <a:buClrTx/>
            <a:buSzTx/>
            <a:buFontTx/>
            <a:buNone/>
            <a:tabLst/>
            <a:defRPr sz="1000" b="0" i="0" u="none" strike="noStrike" cap="none" spc="0" baseline="0">
              <a:ln>
                <a:noFill/>
              </a:ln>
              <a:solidFill>
                <a:srgbClr val="FFFFFF"/>
              </a:solidFill>
              <a:uFillTx/>
              <a:latin typeface="Arial Narrow"/>
              <a:ea typeface="Arial Narrow"/>
              <a:cs typeface="Arial Narrow"/>
              <a:sym typeface="Arial Narrow"/>
            </a:defRPr>
          </a:pPr>
          <a:r>
            <a:rPr sz="1000" b="0" i="0" u="none" strike="noStrike" cap="none" spc="0" baseline="0">
              <a:ln>
                <a:noFill/>
              </a:ln>
              <a:solidFill>
                <a:srgbClr val="FFFFFF"/>
              </a:solidFill>
              <a:uFillTx/>
              <a:latin typeface="Arial Narrow"/>
              <a:ea typeface="Arial Narrow"/>
              <a:cs typeface="Arial Narrow"/>
              <a:sym typeface="Arial Narrow"/>
            </a:rPr>
            <a:t>República de Colombia</a:t>
          </a:r>
        </a:p>
      </xdr:txBody>
    </xdr:sp>
    <xdr:clientData/>
  </xdr:twoCellAnchor>
  <xdr:twoCellAnchor>
    <xdr:from>
      <xdr:col>3</xdr:col>
      <xdr:colOff>561975</xdr:colOff>
      <xdr:row>96</xdr:row>
      <xdr:rowOff>69850</xdr:rowOff>
    </xdr:from>
    <xdr:to>
      <xdr:col>3</xdr:col>
      <xdr:colOff>2200275</xdr:colOff>
      <xdr:row>97</xdr:row>
      <xdr:rowOff>171450</xdr:rowOff>
    </xdr:to>
    <xdr:pic>
      <xdr:nvPicPr>
        <xdr:cNvPr id="3" name="image18.png" descr="image18.png">
          <a:extLst>
            <a:ext uri="{FF2B5EF4-FFF2-40B4-BE49-F238E27FC236}">
              <a16:creationId xmlns="" xmlns:a16="http://schemas.microsoft.com/office/drawing/2014/main" id="{6B92B744-2166-034B-BEB8-CC7A96C07058}"/>
            </a:ext>
          </a:extLst>
        </xdr:cNvPr>
        <xdr:cNvPicPr>
          <a:picLocks noChangeAspect="1"/>
        </xdr:cNvPicPr>
      </xdr:nvPicPr>
      <xdr:blipFill>
        <a:blip xmlns:r="http://schemas.openxmlformats.org/officeDocument/2006/relationships" r:embed="rId1"/>
        <a:stretch>
          <a:fillRect/>
        </a:stretch>
      </xdr:blipFill>
      <xdr:spPr>
        <a:xfrm>
          <a:off x="2060575" y="26574750"/>
          <a:ext cx="1638300" cy="292100"/>
        </a:xfrm>
        <a:prstGeom prst="rect">
          <a:avLst/>
        </a:prstGeom>
        <a:ln w="12700" cap="flat">
          <a:noFill/>
          <a:miter lim="400000"/>
        </a:ln>
        <a:effec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736600</xdr:colOff>
      <xdr:row>76</xdr:row>
      <xdr:rowOff>50800</xdr:rowOff>
    </xdr:from>
    <xdr:to>
      <xdr:col>2</xdr:col>
      <xdr:colOff>2171700</xdr:colOff>
      <xdr:row>78</xdr:row>
      <xdr:rowOff>0</xdr:rowOff>
    </xdr:to>
    <xdr:pic>
      <xdr:nvPicPr>
        <xdr:cNvPr id="2" name="Imagen 1">
          <a:extLst>
            <a:ext uri="{FF2B5EF4-FFF2-40B4-BE49-F238E27FC236}">
              <a16:creationId xmlns="" xmlns:a16="http://schemas.microsoft.com/office/drawing/2014/main" id="{ECA88601-710E-BA46-97BE-E515A7DD2BAB}"/>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98600" y="22085300"/>
          <a:ext cx="0" cy="226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825500</xdr:colOff>
      <xdr:row>83</xdr:row>
      <xdr:rowOff>38100</xdr:rowOff>
    </xdr:from>
    <xdr:to>
      <xdr:col>2</xdr:col>
      <xdr:colOff>2019300</xdr:colOff>
      <xdr:row>85</xdr:row>
      <xdr:rowOff>50800</xdr:rowOff>
    </xdr:to>
    <xdr:pic>
      <xdr:nvPicPr>
        <xdr:cNvPr id="3" name="Imagen 2">
          <a:extLst>
            <a:ext uri="{FF2B5EF4-FFF2-40B4-BE49-F238E27FC236}">
              <a16:creationId xmlns="" xmlns:a16="http://schemas.microsoft.com/office/drawing/2014/main" id="{827666E3-1F29-8741-BF2D-7CCDF0CE4402}"/>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98600" y="27419300"/>
          <a:ext cx="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127000</xdr:colOff>
      <xdr:row>1</xdr:row>
      <xdr:rowOff>0</xdr:rowOff>
    </xdr:to>
    <xdr:grpSp>
      <xdr:nvGrpSpPr>
        <xdr:cNvPr id="4" name="1 Grupo">
          <a:extLst>
            <a:ext uri="{FF2B5EF4-FFF2-40B4-BE49-F238E27FC236}">
              <a16:creationId xmlns="" xmlns:a16="http://schemas.microsoft.com/office/drawing/2014/main" id="{04A5A7FB-A704-8B4A-8DA7-00E71E3AA79E}"/>
            </a:ext>
          </a:extLst>
        </xdr:cNvPr>
        <xdr:cNvGrpSpPr>
          <a:grpSpLocks/>
        </xdr:cNvGrpSpPr>
      </xdr:nvGrpSpPr>
      <xdr:grpSpPr bwMode="auto">
        <a:xfrm>
          <a:off x="0" y="0"/>
          <a:ext cx="5302717" cy="1274669"/>
          <a:chOff x="57150" y="47625"/>
          <a:chExt cx="6316603" cy="1200288"/>
        </a:xfrm>
      </xdr:grpSpPr>
      <xdr:pic>
        <xdr:nvPicPr>
          <xdr:cNvPr id="5" name="1 Imagen" descr="ESCUDO-transp-lema-blanco.png">
            <a:extLst>
              <a:ext uri="{FF2B5EF4-FFF2-40B4-BE49-F238E27FC236}">
                <a16:creationId xmlns="" xmlns:a16="http://schemas.microsoft.com/office/drawing/2014/main" id="{25CA6C3B-7552-CC48-A63E-474C7D0A8F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 xmlns:a16="http://schemas.microsoft.com/office/drawing/2014/main" id="{E2755BEB-6F58-B947-9D15-91D05CD5886C}"/>
              </a:ext>
            </a:extLst>
          </xdr:cNvPr>
          <xdr:cNvSpPr txBox="1"/>
        </xdr:nvSpPr>
        <xdr:spPr>
          <a:xfrm>
            <a:off x="1559837" y="203662"/>
            <a:ext cx="4813916" cy="7681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nSpc>
                <a:spcPts val="1500"/>
              </a:lnSpc>
            </a:pPr>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pPr>
              <a:lnSpc>
                <a:spcPts val="1100"/>
              </a:lnSpc>
            </a:pPr>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762000</xdr:colOff>
      <xdr:row>97</xdr:row>
      <xdr:rowOff>106680</xdr:rowOff>
    </xdr:from>
    <xdr:to>
      <xdr:col>2</xdr:col>
      <xdr:colOff>1981306</xdr:colOff>
      <xdr:row>98</xdr:row>
      <xdr:rowOff>160040</xdr:rowOff>
    </xdr:to>
    <xdr:pic>
      <xdr:nvPicPr>
        <xdr:cNvPr id="2" name="Imagen 1">
          <a:extLst>
            <a:ext uri="{FF2B5EF4-FFF2-40B4-BE49-F238E27FC236}">
              <a16:creationId xmlns="" xmlns:a16="http://schemas.microsoft.com/office/drawing/2014/main" id="{9BD26FD6-CDA9-494F-A2BC-B6525C8F02CB}"/>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46200" y="35755580"/>
          <a:ext cx="106" cy="548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693421</xdr:colOff>
      <xdr:row>103</xdr:row>
      <xdr:rowOff>419100</xdr:rowOff>
    </xdr:from>
    <xdr:to>
      <xdr:col>2</xdr:col>
      <xdr:colOff>1790796</xdr:colOff>
      <xdr:row>105</xdr:row>
      <xdr:rowOff>152432</xdr:rowOff>
    </xdr:to>
    <xdr:pic>
      <xdr:nvPicPr>
        <xdr:cNvPr id="3" name="Imagen 2">
          <a:extLst>
            <a:ext uri="{FF2B5EF4-FFF2-40B4-BE49-F238E27FC236}">
              <a16:creationId xmlns="" xmlns:a16="http://schemas.microsoft.com/office/drawing/2014/main" id="{B5C1A9FE-31AA-F74B-9EA3-779FFE36736E}"/>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41121" y="39014400"/>
          <a:ext cx="5175" cy="6731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 xmlns:a16="http://schemas.microsoft.com/office/drawing/2014/main" id="{93C69B67-3B69-B248-AAB8-522169DFAAC4}"/>
            </a:ext>
          </a:extLst>
        </xdr:cNvPr>
        <xdr:cNvGrpSpPr>
          <a:grpSpLocks/>
        </xdr:cNvGrpSpPr>
      </xdr:nvGrpSpPr>
      <xdr:grpSpPr bwMode="auto">
        <a:xfrm>
          <a:off x="0" y="0"/>
          <a:ext cx="5141561" cy="1277615"/>
          <a:chOff x="57150" y="47625"/>
          <a:chExt cx="6316603" cy="1200288"/>
        </a:xfrm>
      </xdr:grpSpPr>
      <xdr:pic>
        <xdr:nvPicPr>
          <xdr:cNvPr id="5" name="1 Imagen" descr="ESCUDO-transp-lema-blanco.png">
            <a:extLst>
              <a:ext uri="{FF2B5EF4-FFF2-40B4-BE49-F238E27FC236}">
                <a16:creationId xmlns="" xmlns:a16="http://schemas.microsoft.com/office/drawing/2014/main" id="{7002CB9A-ACE3-4D4E-9100-D5FA9C162BEF}"/>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 xmlns:a16="http://schemas.microsoft.com/office/drawing/2014/main" id="{79190B5E-0D9C-9B4C-99B4-5AC8A36D2CA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670561</xdr:colOff>
      <xdr:row>84</xdr:row>
      <xdr:rowOff>76200</xdr:rowOff>
    </xdr:from>
    <xdr:to>
      <xdr:col>2</xdr:col>
      <xdr:colOff>1790798</xdr:colOff>
      <xdr:row>85</xdr:row>
      <xdr:rowOff>129560</xdr:rowOff>
    </xdr:to>
    <xdr:pic>
      <xdr:nvPicPr>
        <xdr:cNvPr id="2" name="Imagen 1">
          <a:extLst>
            <a:ext uri="{FF2B5EF4-FFF2-40B4-BE49-F238E27FC236}">
              <a16:creationId xmlns="" xmlns:a16="http://schemas.microsoft.com/office/drawing/2014/main" id="{0E43047E-0738-7847-A08E-8650015DB3C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96061" y="25984200"/>
          <a:ext cx="2637" cy="104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685801</xdr:colOff>
      <xdr:row>92</xdr:row>
      <xdr:rowOff>0</xdr:rowOff>
    </xdr:from>
    <xdr:to>
      <xdr:col>2</xdr:col>
      <xdr:colOff>1684108</xdr:colOff>
      <xdr:row>94</xdr:row>
      <xdr:rowOff>7652</xdr:rowOff>
    </xdr:to>
    <xdr:pic>
      <xdr:nvPicPr>
        <xdr:cNvPr id="3" name="Imagen 2">
          <a:extLst>
            <a:ext uri="{FF2B5EF4-FFF2-40B4-BE49-F238E27FC236}">
              <a16:creationId xmlns="" xmlns:a16="http://schemas.microsoft.com/office/drawing/2014/main" id="{D5047482-1996-4C4A-8273-A16869A8C735}"/>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98601" y="32270700"/>
          <a:ext cx="0" cy="10490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 xmlns:a16="http://schemas.microsoft.com/office/drawing/2014/main" id="{3561B12C-649C-9B40-AC32-985F51B5382C}"/>
            </a:ext>
          </a:extLst>
        </xdr:cNvPr>
        <xdr:cNvGrpSpPr>
          <a:grpSpLocks/>
        </xdr:cNvGrpSpPr>
      </xdr:nvGrpSpPr>
      <xdr:grpSpPr bwMode="auto">
        <a:xfrm>
          <a:off x="0" y="0"/>
          <a:ext cx="5290618" cy="1284535"/>
          <a:chOff x="57150" y="47625"/>
          <a:chExt cx="6316603" cy="1200288"/>
        </a:xfrm>
      </xdr:grpSpPr>
      <xdr:pic>
        <xdr:nvPicPr>
          <xdr:cNvPr id="5" name="1 Imagen" descr="ESCUDO-transp-lema-blanco.png">
            <a:extLst>
              <a:ext uri="{FF2B5EF4-FFF2-40B4-BE49-F238E27FC236}">
                <a16:creationId xmlns="" xmlns:a16="http://schemas.microsoft.com/office/drawing/2014/main" id="{D1A3CDC2-9A14-9A4B-865D-74357543DB8A}"/>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 xmlns:a16="http://schemas.microsoft.com/office/drawing/2014/main" id="{64AB5CE4-C4EB-BF46-B5FD-DF0DA679665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426720</xdr:colOff>
      <xdr:row>81</xdr:row>
      <xdr:rowOff>53340</xdr:rowOff>
    </xdr:from>
    <xdr:to>
      <xdr:col>2</xdr:col>
      <xdr:colOff>2156610</xdr:colOff>
      <xdr:row>82</xdr:row>
      <xdr:rowOff>175286</xdr:rowOff>
    </xdr:to>
    <xdr:pic>
      <xdr:nvPicPr>
        <xdr:cNvPr id="2" name="Imagen 1">
          <a:extLst>
            <a:ext uri="{FF2B5EF4-FFF2-40B4-BE49-F238E27FC236}">
              <a16:creationId xmlns="" xmlns:a16="http://schemas.microsoft.com/office/drawing/2014/main" id="{76378803-9F6B-7D4E-B9BB-8DEAA26B04C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93520" y="22189440"/>
          <a:ext cx="2690" cy="782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716281</xdr:colOff>
      <xdr:row>90</xdr:row>
      <xdr:rowOff>0</xdr:rowOff>
    </xdr:from>
    <xdr:to>
      <xdr:col>2</xdr:col>
      <xdr:colOff>1813656</xdr:colOff>
      <xdr:row>92</xdr:row>
      <xdr:rowOff>7652</xdr:rowOff>
    </xdr:to>
    <xdr:pic>
      <xdr:nvPicPr>
        <xdr:cNvPr id="3" name="Imagen 2">
          <a:extLst>
            <a:ext uri="{FF2B5EF4-FFF2-40B4-BE49-F238E27FC236}">
              <a16:creationId xmlns="" xmlns:a16="http://schemas.microsoft.com/office/drawing/2014/main" id="{148103CE-EB6D-5A47-A3A6-1C293743431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03681" y="26212800"/>
          <a:ext cx="0" cy="1023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 xmlns:a16="http://schemas.microsoft.com/office/drawing/2014/main" id="{CD684102-AE2D-C149-B4E7-67D18EC32223}"/>
            </a:ext>
          </a:extLst>
        </xdr:cNvPr>
        <xdr:cNvGrpSpPr>
          <a:grpSpLocks/>
        </xdr:cNvGrpSpPr>
      </xdr:nvGrpSpPr>
      <xdr:grpSpPr bwMode="auto">
        <a:xfrm>
          <a:off x="0" y="0"/>
          <a:ext cx="6134197" cy="1281846"/>
          <a:chOff x="57150" y="47625"/>
          <a:chExt cx="6316603" cy="1200288"/>
        </a:xfrm>
      </xdr:grpSpPr>
      <xdr:pic>
        <xdr:nvPicPr>
          <xdr:cNvPr id="5" name="1 Imagen" descr="ESCUDO-transp-lema-blanco.png">
            <a:extLst>
              <a:ext uri="{FF2B5EF4-FFF2-40B4-BE49-F238E27FC236}">
                <a16:creationId xmlns="" xmlns:a16="http://schemas.microsoft.com/office/drawing/2014/main" id="{CA6D103B-BE77-F64D-834A-6F742E55142D}"/>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 xmlns:a16="http://schemas.microsoft.com/office/drawing/2014/main" id="{13A63A95-A9F4-2A42-B7A2-B541B4B6514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120086</xdr:colOff>
      <xdr:row>0</xdr:row>
      <xdr:rowOff>105975</xdr:rowOff>
    </xdr:from>
    <xdr:to>
      <xdr:col>5</xdr:col>
      <xdr:colOff>215900</xdr:colOff>
      <xdr:row>0</xdr:row>
      <xdr:rowOff>955941</xdr:rowOff>
    </xdr:to>
    <xdr:sp macro="" textlink="">
      <xdr:nvSpPr>
        <xdr:cNvPr id="2" name="Shape 43">
          <a:extLst>
            <a:ext uri="{FF2B5EF4-FFF2-40B4-BE49-F238E27FC236}">
              <a16:creationId xmlns="" xmlns:a16="http://schemas.microsoft.com/office/drawing/2014/main" id="{2758B7F7-6397-3243-A97A-576671B2DE5E}"/>
            </a:ext>
          </a:extLst>
        </xdr:cNvPr>
        <xdr:cNvSpPr txBox="1"/>
      </xdr:nvSpPr>
      <xdr:spPr>
        <a:xfrm>
          <a:off x="1237686" y="105975"/>
          <a:ext cx="4058214" cy="849966"/>
        </a:xfrm>
        <a:prstGeom prst="rect">
          <a:avLst/>
        </a:prstGeom>
        <a:solidFill>
          <a:schemeClr val="bg2">
            <a:lumMod val="10000"/>
          </a:schemeClr>
        </a:solid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699" tIns="45699" rIns="45699" bIns="45699" numCol="1" anchor="t">
          <a:spAutoFit/>
        </a:bodyPr>
        <a:lstStyle/>
        <a:p>
          <a:pPr marL="0" marR="0" indent="0" algn="l" defTabSz="914400" latinLnBrk="0">
            <a:lnSpc>
              <a:spcPct val="100000"/>
            </a:lnSpc>
            <a:spcBef>
              <a:spcPts val="0"/>
            </a:spcBef>
            <a:spcAft>
              <a:spcPts val="0"/>
            </a:spcAft>
            <a:buClrTx/>
            <a:buSzTx/>
            <a:buFontTx/>
            <a:buNone/>
            <a:tabLst/>
            <a:defRPr sz="1400" b="1" i="0" u="none" strike="noStrike" cap="none" spc="0" baseline="0">
              <a:ln>
                <a:noFill/>
              </a:ln>
              <a:solidFill>
                <a:srgbClr val="FFFFFF"/>
              </a:solidFill>
              <a:uFillTx/>
              <a:latin typeface="Arial Narrow"/>
              <a:ea typeface="Arial Narrow"/>
              <a:cs typeface="Arial Narrow"/>
              <a:sym typeface="Arial Narrow"/>
            </a:defRPr>
          </a:pPr>
          <a:r>
            <a:rPr sz="1400" b="1" i="0" u="none" strike="noStrike" cap="none" spc="0" baseline="0">
              <a:ln>
                <a:noFill/>
              </a:ln>
              <a:solidFill>
                <a:srgbClr val="FFFFFF"/>
              </a:solidFill>
              <a:uFillTx/>
              <a:latin typeface="Arial Narrow"/>
              <a:ea typeface="Arial Narrow"/>
              <a:cs typeface="Arial Narrow"/>
              <a:sym typeface="Arial Narrow"/>
            </a:rPr>
            <a:t>Ministerio de Ambiente y Desarrollo Sostenible</a:t>
          </a: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Arial Narrow"/>
              <a:ea typeface="Arial Narrow"/>
              <a:cs typeface="Arial Narrow"/>
              <a:sym typeface="Arial Narrow"/>
            </a:defRPr>
          </a:pPr>
          <a:r>
            <a:rPr sz="1100" b="0" i="0" u="none" strike="noStrike" cap="none" spc="0" baseline="0">
              <a:ln>
                <a:noFill/>
              </a:ln>
              <a:solidFill>
                <a:srgbClr val="FFFFFF"/>
              </a:solidFill>
              <a:uFillTx/>
              <a:latin typeface="Arial Narrow"/>
              <a:ea typeface="Arial Narrow"/>
              <a:cs typeface="Arial Narrow"/>
              <a:sym typeface="Arial Narrow"/>
            </a:rPr>
            <a:t>Dirección General de Ordenamiento Ambiental Territorial y Coordinación del SINA</a:t>
          </a:r>
          <a:endParaRPr sz="1400" b="0" i="0" u="none" strike="noStrike" cap="none" spc="0" baseline="0">
            <a:ln>
              <a:noFill/>
            </a:ln>
            <a:solidFill>
              <a:srgbClr val="FFFFFF"/>
            </a:solidFill>
            <a:uFillTx/>
            <a:latin typeface="Arial Narrow"/>
            <a:ea typeface="Arial Narrow"/>
            <a:cs typeface="Arial Narrow"/>
            <a:sym typeface="Arial Narrow"/>
          </a:endParaRPr>
        </a:p>
        <a:p>
          <a:pPr marL="0" marR="0" indent="0" algn="l" defTabSz="914400" latinLnBrk="0">
            <a:lnSpc>
              <a:spcPct val="100000"/>
            </a:lnSpc>
            <a:spcBef>
              <a:spcPts val="0"/>
            </a:spcBef>
            <a:spcAft>
              <a:spcPts val="0"/>
            </a:spcAft>
            <a:buClrTx/>
            <a:buSzTx/>
            <a:buFontTx/>
            <a:buNone/>
            <a:tabLst/>
            <a:defRPr sz="1000" b="0" i="0" u="none" strike="noStrike" cap="none" spc="0" baseline="0">
              <a:ln>
                <a:noFill/>
              </a:ln>
              <a:solidFill>
                <a:srgbClr val="FFFFFF"/>
              </a:solidFill>
              <a:uFillTx/>
              <a:latin typeface="Arial Narrow"/>
              <a:ea typeface="Arial Narrow"/>
              <a:cs typeface="Arial Narrow"/>
              <a:sym typeface="Arial Narrow"/>
            </a:defRPr>
          </a:pPr>
          <a:r>
            <a:rPr sz="1000" b="0" i="0" u="none" strike="noStrike" cap="none" spc="0" baseline="0">
              <a:ln>
                <a:noFill/>
              </a:ln>
              <a:solidFill>
                <a:srgbClr val="FFFFFF"/>
              </a:solidFill>
              <a:uFillTx/>
              <a:latin typeface="Arial Narrow"/>
              <a:ea typeface="Arial Narrow"/>
              <a:cs typeface="Arial Narrow"/>
              <a:sym typeface="Arial Narrow"/>
            </a:rPr>
            <a:t>República de Colombia</a:t>
          </a:r>
        </a:p>
      </xdr:txBody>
    </xdr:sp>
    <xdr:clientData/>
  </xdr:twoCellAnchor>
  <xdr:twoCellAnchor>
    <xdr:from>
      <xdr:col>3</xdr:col>
      <xdr:colOff>171450</xdr:colOff>
      <xdr:row>48</xdr:row>
      <xdr:rowOff>165100</xdr:rowOff>
    </xdr:from>
    <xdr:to>
      <xdr:col>3</xdr:col>
      <xdr:colOff>1695450</xdr:colOff>
      <xdr:row>50</xdr:row>
      <xdr:rowOff>50800</xdr:rowOff>
    </xdr:to>
    <xdr:pic>
      <xdr:nvPicPr>
        <xdr:cNvPr id="3" name="image28.png" descr="image28.png">
          <a:extLst>
            <a:ext uri="{FF2B5EF4-FFF2-40B4-BE49-F238E27FC236}">
              <a16:creationId xmlns="" xmlns:a16="http://schemas.microsoft.com/office/drawing/2014/main" id="{EB8AD440-8D48-0848-88D3-8C151164B2AB}"/>
            </a:ext>
          </a:extLst>
        </xdr:cNvPr>
        <xdr:cNvPicPr>
          <a:picLocks noChangeAspect="1"/>
        </xdr:cNvPicPr>
      </xdr:nvPicPr>
      <xdr:blipFill>
        <a:blip xmlns:r="http://schemas.openxmlformats.org/officeDocument/2006/relationships" r:embed="rId1"/>
        <a:stretch>
          <a:fillRect/>
        </a:stretch>
      </xdr:blipFill>
      <xdr:spPr>
        <a:xfrm>
          <a:off x="1670050" y="13957300"/>
          <a:ext cx="1524000" cy="266700"/>
        </a:xfrm>
        <a:prstGeom prst="rect">
          <a:avLst/>
        </a:prstGeom>
        <a:ln w="12700" cap="flat">
          <a:noFill/>
          <a:miter lim="400000"/>
        </a:ln>
        <a:effec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868681</xdr:colOff>
      <xdr:row>104</xdr:row>
      <xdr:rowOff>15240</xdr:rowOff>
    </xdr:from>
    <xdr:to>
      <xdr:col>2</xdr:col>
      <xdr:colOff>1806022</xdr:colOff>
      <xdr:row>105</xdr:row>
      <xdr:rowOff>129566</xdr:rowOff>
    </xdr:to>
    <xdr:pic>
      <xdr:nvPicPr>
        <xdr:cNvPr id="2" name="Imagen 1">
          <a:extLst>
            <a:ext uri="{FF2B5EF4-FFF2-40B4-BE49-F238E27FC236}">
              <a16:creationId xmlns="" xmlns:a16="http://schemas.microsoft.com/office/drawing/2014/main" id="{354304C5-8E91-7B45-A4D3-5078425E27C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16381" y="41036240"/>
          <a:ext cx="0" cy="774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480060</xdr:colOff>
      <xdr:row>111</xdr:row>
      <xdr:rowOff>68580</xdr:rowOff>
    </xdr:from>
    <xdr:to>
      <xdr:col>3</xdr:col>
      <xdr:colOff>1021334</xdr:colOff>
      <xdr:row>113</xdr:row>
      <xdr:rowOff>26</xdr:rowOff>
    </xdr:to>
    <xdr:pic>
      <xdr:nvPicPr>
        <xdr:cNvPr id="3" name="Imagen 2">
          <a:extLst>
            <a:ext uri="{FF2B5EF4-FFF2-40B4-BE49-F238E27FC236}">
              <a16:creationId xmlns="" xmlns:a16="http://schemas.microsoft.com/office/drawing/2014/main" id="{5545EA32-F4DF-954F-81BD-D1AB28B50C9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08760" y="43629580"/>
          <a:ext cx="1023874" cy="8077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 xmlns:a16="http://schemas.microsoft.com/office/drawing/2014/main" id="{279510B5-AB12-864A-92F2-8CEFE4655545}"/>
            </a:ext>
          </a:extLst>
        </xdr:cNvPr>
        <xdr:cNvGrpSpPr>
          <a:grpSpLocks/>
        </xdr:cNvGrpSpPr>
      </xdr:nvGrpSpPr>
      <xdr:grpSpPr bwMode="auto">
        <a:xfrm>
          <a:off x="0" y="0"/>
          <a:ext cx="7104878" cy="1277615"/>
          <a:chOff x="57150" y="47625"/>
          <a:chExt cx="6316603" cy="1200288"/>
        </a:xfrm>
      </xdr:grpSpPr>
      <xdr:pic>
        <xdr:nvPicPr>
          <xdr:cNvPr id="5" name="1 Imagen" descr="ESCUDO-transp-lema-blanco.png">
            <a:extLst>
              <a:ext uri="{FF2B5EF4-FFF2-40B4-BE49-F238E27FC236}">
                <a16:creationId xmlns="" xmlns:a16="http://schemas.microsoft.com/office/drawing/2014/main" id="{BA2E9314-A7A1-9146-A591-5E27B34E39C8}"/>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 xmlns:a16="http://schemas.microsoft.com/office/drawing/2014/main" id="{25AAF15A-7A7C-D140-8856-43DD95A9230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182880</xdr:colOff>
      <xdr:row>132</xdr:row>
      <xdr:rowOff>144780</xdr:rowOff>
    </xdr:from>
    <xdr:to>
      <xdr:col>3</xdr:col>
      <xdr:colOff>1112808</xdr:colOff>
      <xdr:row>132</xdr:row>
      <xdr:rowOff>281952</xdr:rowOff>
    </xdr:to>
    <xdr:pic>
      <xdr:nvPicPr>
        <xdr:cNvPr id="2" name="Imagen 1">
          <a:extLst>
            <a:ext uri="{FF2B5EF4-FFF2-40B4-BE49-F238E27FC236}">
              <a16:creationId xmlns="" xmlns:a16="http://schemas.microsoft.com/office/drawing/2014/main" id="{737124BE-043A-0D4B-B819-57EFB9CD2F53}"/>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08380" y="56913780"/>
          <a:ext cx="1463328" cy="48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754380</xdr:colOff>
      <xdr:row>145</xdr:row>
      <xdr:rowOff>7620</xdr:rowOff>
    </xdr:from>
    <xdr:to>
      <xdr:col>3</xdr:col>
      <xdr:colOff>1089896</xdr:colOff>
      <xdr:row>145</xdr:row>
      <xdr:rowOff>251481</xdr:rowOff>
    </xdr:to>
    <xdr:pic>
      <xdr:nvPicPr>
        <xdr:cNvPr id="3" name="Imagen 2">
          <a:extLst>
            <a:ext uri="{FF2B5EF4-FFF2-40B4-BE49-F238E27FC236}">
              <a16:creationId xmlns="" xmlns:a16="http://schemas.microsoft.com/office/drawing/2014/main" id="{5D7B9E32-16A7-2849-90CB-BE420D3E27F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63980" y="61843920"/>
          <a:ext cx="1084816" cy="180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182880</xdr:colOff>
      <xdr:row>113</xdr:row>
      <xdr:rowOff>91440</xdr:rowOff>
    </xdr:from>
    <xdr:to>
      <xdr:col>3</xdr:col>
      <xdr:colOff>998498</xdr:colOff>
      <xdr:row>113</xdr:row>
      <xdr:rowOff>228612</xdr:rowOff>
    </xdr:to>
    <xdr:pic>
      <xdr:nvPicPr>
        <xdr:cNvPr id="2" name="Imagen 1">
          <a:extLst>
            <a:ext uri="{FF2B5EF4-FFF2-40B4-BE49-F238E27FC236}">
              <a16:creationId xmlns="" xmlns:a16="http://schemas.microsoft.com/office/drawing/2014/main" id="{9C65AC83-FE9B-0946-AA7E-498C2DA27E8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48080" y="36883340"/>
          <a:ext cx="1209318"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464821</xdr:colOff>
      <xdr:row>126</xdr:row>
      <xdr:rowOff>0</xdr:rowOff>
    </xdr:from>
    <xdr:to>
      <xdr:col>3</xdr:col>
      <xdr:colOff>922268</xdr:colOff>
      <xdr:row>127</xdr:row>
      <xdr:rowOff>114326</xdr:rowOff>
    </xdr:to>
    <xdr:pic>
      <xdr:nvPicPr>
        <xdr:cNvPr id="3" name="Imagen 2">
          <a:extLst>
            <a:ext uri="{FF2B5EF4-FFF2-40B4-BE49-F238E27FC236}">
              <a16:creationId xmlns="" xmlns:a16="http://schemas.microsoft.com/office/drawing/2014/main" id="{F2D1C362-9F2B-8948-8C71-30A79935A85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3821" y="43510200"/>
          <a:ext cx="927347"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 xmlns:a16="http://schemas.microsoft.com/office/drawing/2014/main" id="{2317666B-35A5-A142-9DFB-91F8A02D979B}"/>
            </a:ext>
          </a:extLst>
        </xdr:cNvPr>
        <xdr:cNvGrpSpPr>
          <a:grpSpLocks/>
        </xdr:cNvGrpSpPr>
      </xdr:nvGrpSpPr>
      <xdr:grpSpPr bwMode="auto">
        <a:xfrm>
          <a:off x="0" y="0"/>
          <a:ext cx="5562787" cy="1279496"/>
          <a:chOff x="57150" y="47625"/>
          <a:chExt cx="6316603" cy="1200288"/>
        </a:xfrm>
      </xdr:grpSpPr>
      <xdr:pic>
        <xdr:nvPicPr>
          <xdr:cNvPr id="5" name="1 Imagen" descr="ESCUDO-transp-lema-blanco.png">
            <a:extLst>
              <a:ext uri="{FF2B5EF4-FFF2-40B4-BE49-F238E27FC236}">
                <a16:creationId xmlns="" xmlns:a16="http://schemas.microsoft.com/office/drawing/2014/main" id="{E3FB6E0F-8CC0-CD4A-8754-AF6CFE6AD144}"/>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 xmlns:a16="http://schemas.microsoft.com/office/drawing/2014/main" id="{21C59706-45A0-E24C-A83D-F4D55DD3949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784860</xdr:colOff>
      <xdr:row>107</xdr:row>
      <xdr:rowOff>53340</xdr:rowOff>
    </xdr:from>
    <xdr:to>
      <xdr:col>2</xdr:col>
      <xdr:colOff>1402080</xdr:colOff>
      <xdr:row>108</xdr:row>
      <xdr:rowOff>144780</xdr:rowOff>
    </xdr:to>
    <xdr:pic>
      <xdr:nvPicPr>
        <xdr:cNvPr id="2" name="Imagen 1">
          <a:extLst>
            <a:ext uri="{FF2B5EF4-FFF2-40B4-BE49-F238E27FC236}">
              <a16:creationId xmlns="" xmlns:a16="http://schemas.microsoft.com/office/drawing/2014/main" id="{522FE0FC-1A7E-4043-A41F-F2FE7A620B7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35860" y="20436840"/>
          <a:ext cx="45720" cy="281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 xmlns:a16="http://schemas.microsoft.com/office/drawing/2014/main" id="{F5CE1F41-6CF0-8B45-951C-D02F33D529DE}"/>
            </a:ext>
          </a:extLst>
        </xdr:cNvPr>
        <xdr:cNvGrpSpPr>
          <a:grpSpLocks/>
        </xdr:cNvGrpSpPr>
      </xdr:nvGrpSpPr>
      <xdr:grpSpPr bwMode="auto">
        <a:xfrm>
          <a:off x="0" y="0"/>
          <a:ext cx="5298238" cy="1284535"/>
          <a:chOff x="57150" y="47625"/>
          <a:chExt cx="6316603" cy="1200288"/>
        </a:xfrm>
      </xdr:grpSpPr>
      <xdr:pic>
        <xdr:nvPicPr>
          <xdr:cNvPr id="4" name="1 Imagen" descr="ESCUDO-transp-lema-blanco.png">
            <a:extLst>
              <a:ext uri="{FF2B5EF4-FFF2-40B4-BE49-F238E27FC236}">
                <a16:creationId xmlns="" xmlns:a16="http://schemas.microsoft.com/office/drawing/2014/main" id="{7291DF2E-4F94-6642-96F0-4F38C6885159}"/>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 xmlns:a16="http://schemas.microsoft.com/office/drawing/2014/main" id="{7E7705E6-64AB-C54E-884D-4C187CDE5A2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138234</xdr:colOff>
      <xdr:row>0</xdr:row>
      <xdr:rowOff>105975</xdr:rowOff>
    </xdr:from>
    <xdr:to>
      <xdr:col>4</xdr:col>
      <xdr:colOff>1130299</xdr:colOff>
      <xdr:row>0</xdr:row>
      <xdr:rowOff>955941</xdr:rowOff>
    </xdr:to>
    <xdr:sp macro="" textlink="">
      <xdr:nvSpPr>
        <xdr:cNvPr id="2" name="Shape 13">
          <a:extLst>
            <a:ext uri="{FF2B5EF4-FFF2-40B4-BE49-F238E27FC236}">
              <a16:creationId xmlns="" xmlns:a16="http://schemas.microsoft.com/office/drawing/2014/main" id="{EDCFC979-72F5-354C-AC9E-0FC6D7745BE3}"/>
            </a:ext>
          </a:extLst>
        </xdr:cNvPr>
        <xdr:cNvSpPr txBox="1"/>
      </xdr:nvSpPr>
      <xdr:spPr>
        <a:xfrm>
          <a:off x="1255834" y="105975"/>
          <a:ext cx="4116265" cy="849966"/>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699" tIns="45699" rIns="45699" bIns="45699" numCol="1" anchor="t">
          <a:spAutoFit/>
        </a:bodyPr>
        <a:lstStyle/>
        <a:p>
          <a:pPr marL="0" marR="0" indent="0" algn="l" defTabSz="914400" latinLnBrk="0">
            <a:lnSpc>
              <a:spcPct val="100000"/>
            </a:lnSpc>
            <a:spcBef>
              <a:spcPts val="0"/>
            </a:spcBef>
            <a:spcAft>
              <a:spcPts val="0"/>
            </a:spcAft>
            <a:buClrTx/>
            <a:buSzTx/>
            <a:buFontTx/>
            <a:buNone/>
            <a:tabLst/>
            <a:defRPr sz="1400" b="1" i="0" u="none" strike="noStrike" cap="none" spc="0" baseline="0">
              <a:ln>
                <a:noFill/>
              </a:ln>
              <a:solidFill>
                <a:srgbClr val="FFFFFF"/>
              </a:solidFill>
              <a:uFillTx/>
              <a:latin typeface="Arial Narrow"/>
              <a:ea typeface="Arial Narrow"/>
              <a:cs typeface="Arial Narrow"/>
              <a:sym typeface="Arial Narrow"/>
            </a:defRPr>
          </a:pPr>
          <a:r>
            <a:rPr sz="1400" b="1" i="0" u="none" strike="noStrike" cap="none" spc="0" baseline="0">
              <a:ln>
                <a:noFill/>
              </a:ln>
              <a:solidFill>
                <a:srgbClr val="FFFFFF"/>
              </a:solidFill>
              <a:uFillTx/>
              <a:latin typeface="Arial Narrow"/>
              <a:ea typeface="Arial Narrow"/>
              <a:cs typeface="Arial Narrow"/>
              <a:sym typeface="Arial Narrow"/>
            </a:rPr>
            <a:t>Ministerio de Ambiente y Desarrollo Sostenible</a:t>
          </a: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Arial Narrow"/>
              <a:ea typeface="Arial Narrow"/>
              <a:cs typeface="Arial Narrow"/>
              <a:sym typeface="Arial Narrow"/>
            </a:defRPr>
          </a:pPr>
          <a:r>
            <a:rPr sz="1100" b="0" i="0" u="none" strike="noStrike" cap="none" spc="0" baseline="0">
              <a:ln>
                <a:noFill/>
              </a:ln>
              <a:solidFill>
                <a:srgbClr val="FFFFFF"/>
              </a:solidFill>
              <a:uFillTx/>
              <a:latin typeface="Arial Narrow"/>
              <a:ea typeface="Arial Narrow"/>
              <a:cs typeface="Arial Narrow"/>
              <a:sym typeface="Arial Narrow"/>
            </a:rPr>
            <a:t>Dirección General de Ordenamiento Ambiental Territorial y Coordinación del SINA</a:t>
          </a:r>
          <a:endParaRPr sz="1400" b="0" i="0" u="none" strike="noStrike" cap="none" spc="0" baseline="0">
            <a:ln>
              <a:noFill/>
            </a:ln>
            <a:solidFill>
              <a:srgbClr val="FFFFFF"/>
            </a:solidFill>
            <a:uFillTx/>
            <a:latin typeface="Arial Narrow"/>
            <a:ea typeface="Arial Narrow"/>
            <a:cs typeface="Arial Narrow"/>
            <a:sym typeface="Arial Narrow"/>
          </a:endParaRPr>
        </a:p>
        <a:p>
          <a:pPr marL="0" marR="0" indent="0" algn="l" defTabSz="914400" latinLnBrk="0">
            <a:lnSpc>
              <a:spcPct val="100000"/>
            </a:lnSpc>
            <a:spcBef>
              <a:spcPts val="0"/>
            </a:spcBef>
            <a:spcAft>
              <a:spcPts val="0"/>
            </a:spcAft>
            <a:buClrTx/>
            <a:buSzTx/>
            <a:buFontTx/>
            <a:buNone/>
            <a:tabLst/>
            <a:defRPr sz="1000" b="0" i="0" u="none" strike="noStrike" cap="none" spc="0" baseline="0">
              <a:ln>
                <a:noFill/>
              </a:ln>
              <a:solidFill>
                <a:srgbClr val="FFFFFF"/>
              </a:solidFill>
              <a:uFillTx/>
              <a:latin typeface="Arial Narrow"/>
              <a:ea typeface="Arial Narrow"/>
              <a:cs typeface="Arial Narrow"/>
              <a:sym typeface="Arial Narrow"/>
            </a:defRPr>
          </a:pPr>
          <a:r>
            <a:rPr sz="1000" b="0" i="0" u="none" strike="noStrike" cap="none" spc="0" baseline="0">
              <a:ln>
                <a:noFill/>
              </a:ln>
              <a:solidFill>
                <a:srgbClr val="FFFFFF"/>
              </a:solidFill>
              <a:uFillTx/>
              <a:latin typeface="Arial Narrow"/>
              <a:ea typeface="Arial Narrow"/>
              <a:cs typeface="Arial Narrow"/>
              <a:sym typeface="Arial Narrow"/>
            </a:rPr>
            <a:t>República de Colombia</a:t>
          </a:r>
        </a:p>
      </xdr:txBody>
    </xdr:sp>
    <xdr:clientData/>
  </xdr:twoCellAnchor>
  <xdr:twoCellAnchor>
    <xdr:from>
      <xdr:col>3</xdr:col>
      <xdr:colOff>600075</xdr:colOff>
      <xdr:row>54</xdr:row>
      <xdr:rowOff>298450</xdr:rowOff>
    </xdr:from>
    <xdr:to>
      <xdr:col>3</xdr:col>
      <xdr:colOff>2057400</xdr:colOff>
      <xdr:row>56</xdr:row>
      <xdr:rowOff>63500</xdr:rowOff>
    </xdr:to>
    <xdr:pic>
      <xdr:nvPicPr>
        <xdr:cNvPr id="3" name="image4.png" descr="image4.png">
          <a:extLst>
            <a:ext uri="{FF2B5EF4-FFF2-40B4-BE49-F238E27FC236}">
              <a16:creationId xmlns="" xmlns:a16="http://schemas.microsoft.com/office/drawing/2014/main" id="{21DD6243-3949-D54F-9E3C-6A85B7DB9944}"/>
            </a:ext>
          </a:extLst>
        </xdr:cNvPr>
        <xdr:cNvPicPr>
          <a:picLocks noChangeAspect="1"/>
        </xdr:cNvPicPr>
      </xdr:nvPicPr>
      <xdr:blipFill>
        <a:blip xmlns:r="http://schemas.openxmlformats.org/officeDocument/2006/relationships" r:embed="rId1"/>
        <a:stretch>
          <a:fillRect/>
        </a:stretch>
      </xdr:blipFill>
      <xdr:spPr>
        <a:xfrm>
          <a:off x="2187575" y="15144750"/>
          <a:ext cx="1457325" cy="260350"/>
        </a:xfrm>
        <a:prstGeom prst="rect">
          <a:avLst/>
        </a:prstGeom>
        <a:ln w="12700" cap="flat">
          <a:noFill/>
          <a:miter lim="400000"/>
        </a:ln>
        <a:effec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548640</xdr:colOff>
      <xdr:row>158</xdr:row>
      <xdr:rowOff>15240</xdr:rowOff>
    </xdr:from>
    <xdr:to>
      <xdr:col>2</xdr:col>
      <xdr:colOff>2232806</xdr:colOff>
      <xdr:row>160</xdr:row>
      <xdr:rowOff>22892</xdr:rowOff>
    </xdr:to>
    <xdr:pic>
      <xdr:nvPicPr>
        <xdr:cNvPr id="2" name="Imagen 1">
          <a:extLst>
            <a:ext uri="{FF2B5EF4-FFF2-40B4-BE49-F238E27FC236}">
              <a16:creationId xmlns="" xmlns:a16="http://schemas.microsoft.com/office/drawing/2014/main" id="{34DB3B1B-4062-984C-A8AE-79CA9E81C2C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99640" y="60086240"/>
          <a:ext cx="274466" cy="388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723900</xdr:colOff>
      <xdr:row>165</xdr:row>
      <xdr:rowOff>53340</xdr:rowOff>
    </xdr:from>
    <xdr:to>
      <xdr:col>2</xdr:col>
      <xdr:colOff>2087998</xdr:colOff>
      <xdr:row>166</xdr:row>
      <xdr:rowOff>160045</xdr:rowOff>
    </xdr:to>
    <xdr:pic>
      <xdr:nvPicPr>
        <xdr:cNvPr id="3" name="Imagen 2">
          <a:extLst>
            <a:ext uri="{FF2B5EF4-FFF2-40B4-BE49-F238E27FC236}">
              <a16:creationId xmlns="" xmlns:a16="http://schemas.microsoft.com/office/drawing/2014/main" id="{4F7AD613-F79E-444E-95D7-D617A16F134E}"/>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74900" y="64569340"/>
          <a:ext cx="106798" cy="297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533401</xdr:colOff>
      <xdr:row>56</xdr:row>
      <xdr:rowOff>106680</xdr:rowOff>
    </xdr:from>
    <xdr:to>
      <xdr:col>2</xdr:col>
      <xdr:colOff>2019430</xdr:colOff>
      <xdr:row>58</xdr:row>
      <xdr:rowOff>22884</xdr:rowOff>
    </xdr:to>
    <xdr:pic>
      <xdr:nvPicPr>
        <xdr:cNvPr id="2" name="Imagen 1">
          <a:extLst>
            <a:ext uri="{FF2B5EF4-FFF2-40B4-BE49-F238E27FC236}">
              <a16:creationId xmlns="" xmlns:a16="http://schemas.microsoft.com/office/drawing/2014/main" id="{ADAB8B0C-7A1A-E145-B78B-93B7C050E89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73201" y="21074380"/>
          <a:ext cx="129" cy="297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120086</xdr:colOff>
      <xdr:row>0</xdr:row>
      <xdr:rowOff>105975</xdr:rowOff>
    </xdr:from>
    <xdr:to>
      <xdr:col>5</xdr:col>
      <xdr:colOff>215900</xdr:colOff>
      <xdr:row>0</xdr:row>
      <xdr:rowOff>955941</xdr:rowOff>
    </xdr:to>
    <xdr:sp macro="" textlink="">
      <xdr:nvSpPr>
        <xdr:cNvPr id="2" name="Shape 57">
          <a:extLst>
            <a:ext uri="{FF2B5EF4-FFF2-40B4-BE49-F238E27FC236}">
              <a16:creationId xmlns="" xmlns:a16="http://schemas.microsoft.com/office/drawing/2014/main" id="{CA775B50-0952-6045-9790-C3CD544A4E43}"/>
            </a:ext>
          </a:extLst>
        </xdr:cNvPr>
        <xdr:cNvSpPr txBox="1"/>
      </xdr:nvSpPr>
      <xdr:spPr>
        <a:xfrm>
          <a:off x="1237686" y="105975"/>
          <a:ext cx="4058214" cy="849966"/>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699" tIns="45699" rIns="45699" bIns="45699" numCol="1" anchor="t">
          <a:spAutoFit/>
        </a:bodyPr>
        <a:lstStyle/>
        <a:p>
          <a:pPr marL="0" marR="0" indent="0" algn="l" defTabSz="914400" latinLnBrk="0">
            <a:lnSpc>
              <a:spcPct val="100000"/>
            </a:lnSpc>
            <a:spcBef>
              <a:spcPts val="0"/>
            </a:spcBef>
            <a:spcAft>
              <a:spcPts val="0"/>
            </a:spcAft>
            <a:buClrTx/>
            <a:buSzTx/>
            <a:buFontTx/>
            <a:buNone/>
            <a:tabLst/>
            <a:defRPr sz="1400" b="1" i="0" u="none" strike="noStrike" cap="none" spc="0" baseline="0">
              <a:ln>
                <a:noFill/>
              </a:ln>
              <a:solidFill>
                <a:srgbClr val="FFFFFF"/>
              </a:solidFill>
              <a:uFillTx/>
              <a:latin typeface="Arial Narrow"/>
              <a:ea typeface="Arial Narrow"/>
              <a:cs typeface="Arial Narrow"/>
              <a:sym typeface="Arial Narrow"/>
            </a:defRPr>
          </a:pPr>
          <a:r>
            <a:rPr sz="1400" b="1" i="0" u="none" strike="noStrike" cap="none" spc="0" baseline="0">
              <a:ln>
                <a:noFill/>
              </a:ln>
              <a:solidFill>
                <a:srgbClr val="FFFFFF"/>
              </a:solidFill>
              <a:uFillTx/>
              <a:latin typeface="Arial Narrow"/>
              <a:ea typeface="Arial Narrow"/>
              <a:cs typeface="Arial Narrow"/>
              <a:sym typeface="Arial Narrow"/>
            </a:rPr>
            <a:t>Ministerio de Ambiente y Desarrollo Sostenible</a:t>
          </a: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Arial Narrow"/>
              <a:ea typeface="Arial Narrow"/>
              <a:cs typeface="Arial Narrow"/>
              <a:sym typeface="Arial Narrow"/>
            </a:defRPr>
          </a:pPr>
          <a:r>
            <a:rPr sz="1100" b="0" i="0" u="none" strike="noStrike" cap="none" spc="0" baseline="0">
              <a:ln>
                <a:noFill/>
              </a:ln>
              <a:solidFill>
                <a:srgbClr val="FFFFFF"/>
              </a:solidFill>
              <a:uFillTx/>
              <a:latin typeface="Arial Narrow"/>
              <a:ea typeface="Arial Narrow"/>
              <a:cs typeface="Arial Narrow"/>
              <a:sym typeface="Arial Narrow"/>
            </a:rPr>
            <a:t>Dirección General de Ordenamiento Ambiental Territorial y Coordinación del SINA</a:t>
          </a:r>
          <a:endParaRPr sz="1400" b="0" i="0" u="none" strike="noStrike" cap="none" spc="0" baseline="0">
            <a:ln>
              <a:noFill/>
            </a:ln>
            <a:solidFill>
              <a:srgbClr val="FFFFFF"/>
            </a:solidFill>
            <a:uFillTx/>
            <a:latin typeface="Arial Narrow"/>
            <a:ea typeface="Arial Narrow"/>
            <a:cs typeface="Arial Narrow"/>
            <a:sym typeface="Arial Narrow"/>
          </a:endParaRPr>
        </a:p>
        <a:p>
          <a:pPr marL="0" marR="0" indent="0" algn="l" defTabSz="914400" latinLnBrk="0">
            <a:lnSpc>
              <a:spcPct val="100000"/>
            </a:lnSpc>
            <a:spcBef>
              <a:spcPts val="0"/>
            </a:spcBef>
            <a:spcAft>
              <a:spcPts val="0"/>
            </a:spcAft>
            <a:buClrTx/>
            <a:buSzTx/>
            <a:buFontTx/>
            <a:buNone/>
            <a:tabLst/>
            <a:defRPr sz="1000" b="0" i="0" u="none" strike="noStrike" cap="none" spc="0" baseline="0">
              <a:ln>
                <a:noFill/>
              </a:ln>
              <a:solidFill>
                <a:srgbClr val="FFFFFF"/>
              </a:solidFill>
              <a:uFillTx/>
              <a:latin typeface="Arial Narrow"/>
              <a:ea typeface="Arial Narrow"/>
              <a:cs typeface="Arial Narrow"/>
              <a:sym typeface="Arial Narrow"/>
            </a:defRPr>
          </a:pPr>
          <a:r>
            <a:rPr sz="1000" b="0" i="0" u="none" strike="noStrike" cap="none" spc="0" baseline="0">
              <a:ln>
                <a:noFill/>
              </a:ln>
              <a:solidFill>
                <a:srgbClr val="FFFFFF"/>
              </a:solidFill>
              <a:uFillTx/>
              <a:latin typeface="Arial Narrow"/>
              <a:ea typeface="Arial Narrow"/>
              <a:cs typeface="Arial Narrow"/>
              <a:sym typeface="Arial Narrow"/>
            </a:rPr>
            <a:t>República de Colombia</a:t>
          </a:r>
        </a:p>
      </xdr:txBody>
    </xdr:sp>
    <xdr:clientData/>
  </xdr:twoCellAnchor>
  <xdr:twoCellAnchor>
    <xdr:from>
      <xdr:col>3</xdr:col>
      <xdr:colOff>228600</xdr:colOff>
      <xdr:row>70</xdr:row>
      <xdr:rowOff>269875</xdr:rowOff>
    </xdr:from>
    <xdr:to>
      <xdr:col>3</xdr:col>
      <xdr:colOff>1704975</xdr:colOff>
      <xdr:row>70</xdr:row>
      <xdr:rowOff>536575</xdr:rowOff>
    </xdr:to>
    <xdr:pic>
      <xdr:nvPicPr>
        <xdr:cNvPr id="3" name="image39.png" descr="image39.png">
          <a:extLst>
            <a:ext uri="{FF2B5EF4-FFF2-40B4-BE49-F238E27FC236}">
              <a16:creationId xmlns="" xmlns:a16="http://schemas.microsoft.com/office/drawing/2014/main" id="{E403F0EF-E298-DE4F-AE28-0EBA35A0ADFA}"/>
            </a:ext>
          </a:extLst>
        </xdr:cNvPr>
        <xdr:cNvPicPr>
          <a:picLocks noChangeAspect="1"/>
        </xdr:cNvPicPr>
      </xdr:nvPicPr>
      <xdr:blipFill>
        <a:blip xmlns:r="http://schemas.openxmlformats.org/officeDocument/2006/relationships" r:embed="rId1"/>
        <a:stretch>
          <a:fillRect/>
        </a:stretch>
      </xdr:blipFill>
      <xdr:spPr>
        <a:xfrm>
          <a:off x="1727200" y="24349075"/>
          <a:ext cx="1476375" cy="266700"/>
        </a:xfrm>
        <a:prstGeom prst="rect">
          <a:avLst/>
        </a:prstGeom>
        <a:ln w="12700" cap="flat">
          <a:noFill/>
          <a:miter lim="400000"/>
        </a:ln>
        <a:effec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137161</xdr:colOff>
      <xdr:row>121</xdr:row>
      <xdr:rowOff>7620</xdr:rowOff>
    </xdr:from>
    <xdr:to>
      <xdr:col>2</xdr:col>
      <xdr:colOff>2222936</xdr:colOff>
      <xdr:row>121</xdr:row>
      <xdr:rowOff>103640</xdr:rowOff>
    </xdr:to>
    <xdr:pic>
      <xdr:nvPicPr>
        <xdr:cNvPr id="2" name="Imagen 1">
          <a:extLst>
            <a:ext uri="{FF2B5EF4-FFF2-40B4-BE49-F238E27FC236}">
              <a16:creationId xmlns="" xmlns:a16="http://schemas.microsoft.com/office/drawing/2014/main" id="{62D4E4E8-999A-8441-9CA8-7AA70124C5F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8561" y="33294320"/>
          <a:ext cx="244275"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 xmlns:a16="http://schemas.microsoft.com/office/drawing/2014/main" id="{D15B17D6-B5D8-B94F-AC16-9B65B736E5DC}"/>
            </a:ext>
          </a:extLst>
        </xdr:cNvPr>
        <xdr:cNvGrpSpPr>
          <a:grpSpLocks/>
        </xdr:cNvGrpSpPr>
      </xdr:nvGrpSpPr>
      <xdr:grpSpPr bwMode="auto">
        <a:xfrm>
          <a:off x="0" y="0"/>
          <a:ext cx="5296773" cy="1279260"/>
          <a:chOff x="57150" y="47625"/>
          <a:chExt cx="6316603" cy="1200288"/>
        </a:xfrm>
      </xdr:grpSpPr>
      <xdr:pic>
        <xdr:nvPicPr>
          <xdr:cNvPr id="4" name="1 Imagen" descr="ESCUDO-transp-lema-blanco.png">
            <a:extLst>
              <a:ext uri="{FF2B5EF4-FFF2-40B4-BE49-F238E27FC236}">
                <a16:creationId xmlns="" xmlns:a16="http://schemas.microsoft.com/office/drawing/2014/main" id="{67C463BE-B461-1B48-A016-6BDE7B80BA09}"/>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 xmlns:a16="http://schemas.microsoft.com/office/drawing/2014/main" id="{A19B9262-913F-0342-97A0-3E1457F16C4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123825</xdr:colOff>
      <xdr:row>80</xdr:row>
      <xdr:rowOff>295275</xdr:rowOff>
    </xdr:from>
    <xdr:to>
      <xdr:col>1</xdr:col>
      <xdr:colOff>542925</xdr:colOff>
      <xdr:row>80</xdr:row>
      <xdr:rowOff>876907</xdr:rowOff>
    </xdr:to>
    <xdr:pic>
      <xdr:nvPicPr>
        <xdr:cNvPr id="2" name="Imagen 1">
          <a:extLst>
            <a:ext uri="{FF2B5EF4-FFF2-40B4-BE49-F238E27FC236}">
              <a16:creationId xmlns="" xmlns:a16="http://schemas.microsoft.com/office/drawing/2014/main" id="{2E656224-ECFA-E74A-948C-72AD2B61B69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63525" y="34128075"/>
          <a:ext cx="419100" cy="581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114300</xdr:colOff>
      <xdr:row>89</xdr:row>
      <xdr:rowOff>133350</xdr:rowOff>
    </xdr:from>
    <xdr:to>
      <xdr:col>1</xdr:col>
      <xdr:colOff>767715</xdr:colOff>
      <xdr:row>90</xdr:row>
      <xdr:rowOff>240030</xdr:rowOff>
    </xdr:to>
    <xdr:pic>
      <xdr:nvPicPr>
        <xdr:cNvPr id="3" name="Imagen 2">
          <a:extLst>
            <a:ext uri="{FF2B5EF4-FFF2-40B4-BE49-F238E27FC236}">
              <a16:creationId xmlns="" xmlns:a16="http://schemas.microsoft.com/office/drawing/2014/main" id="{97EA600C-7D31-1C47-9401-8B4FA1367239}"/>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4300" y="45802550"/>
          <a:ext cx="793115" cy="309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418683</xdr:colOff>
      <xdr:row>97</xdr:row>
      <xdr:rowOff>0</xdr:rowOff>
    </xdr:from>
    <xdr:to>
      <xdr:col>2</xdr:col>
      <xdr:colOff>1958056</xdr:colOff>
      <xdr:row>98</xdr:row>
      <xdr:rowOff>97745</xdr:rowOff>
    </xdr:to>
    <xdr:pic>
      <xdr:nvPicPr>
        <xdr:cNvPr id="4" name="Imagen 3">
          <a:extLst>
            <a:ext uri="{FF2B5EF4-FFF2-40B4-BE49-F238E27FC236}">
              <a16:creationId xmlns="" xmlns:a16="http://schemas.microsoft.com/office/drawing/2014/main" id="{E066EF25-6CD4-8647-9C85-157B0AD756CB}"/>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10883" y="49771300"/>
          <a:ext cx="2673" cy="529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5" name="1 Grupo">
          <a:extLst>
            <a:ext uri="{FF2B5EF4-FFF2-40B4-BE49-F238E27FC236}">
              <a16:creationId xmlns="" xmlns:a16="http://schemas.microsoft.com/office/drawing/2014/main" id="{96B05243-B6F4-4F4F-9E20-A8E6A84F4E7A}"/>
            </a:ext>
          </a:extLst>
        </xdr:cNvPr>
        <xdr:cNvGrpSpPr>
          <a:grpSpLocks/>
        </xdr:cNvGrpSpPr>
      </xdr:nvGrpSpPr>
      <xdr:grpSpPr bwMode="auto">
        <a:xfrm>
          <a:off x="0" y="0"/>
          <a:ext cx="5507788" cy="1280725"/>
          <a:chOff x="57150" y="47625"/>
          <a:chExt cx="6316603" cy="1200288"/>
        </a:xfrm>
      </xdr:grpSpPr>
      <xdr:pic>
        <xdr:nvPicPr>
          <xdr:cNvPr id="6" name="1 Imagen" descr="ESCUDO-transp-lema-blanco.png">
            <a:extLst>
              <a:ext uri="{FF2B5EF4-FFF2-40B4-BE49-F238E27FC236}">
                <a16:creationId xmlns="" xmlns:a16="http://schemas.microsoft.com/office/drawing/2014/main" id="{A4D818AC-2641-E647-879C-711BC32D71D8}"/>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7" name="3 CuadroTexto">
            <a:extLst>
              <a:ext uri="{FF2B5EF4-FFF2-40B4-BE49-F238E27FC236}">
                <a16:creationId xmlns="" xmlns:a16="http://schemas.microsoft.com/office/drawing/2014/main" id="{02292178-7622-6646-906D-9CFEF387508D}"/>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160021</xdr:colOff>
      <xdr:row>113</xdr:row>
      <xdr:rowOff>45720</xdr:rowOff>
    </xdr:from>
    <xdr:to>
      <xdr:col>2</xdr:col>
      <xdr:colOff>2021748</xdr:colOff>
      <xdr:row>113</xdr:row>
      <xdr:rowOff>141740</xdr:rowOff>
    </xdr:to>
    <xdr:pic>
      <xdr:nvPicPr>
        <xdr:cNvPr id="2" name="Imagen 1">
          <a:extLst>
            <a:ext uri="{FF2B5EF4-FFF2-40B4-BE49-F238E27FC236}">
              <a16:creationId xmlns="" xmlns:a16="http://schemas.microsoft.com/office/drawing/2014/main" id="{E623B8F6-BF54-FD4E-9329-377A6B20813D}"/>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50621" y="38895020"/>
          <a:ext cx="223427"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563880</xdr:colOff>
      <xdr:row>126</xdr:row>
      <xdr:rowOff>60960</xdr:rowOff>
    </xdr:from>
    <xdr:to>
      <xdr:col>3</xdr:col>
      <xdr:colOff>777466</xdr:colOff>
      <xdr:row>127</xdr:row>
      <xdr:rowOff>175286</xdr:rowOff>
    </xdr:to>
    <xdr:pic>
      <xdr:nvPicPr>
        <xdr:cNvPr id="3" name="Imagen 2">
          <a:extLst>
            <a:ext uri="{FF2B5EF4-FFF2-40B4-BE49-F238E27FC236}">
              <a16:creationId xmlns="" xmlns:a16="http://schemas.microsoft.com/office/drawing/2014/main" id="{DF282089-373A-2D49-8B52-08B196C7BAB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76680" y="43088560"/>
          <a:ext cx="772386"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 xmlns:a16="http://schemas.microsoft.com/office/drawing/2014/main" id="{FBA3E7B0-0818-F145-B096-BB7C88FEB16E}"/>
            </a:ext>
          </a:extLst>
        </xdr:cNvPr>
        <xdr:cNvGrpSpPr>
          <a:grpSpLocks/>
        </xdr:cNvGrpSpPr>
      </xdr:nvGrpSpPr>
      <xdr:grpSpPr bwMode="auto">
        <a:xfrm>
          <a:off x="0" y="0"/>
          <a:ext cx="5174413" cy="1280725"/>
          <a:chOff x="57150" y="47625"/>
          <a:chExt cx="6316603" cy="1200288"/>
        </a:xfrm>
      </xdr:grpSpPr>
      <xdr:pic>
        <xdr:nvPicPr>
          <xdr:cNvPr id="5" name="1 Imagen" descr="ESCUDO-transp-lema-blanco.png">
            <a:extLst>
              <a:ext uri="{FF2B5EF4-FFF2-40B4-BE49-F238E27FC236}">
                <a16:creationId xmlns="" xmlns:a16="http://schemas.microsoft.com/office/drawing/2014/main" id="{E4343AA0-E786-E845-A336-CC29DBF7E2AB}"/>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 xmlns:a16="http://schemas.microsoft.com/office/drawing/2014/main" id="{D6A93E03-CCEE-A046-83DB-F842D895F71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186612</xdr:colOff>
      <xdr:row>61</xdr:row>
      <xdr:rowOff>124408</xdr:rowOff>
    </xdr:from>
    <xdr:to>
      <xdr:col>2</xdr:col>
      <xdr:colOff>1772319</xdr:colOff>
      <xdr:row>63</xdr:row>
      <xdr:rowOff>23241</xdr:rowOff>
    </xdr:to>
    <xdr:pic>
      <xdr:nvPicPr>
        <xdr:cNvPr id="2" name="Imagen 1">
          <a:extLst>
            <a:ext uri="{FF2B5EF4-FFF2-40B4-BE49-F238E27FC236}">
              <a16:creationId xmlns="" xmlns:a16="http://schemas.microsoft.com/office/drawing/2014/main" id="{1AE8330A-0260-FE44-ADEA-6DCA481B919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04212" y="16532808"/>
          <a:ext cx="188707" cy="305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 xmlns:a16="http://schemas.microsoft.com/office/drawing/2014/main" id="{9BDDF1A4-D100-C047-A46E-EB1521356BCF}"/>
            </a:ext>
          </a:extLst>
        </xdr:cNvPr>
        <xdr:cNvGrpSpPr>
          <a:grpSpLocks/>
        </xdr:cNvGrpSpPr>
      </xdr:nvGrpSpPr>
      <xdr:grpSpPr bwMode="auto">
        <a:xfrm>
          <a:off x="0" y="0"/>
          <a:ext cx="5288713" cy="1280725"/>
          <a:chOff x="57150" y="47625"/>
          <a:chExt cx="6316603" cy="1200288"/>
        </a:xfrm>
      </xdr:grpSpPr>
      <xdr:pic>
        <xdr:nvPicPr>
          <xdr:cNvPr id="4" name="1 Imagen" descr="ESCUDO-transp-lema-blanco.png">
            <a:extLst>
              <a:ext uri="{FF2B5EF4-FFF2-40B4-BE49-F238E27FC236}">
                <a16:creationId xmlns="" xmlns:a16="http://schemas.microsoft.com/office/drawing/2014/main" id="{440AAF55-020F-5942-A230-B4B2FDBB8284}"/>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 xmlns:a16="http://schemas.microsoft.com/office/drawing/2014/main" id="{F78AD1CF-6D1E-864A-B230-2CA403B54BD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548640</xdr:colOff>
      <xdr:row>62</xdr:row>
      <xdr:rowOff>160020</xdr:rowOff>
    </xdr:from>
    <xdr:to>
      <xdr:col>2</xdr:col>
      <xdr:colOff>1714601</xdr:colOff>
      <xdr:row>64</xdr:row>
      <xdr:rowOff>60983</xdr:rowOff>
    </xdr:to>
    <xdr:pic>
      <xdr:nvPicPr>
        <xdr:cNvPr id="2" name="Imagen 1">
          <a:extLst>
            <a:ext uri="{FF2B5EF4-FFF2-40B4-BE49-F238E27FC236}">
              <a16:creationId xmlns="" xmlns:a16="http://schemas.microsoft.com/office/drawing/2014/main" id="{1EBF3DB9-AC62-6F49-91CD-FDD59E7255C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01140" y="16924020"/>
          <a:ext cx="0" cy="447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 xmlns:a16="http://schemas.microsoft.com/office/drawing/2014/main" id="{DAA190C8-DD11-0E4F-8153-7E732CE7F3E8}"/>
            </a:ext>
          </a:extLst>
        </xdr:cNvPr>
        <xdr:cNvGrpSpPr>
          <a:grpSpLocks/>
        </xdr:cNvGrpSpPr>
      </xdr:nvGrpSpPr>
      <xdr:grpSpPr bwMode="auto">
        <a:xfrm>
          <a:off x="0" y="0"/>
          <a:ext cx="5287352" cy="1281353"/>
          <a:chOff x="57150" y="47625"/>
          <a:chExt cx="6316603" cy="1200288"/>
        </a:xfrm>
      </xdr:grpSpPr>
      <xdr:pic>
        <xdr:nvPicPr>
          <xdr:cNvPr id="4" name="1 Imagen" descr="ESCUDO-transp-lema-blanco.png">
            <a:extLst>
              <a:ext uri="{FF2B5EF4-FFF2-40B4-BE49-F238E27FC236}">
                <a16:creationId xmlns="" xmlns:a16="http://schemas.microsoft.com/office/drawing/2014/main" id="{3BEFC686-F93B-664E-AA87-A613373805C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 xmlns:a16="http://schemas.microsoft.com/office/drawing/2014/main" id="{7FEF58D1-D9D5-D341-AFE9-0948B923A3FD}"/>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381000</xdr:colOff>
      <xdr:row>66</xdr:row>
      <xdr:rowOff>160020</xdr:rowOff>
    </xdr:from>
    <xdr:to>
      <xdr:col>2</xdr:col>
      <xdr:colOff>2065166</xdr:colOff>
      <xdr:row>68</xdr:row>
      <xdr:rowOff>60983</xdr:rowOff>
    </xdr:to>
    <xdr:pic>
      <xdr:nvPicPr>
        <xdr:cNvPr id="2" name="Imagen 1">
          <a:extLst>
            <a:ext uri="{FF2B5EF4-FFF2-40B4-BE49-F238E27FC236}">
              <a16:creationId xmlns="" xmlns:a16="http://schemas.microsoft.com/office/drawing/2014/main" id="{AE9C15F6-67B6-C24E-9D22-E3532F8F9C2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98600" y="17901920"/>
          <a:ext cx="0" cy="2872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 xmlns:a16="http://schemas.microsoft.com/office/drawing/2014/main" id="{346A0082-0DEB-2E4C-A1F2-25046FC796A8}"/>
            </a:ext>
          </a:extLst>
        </xdr:cNvPr>
        <xdr:cNvGrpSpPr>
          <a:grpSpLocks/>
        </xdr:cNvGrpSpPr>
      </xdr:nvGrpSpPr>
      <xdr:grpSpPr bwMode="auto">
        <a:xfrm>
          <a:off x="0" y="0"/>
          <a:ext cx="5277633" cy="1277615"/>
          <a:chOff x="57150" y="47625"/>
          <a:chExt cx="6316603" cy="1200288"/>
        </a:xfrm>
      </xdr:grpSpPr>
      <xdr:pic>
        <xdr:nvPicPr>
          <xdr:cNvPr id="4" name="1 Imagen" descr="ESCUDO-transp-lema-blanco.png">
            <a:extLst>
              <a:ext uri="{FF2B5EF4-FFF2-40B4-BE49-F238E27FC236}">
                <a16:creationId xmlns="" xmlns:a16="http://schemas.microsoft.com/office/drawing/2014/main" id="{BCF866D6-1C61-4341-AD1E-FEF85B672DA7}"/>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 xmlns:a16="http://schemas.microsoft.com/office/drawing/2014/main" id="{570867E3-6E7A-CE42-B507-D6C78289A5DD}"/>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30481</xdr:colOff>
      <xdr:row>83</xdr:row>
      <xdr:rowOff>144780</xdr:rowOff>
    </xdr:from>
    <xdr:to>
      <xdr:col>2</xdr:col>
      <xdr:colOff>2372310</xdr:colOff>
      <xdr:row>83</xdr:row>
      <xdr:rowOff>240800</xdr:rowOff>
    </xdr:to>
    <xdr:pic>
      <xdr:nvPicPr>
        <xdr:cNvPr id="2" name="Imagen 1">
          <a:extLst>
            <a:ext uri="{FF2B5EF4-FFF2-40B4-BE49-F238E27FC236}">
              <a16:creationId xmlns="" xmlns:a16="http://schemas.microsoft.com/office/drawing/2014/main" id="{02A7F9BE-AE5F-CF47-958A-7F5403A553A6}"/>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81481" y="15956280"/>
          <a:ext cx="792429" cy="45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411481</xdr:colOff>
      <xdr:row>94</xdr:row>
      <xdr:rowOff>0</xdr:rowOff>
    </xdr:from>
    <xdr:to>
      <xdr:col>2</xdr:col>
      <xdr:colOff>1718424</xdr:colOff>
      <xdr:row>95</xdr:row>
      <xdr:rowOff>3826</xdr:rowOff>
    </xdr:to>
    <xdr:pic>
      <xdr:nvPicPr>
        <xdr:cNvPr id="3" name="Imagen 2">
          <a:extLst>
            <a:ext uri="{FF2B5EF4-FFF2-40B4-BE49-F238E27FC236}">
              <a16:creationId xmlns="" xmlns:a16="http://schemas.microsoft.com/office/drawing/2014/main" id="{FA35C479-80AF-134A-8634-377350129256}"/>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62481" y="17907000"/>
          <a:ext cx="417943" cy="194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624841</xdr:colOff>
      <xdr:row>100</xdr:row>
      <xdr:rowOff>15240</xdr:rowOff>
    </xdr:from>
    <xdr:to>
      <xdr:col>2</xdr:col>
      <xdr:colOff>1654392</xdr:colOff>
      <xdr:row>101</xdr:row>
      <xdr:rowOff>19066</xdr:rowOff>
    </xdr:to>
    <xdr:pic>
      <xdr:nvPicPr>
        <xdr:cNvPr id="4" name="Imagen 3">
          <a:extLst>
            <a:ext uri="{FF2B5EF4-FFF2-40B4-BE49-F238E27FC236}">
              <a16:creationId xmlns="" xmlns:a16="http://schemas.microsoft.com/office/drawing/2014/main" id="{DA4ED747-AEDE-8848-B298-0C3328450958}"/>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75841" y="19065240"/>
          <a:ext cx="204051" cy="194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594360</xdr:colOff>
      <xdr:row>106</xdr:row>
      <xdr:rowOff>144780</xdr:rowOff>
    </xdr:from>
    <xdr:to>
      <xdr:col>2</xdr:col>
      <xdr:colOff>1655918</xdr:colOff>
      <xdr:row>107</xdr:row>
      <xdr:rowOff>148606</xdr:rowOff>
    </xdr:to>
    <xdr:pic>
      <xdr:nvPicPr>
        <xdr:cNvPr id="5" name="Imagen 4">
          <a:extLst>
            <a:ext uri="{FF2B5EF4-FFF2-40B4-BE49-F238E27FC236}">
              <a16:creationId xmlns="" xmlns:a16="http://schemas.microsoft.com/office/drawing/2014/main" id="{5621358D-2E4F-D948-AB67-D38599369A49}"/>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45360" y="20337780"/>
          <a:ext cx="236058" cy="194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365760</xdr:colOff>
      <xdr:row>113</xdr:row>
      <xdr:rowOff>53341</xdr:rowOff>
    </xdr:from>
    <xdr:to>
      <xdr:col>2</xdr:col>
      <xdr:colOff>2206150</xdr:colOff>
      <xdr:row>114</xdr:row>
      <xdr:rowOff>41164</xdr:rowOff>
    </xdr:to>
    <xdr:pic>
      <xdr:nvPicPr>
        <xdr:cNvPr id="6" name="Imagen 5">
          <a:extLst>
            <a:ext uri="{FF2B5EF4-FFF2-40B4-BE49-F238E27FC236}">
              <a16:creationId xmlns="" xmlns:a16="http://schemas.microsoft.com/office/drawing/2014/main" id="{7039217C-7360-8547-8800-5185E850AD6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16760" y="21579841"/>
          <a:ext cx="456090" cy="1783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120086</xdr:colOff>
      <xdr:row>0</xdr:row>
      <xdr:rowOff>105975</xdr:rowOff>
    </xdr:from>
    <xdr:to>
      <xdr:col>5</xdr:col>
      <xdr:colOff>215900</xdr:colOff>
      <xdr:row>0</xdr:row>
      <xdr:rowOff>875054</xdr:rowOff>
    </xdr:to>
    <xdr:sp macro="" textlink="">
      <xdr:nvSpPr>
        <xdr:cNvPr id="2" name="Shape 23">
          <a:extLst>
            <a:ext uri="{FF2B5EF4-FFF2-40B4-BE49-F238E27FC236}">
              <a16:creationId xmlns="" xmlns:a16="http://schemas.microsoft.com/office/drawing/2014/main" id="{ED0B89B0-E81E-C147-A26A-A01014785149}"/>
            </a:ext>
          </a:extLst>
        </xdr:cNvPr>
        <xdr:cNvSpPr txBox="1"/>
      </xdr:nvSpPr>
      <xdr:spPr>
        <a:xfrm>
          <a:off x="1237686" y="105975"/>
          <a:ext cx="4058214" cy="769079"/>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699" tIns="45699" rIns="45699" bIns="45699" numCol="1" anchor="t">
          <a:spAutoFit/>
        </a:bodyPr>
        <a:lstStyle/>
        <a:p>
          <a:pPr marL="0" marR="0" indent="0" algn="l" defTabSz="914400" latinLnBrk="0">
            <a:lnSpc>
              <a:spcPct val="100000"/>
            </a:lnSpc>
            <a:spcBef>
              <a:spcPts val="0"/>
            </a:spcBef>
            <a:spcAft>
              <a:spcPts val="0"/>
            </a:spcAft>
            <a:buClrTx/>
            <a:buSzTx/>
            <a:buFontTx/>
            <a:buNone/>
            <a:tabLst/>
            <a:defRPr sz="1400" b="1" i="0" u="none" strike="noStrike" cap="none" spc="0" baseline="0">
              <a:ln>
                <a:noFill/>
              </a:ln>
              <a:solidFill>
                <a:srgbClr val="FFFFFF"/>
              </a:solidFill>
              <a:uFillTx/>
              <a:latin typeface="Arial Narrow"/>
              <a:ea typeface="Arial Narrow"/>
              <a:cs typeface="Arial Narrow"/>
              <a:sym typeface="Arial Narrow"/>
            </a:defRPr>
          </a:pPr>
          <a:r>
            <a:rPr sz="1400" b="1" i="0" u="none" strike="noStrike" cap="none" spc="0" baseline="0">
              <a:ln>
                <a:noFill/>
              </a:ln>
              <a:solidFill>
                <a:schemeClr val="tx1"/>
              </a:solidFill>
              <a:uFillTx/>
              <a:latin typeface="Arial Narrow"/>
              <a:ea typeface="Arial Narrow"/>
              <a:cs typeface="Arial Narrow"/>
              <a:sym typeface="Arial Narrow"/>
            </a:rPr>
            <a:t>Ministerio de Ambiente y Desarrollo Sostenible</a:t>
          </a: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Arial Narrow"/>
              <a:ea typeface="Arial Narrow"/>
              <a:cs typeface="Arial Narrow"/>
              <a:sym typeface="Arial Narrow"/>
            </a:defRPr>
          </a:pPr>
          <a:r>
            <a:rPr sz="1100" b="0" i="0" u="none" strike="noStrike" cap="none" spc="0" baseline="0">
              <a:ln>
                <a:noFill/>
              </a:ln>
              <a:solidFill>
                <a:schemeClr val="tx1"/>
              </a:solidFill>
              <a:uFillTx/>
              <a:latin typeface="Arial Narrow"/>
              <a:ea typeface="Arial Narrow"/>
              <a:cs typeface="Arial Narrow"/>
              <a:sym typeface="Arial Narrow"/>
            </a:rPr>
            <a:t>Dirección General de Ordenamiento Ambiental Territorial y Coordinación del SINA</a:t>
          </a:r>
          <a:endParaRPr sz="1400" b="0" i="0" u="none" strike="noStrike" cap="none" spc="0" baseline="0">
            <a:ln>
              <a:noFill/>
            </a:ln>
            <a:solidFill>
              <a:schemeClr val="tx1"/>
            </a:solidFill>
            <a:uFillTx/>
            <a:latin typeface="Arial Narrow"/>
            <a:ea typeface="Arial Narrow"/>
            <a:cs typeface="Arial Narrow"/>
            <a:sym typeface="Arial Narrow"/>
          </a:endParaRPr>
        </a:p>
        <a:p>
          <a:pPr marL="0" marR="0" indent="0" algn="l" defTabSz="914400" latinLnBrk="0">
            <a:lnSpc>
              <a:spcPct val="100000"/>
            </a:lnSpc>
            <a:spcBef>
              <a:spcPts val="0"/>
            </a:spcBef>
            <a:spcAft>
              <a:spcPts val="0"/>
            </a:spcAft>
            <a:buClrTx/>
            <a:buSzTx/>
            <a:buFontTx/>
            <a:buNone/>
            <a:tabLst/>
            <a:defRPr sz="1000" b="0" i="0" u="none" strike="noStrike" cap="none" spc="0" baseline="0">
              <a:ln>
                <a:noFill/>
              </a:ln>
              <a:solidFill>
                <a:srgbClr val="FFFFFF"/>
              </a:solidFill>
              <a:uFillTx/>
              <a:latin typeface="Arial Narrow"/>
              <a:ea typeface="Arial Narrow"/>
              <a:cs typeface="Arial Narrow"/>
              <a:sym typeface="Arial Narrow"/>
            </a:defRPr>
          </a:pPr>
          <a:r>
            <a:rPr sz="1000" b="0" i="0" u="none" strike="noStrike" cap="none" spc="0" baseline="0">
              <a:ln>
                <a:noFill/>
              </a:ln>
              <a:solidFill>
                <a:schemeClr val="tx1"/>
              </a:solidFill>
              <a:uFillTx/>
              <a:latin typeface="Arial Narrow"/>
              <a:ea typeface="Arial Narrow"/>
              <a:cs typeface="Arial Narrow"/>
              <a:sym typeface="Arial Narrow"/>
            </a:rPr>
            <a:t>República de Colombia</a:t>
          </a:r>
        </a:p>
      </xdr:txBody>
    </xdr:sp>
    <xdr:clientData/>
  </xdr:twoCellAnchor>
  <xdr:twoCellAnchor>
    <xdr:from>
      <xdr:col>3</xdr:col>
      <xdr:colOff>133350</xdr:colOff>
      <xdr:row>66</xdr:row>
      <xdr:rowOff>1047750</xdr:rowOff>
    </xdr:from>
    <xdr:to>
      <xdr:col>3</xdr:col>
      <xdr:colOff>1533525</xdr:colOff>
      <xdr:row>68</xdr:row>
      <xdr:rowOff>50800</xdr:rowOff>
    </xdr:to>
    <xdr:pic>
      <xdr:nvPicPr>
        <xdr:cNvPr id="3" name="image12.png" descr="image12.png">
          <a:extLst>
            <a:ext uri="{FF2B5EF4-FFF2-40B4-BE49-F238E27FC236}">
              <a16:creationId xmlns="" xmlns:a16="http://schemas.microsoft.com/office/drawing/2014/main" id="{AB951F15-8DE1-DD49-8A17-9CF3EFD4C9EA}"/>
            </a:ext>
          </a:extLst>
        </xdr:cNvPr>
        <xdr:cNvPicPr>
          <a:picLocks noChangeAspect="1"/>
        </xdr:cNvPicPr>
      </xdr:nvPicPr>
      <xdr:blipFill>
        <a:blip xmlns:r="http://schemas.openxmlformats.org/officeDocument/2006/relationships" r:embed="rId1"/>
        <a:stretch>
          <a:fillRect/>
        </a:stretch>
      </xdr:blipFill>
      <xdr:spPr>
        <a:xfrm>
          <a:off x="1631950" y="18002250"/>
          <a:ext cx="1400175" cy="260350"/>
        </a:xfrm>
        <a:prstGeom prst="rect">
          <a:avLst/>
        </a:prstGeom>
        <a:ln w="12700" cap="flat">
          <a:noFill/>
          <a:miter lim="400000"/>
        </a:ln>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120086</xdr:colOff>
      <xdr:row>0</xdr:row>
      <xdr:rowOff>105975</xdr:rowOff>
    </xdr:from>
    <xdr:to>
      <xdr:col>5</xdr:col>
      <xdr:colOff>215900</xdr:colOff>
      <xdr:row>1</xdr:row>
      <xdr:rowOff>46379</xdr:rowOff>
    </xdr:to>
    <xdr:sp macro="" textlink="">
      <xdr:nvSpPr>
        <xdr:cNvPr id="2" name="Shape 25">
          <a:extLst>
            <a:ext uri="{FF2B5EF4-FFF2-40B4-BE49-F238E27FC236}">
              <a16:creationId xmlns="" xmlns:a16="http://schemas.microsoft.com/office/drawing/2014/main" id="{5D763E86-E132-DA45-A228-4700C1D8AF3D}"/>
            </a:ext>
          </a:extLst>
        </xdr:cNvPr>
        <xdr:cNvSpPr txBox="1"/>
      </xdr:nvSpPr>
      <xdr:spPr>
        <a:xfrm>
          <a:off x="1237686" y="105975"/>
          <a:ext cx="4058214" cy="765904"/>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699" tIns="45699" rIns="45699" bIns="45699" numCol="1" anchor="t">
          <a:spAutoFit/>
        </a:bodyPr>
        <a:lstStyle/>
        <a:p>
          <a:pPr marL="0" marR="0" indent="0" algn="l" defTabSz="914400" latinLnBrk="0">
            <a:lnSpc>
              <a:spcPct val="100000"/>
            </a:lnSpc>
            <a:spcBef>
              <a:spcPts val="0"/>
            </a:spcBef>
            <a:spcAft>
              <a:spcPts val="0"/>
            </a:spcAft>
            <a:buClrTx/>
            <a:buSzTx/>
            <a:buFontTx/>
            <a:buNone/>
            <a:tabLst/>
            <a:defRPr sz="1400" b="1" i="0" u="none" strike="noStrike" cap="none" spc="0" baseline="0">
              <a:ln>
                <a:noFill/>
              </a:ln>
              <a:solidFill>
                <a:srgbClr val="FFFFFF"/>
              </a:solidFill>
              <a:uFillTx/>
              <a:latin typeface="Arial Narrow"/>
              <a:ea typeface="Arial Narrow"/>
              <a:cs typeface="Arial Narrow"/>
              <a:sym typeface="Arial Narrow"/>
            </a:defRPr>
          </a:pPr>
          <a:r>
            <a:rPr sz="1400" b="1" i="0" u="none" strike="noStrike" cap="none" spc="0" baseline="0">
              <a:ln>
                <a:noFill/>
              </a:ln>
              <a:solidFill>
                <a:schemeClr val="tx1"/>
              </a:solidFill>
              <a:uFillTx/>
              <a:latin typeface="Arial Narrow"/>
              <a:ea typeface="Arial Narrow"/>
              <a:cs typeface="Arial Narrow"/>
              <a:sym typeface="Arial Narrow"/>
            </a:rPr>
            <a:t>Ministerio de Ambiente y Desarrollo Sostenible</a:t>
          </a:r>
        </a:p>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Arial Narrow"/>
              <a:ea typeface="Arial Narrow"/>
              <a:cs typeface="Arial Narrow"/>
              <a:sym typeface="Arial Narrow"/>
            </a:defRPr>
          </a:pPr>
          <a:r>
            <a:rPr sz="1100" b="0" i="0" u="none" strike="noStrike" cap="none" spc="0" baseline="0">
              <a:ln>
                <a:noFill/>
              </a:ln>
              <a:solidFill>
                <a:schemeClr val="tx1"/>
              </a:solidFill>
              <a:uFillTx/>
              <a:latin typeface="Arial Narrow"/>
              <a:ea typeface="Arial Narrow"/>
              <a:cs typeface="Arial Narrow"/>
              <a:sym typeface="Arial Narrow"/>
            </a:rPr>
            <a:t>Dirección General de Ordenamiento Ambiental Territorial y Coordinación del SINA</a:t>
          </a:r>
          <a:endParaRPr sz="1400" b="0" i="0" u="none" strike="noStrike" cap="none" spc="0" baseline="0">
            <a:ln>
              <a:noFill/>
            </a:ln>
            <a:solidFill>
              <a:schemeClr val="tx1"/>
            </a:solidFill>
            <a:uFillTx/>
            <a:latin typeface="Arial Narrow"/>
            <a:ea typeface="Arial Narrow"/>
            <a:cs typeface="Arial Narrow"/>
            <a:sym typeface="Arial Narrow"/>
          </a:endParaRPr>
        </a:p>
        <a:p>
          <a:pPr marL="0" marR="0" indent="0" algn="l" defTabSz="914400" latinLnBrk="0">
            <a:lnSpc>
              <a:spcPct val="100000"/>
            </a:lnSpc>
            <a:spcBef>
              <a:spcPts val="0"/>
            </a:spcBef>
            <a:spcAft>
              <a:spcPts val="0"/>
            </a:spcAft>
            <a:buClrTx/>
            <a:buSzTx/>
            <a:buFontTx/>
            <a:buNone/>
            <a:tabLst/>
            <a:defRPr sz="1000" b="0" i="0" u="none" strike="noStrike" cap="none" spc="0" baseline="0">
              <a:ln>
                <a:noFill/>
              </a:ln>
              <a:solidFill>
                <a:srgbClr val="FFFFFF"/>
              </a:solidFill>
              <a:uFillTx/>
              <a:latin typeface="Arial Narrow"/>
              <a:ea typeface="Arial Narrow"/>
              <a:cs typeface="Arial Narrow"/>
              <a:sym typeface="Arial Narrow"/>
            </a:defRPr>
          </a:pPr>
          <a:r>
            <a:rPr sz="1000" b="0" i="0" u="none" strike="noStrike" cap="none" spc="0" baseline="0">
              <a:ln>
                <a:noFill/>
              </a:ln>
              <a:solidFill>
                <a:schemeClr val="tx1"/>
              </a:solidFill>
              <a:uFillTx/>
              <a:latin typeface="Arial Narrow"/>
              <a:ea typeface="Arial Narrow"/>
              <a:cs typeface="Arial Narrow"/>
              <a:sym typeface="Arial Narrow"/>
            </a:rPr>
            <a:t>República de Colombia</a:t>
          </a:r>
        </a:p>
      </xdr:txBody>
    </xdr:sp>
    <xdr:clientData/>
  </xdr:twoCellAnchor>
  <xdr:twoCellAnchor>
    <xdr:from>
      <xdr:col>3</xdr:col>
      <xdr:colOff>257175</xdr:colOff>
      <xdr:row>70</xdr:row>
      <xdr:rowOff>247650</xdr:rowOff>
    </xdr:from>
    <xdr:to>
      <xdr:col>3</xdr:col>
      <xdr:colOff>1295400</xdr:colOff>
      <xdr:row>70</xdr:row>
      <xdr:rowOff>466725</xdr:rowOff>
    </xdr:to>
    <xdr:pic>
      <xdr:nvPicPr>
        <xdr:cNvPr id="3" name="image16.png" descr="image16.png">
          <a:extLst>
            <a:ext uri="{FF2B5EF4-FFF2-40B4-BE49-F238E27FC236}">
              <a16:creationId xmlns="" xmlns:a16="http://schemas.microsoft.com/office/drawing/2014/main" id="{895D1CE8-CF76-8D40-A28F-7469630EA4A7}"/>
            </a:ext>
          </a:extLst>
        </xdr:cNvPr>
        <xdr:cNvPicPr>
          <a:picLocks noChangeAspect="1"/>
        </xdr:cNvPicPr>
      </xdr:nvPicPr>
      <xdr:blipFill>
        <a:blip xmlns:r="http://schemas.openxmlformats.org/officeDocument/2006/relationships" r:embed="rId1"/>
        <a:stretch>
          <a:fillRect/>
        </a:stretch>
      </xdr:blipFill>
      <xdr:spPr>
        <a:xfrm>
          <a:off x="1755775" y="17976850"/>
          <a:ext cx="1038225" cy="219075"/>
        </a:xfrm>
        <a:prstGeom prst="rect">
          <a:avLst/>
        </a:prstGeom>
        <a:ln w="12700" cap="flat">
          <a:noFill/>
          <a:miter lim="400000"/>
        </a:ln>
        <a:effectLst/>
      </xdr:spPr>
    </xdr:pic>
    <xdr:clientData/>
  </xdr:twoCellAnchor>
  <xdr:twoCellAnchor>
    <xdr:from>
      <xdr:col>3</xdr:col>
      <xdr:colOff>266700</xdr:colOff>
      <xdr:row>74</xdr:row>
      <xdr:rowOff>234950</xdr:rowOff>
    </xdr:from>
    <xdr:to>
      <xdr:col>3</xdr:col>
      <xdr:colOff>1371600</xdr:colOff>
      <xdr:row>74</xdr:row>
      <xdr:rowOff>358775</xdr:rowOff>
    </xdr:to>
    <xdr:pic>
      <xdr:nvPicPr>
        <xdr:cNvPr id="4" name="image14.png" descr="image14.png">
          <a:extLst>
            <a:ext uri="{FF2B5EF4-FFF2-40B4-BE49-F238E27FC236}">
              <a16:creationId xmlns="" xmlns:a16="http://schemas.microsoft.com/office/drawing/2014/main" id="{4A571A19-FEB0-F44B-9458-B4B6249EFDB8}"/>
            </a:ext>
          </a:extLst>
        </xdr:cNvPr>
        <xdr:cNvPicPr>
          <a:picLocks noChangeAspect="1"/>
        </xdr:cNvPicPr>
      </xdr:nvPicPr>
      <xdr:blipFill>
        <a:blip xmlns:r="http://schemas.openxmlformats.org/officeDocument/2006/relationships" r:embed="rId2"/>
        <a:stretch>
          <a:fillRect/>
        </a:stretch>
      </xdr:blipFill>
      <xdr:spPr>
        <a:xfrm>
          <a:off x="1765300" y="19691350"/>
          <a:ext cx="1104900" cy="123825"/>
        </a:xfrm>
        <a:prstGeom prst="rect">
          <a:avLst/>
        </a:prstGeom>
        <a:ln w="12700" cap="flat">
          <a:noFill/>
          <a:miter lim="400000"/>
        </a:ln>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556261</xdr:colOff>
      <xdr:row>79</xdr:row>
      <xdr:rowOff>30480</xdr:rowOff>
    </xdr:from>
    <xdr:to>
      <xdr:col>2</xdr:col>
      <xdr:colOff>2187082</xdr:colOff>
      <xdr:row>80</xdr:row>
      <xdr:rowOff>129564</xdr:rowOff>
    </xdr:to>
    <xdr:pic>
      <xdr:nvPicPr>
        <xdr:cNvPr id="2" name="Imagen 1">
          <a:extLst>
            <a:ext uri="{FF2B5EF4-FFF2-40B4-BE49-F238E27FC236}">
              <a16:creationId xmlns="" xmlns:a16="http://schemas.microsoft.com/office/drawing/2014/main" id="{54A85CEC-38E1-3745-93DE-8354D5AD880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96061" y="20248880"/>
          <a:ext cx="5221" cy="1584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 xmlns:a16="http://schemas.microsoft.com/office/drawing/2014/main" id="{8B5A2967-2D97-3B42-BEC8-CC48D884CEF8}"/>
            </a:ext>
          </a:extLst>
        </xdr:cNvPr>
        <xdr:cNvGrpSpPr>
          <a:grpSpLocks/>
        </xdr:cNvGrpSpPr>
      </xdr:nvGrpSpPr>
      <xdr:grpSpPr bwMode="auto">
        <a:xfrm>
          <a:off x="0" y="0"/>
          <a:ext cx="5288713" cy="1280725"/>
          <a:chOff x="57150" y="47625"/>
          <a:chExt cx="6316603" cy="1200288"/>
        </a:xfrm>
      </xdr:grpSpPr>
      <xdr:pic>
        <xdr:nvPicPr>
          <xdr:cNvPr id="4" name="1 Imagen" descr="ESCUDO-transp-lema-blanco.png">
            <a:extLst>
              <a:ext uri="{FF2B5EF4-FFF2-40B4-BE49-F238E27FC236}">
                <a16:creationId xmlns="" xmlns:a16="http://schemas.microsoft.com/office/drawing/2014/main" id="{DCA9177B-F509-AC4A-A707-3A57218554A2}"/>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 xmlns:a16="http://schemas.microsoft.com/office/drawing/2014/main" id="{FDBF4B2B-F835-614A-8EC8-43E9B980E713}"/>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nyarias/Documents/SOLICITUDES%20FEBRERO%202018/Formatos%20Informe%20Gestion%20SINA%20201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Users/ALBEIR~1/AppData/Local/Temp/Formatos%20Informe%20Gestion%20SINA%202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E:/Formatos%20Informe%20Gestion%20SINA%20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Unidad-D/Dumentos%20Jose%20R%20Benjumea/2017/Informe%20de%20Gesti&#243;n%202017%20Corpocaldas-%20MADS/Formatos%20Informe%20Gestion%20SINA%202017%20Corpocaldas%20-MADS-2802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E:/Jairo/Profesional%2014/Plan%20Accion%202016%202019/Indicadores%20Plan%20Accion/IMG/Informe%20Gestion%20SINA%202016%20IMG.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USUARIOS/scamacho/Documents/cuenta%20de%20cobro/Mayo/8.%20Indicadores/Corpocaldas/201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Users/bernardogonzalez/Downloads/FORMATOS%20IMG%202018%20Corpocaldas%2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Users/gerardo/Library/Application%20Support/Microsoft/Office/Office%202011%20AutoRecovery/Revisados/Indicadores%20IMG%20%202017-01-13%20M%20Velasc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nforme%20de%20Gesti&#243;n%202018/Informe%20Gesti&#243;n%20a&#241;o%202018/Copia%20de%20Matriz%20de%20Ejercicios%20IMG%20%20Dic%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gerardogiraldomontoya/Downloads/Copia%20de%20Indicadores%20minimo-MADS-porcentaje%20de%20procesos%20sancionatorios%20resueltos-2019%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OSCARO~1/AppData/Local/Temp/Formatos%20Informe%20Gestion%20SINA%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sers/JUAN%20MANUEL/Downloads/Formatos%20Informe%20Gestion%20SINA%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rthacescobar/Downloads/Formatos%20Informe%20Gestion%20SINA%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Users/gerardo/Library/Application%20Support/Microsoft/Office/Office%202011%20AutoRecovery/Formatos%20Informe%20Gestion%20SINA%202017%20(versi&#243;n%201).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Users/gerardogiraldo/Downloads/Formatos%20Informe%20Gestion%20SINA%2020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INFORMES%20DE%20GESTION/indicadores/Formatos%20Informe%20Gestion%20SINA%202017-I%20Corpocaldas%20-MAD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Users/luismunoz/Downloads/Formatos%20Informe%20Gestion%20SINA%20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Users/ANALUC~1/AppData/Local/Temp/Formatos%20Informe%20Gestion%20SINA%202017-I%20Corpocaldas%20-MAD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Formulas"/>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Formulas"/>
      <sheetName val="Anexo 1 Matriz Inf Gestión"/>
      <sheetName val="Anexo 2 Protocolo Inf Gestión"/>
      <sheetName val="Anexo 3 Matriz IMG"/>
      <sheetName val="Anexo 5-1 Ingresos"/>
      <sheetName val="Anexo 5-2 Gastos"/>
      <sheetName val="Resultado indicador"/>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19GAU-1"/>
      <sheetName val="20Negoc"/>
      <sheetName val="21TiempoT"/>
      <sheetName val="22Autor"/>
      <sheetName val="23Sanc"/>
      <sheetName val="24POT"/>
      <sheetName val="25Redes"/>
      <sheetName val="26SIAC"/>
      <sheetName val="27Educa"/>
      <sheetName val="Observa"/>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la Orinoquia – CORPORINOQUIA</v>
          </cell>
        </row>
        <row r="29">
          <cell r="H29" t="str">
            <v>Corporación para el Desarrollo Sostenible del Urabá – CORPOURABA</v>
          </cell>
        </row>
        <row r="30">
          <cell r="H30" t="str">
            <v>Corporación Autónoma Regional del Tolima – CORTOLIMA</v>
          </cell>
        </row>
        <row r="31">
          <cell r="H31" t="str">
            <v>Corporación Autónoma Regional del Atlántico – CRA</v>
          </cell>
        </row>
        <row r="32">
          <cell r="H32" t="str">
            <v>Corporación Autónoma Regional del Cauca – CRC</v>
          </cell>
        </row>
        <row r="33">
          <cell r="H33" t="str">
            <v>Corporación Autónoma Regional del Quindío – CRQ</v>
          </cell>
        </row>
        <row r="34">
          <cell r="H34" t="str">
            <v>Corporación Autónoma Regional del Sur de Bolívar – CSB</v>
          </cell>
        </row>
        <row r="35">
          <cell r="H35" t="str">
            <v>Corporación Autónoma Regional del Valle del Cauca – CVC</v>
          </cell>
        </row>
        <row r="36">
          <cell r="H36" t="str">
            <v>Corporación Autónoma Regional de los Valles del Sinú y del San Jorge – CVS</v>
          </cell>
        </row>
        <row r="38">
          <cell r="H38" t="str">
            <v>2016-I</v>
          </cell>
        </row>
        <row r="39">
          <cell r="H39" t="str">
            <v>2016-II</v>
          </cell>
        </row>
        <row r="40">
          <cell r="H40" t="str">
            <v>2017-I</v>
          </cell>
        </row>
        <row r="41">
          <cell r="H41" t="str">
            <v>2017-II</v>
          </cell>
        </row>
        <row r="42">
          <cell r="H42" t="str">
            <v>2018-I</v>
          </cell>
        </row>
        <row r="43">
          <cell r="H43" t="str">
            <v>2018-II</v>
          </cell>
        </row>
        <row r="44">
          <cell r="H44" t="str">
            <v>2019-I</v>
          </cell>
        </row>
        <row r="45">
          <cell r="H45" t="str">
            <v>2019-II</v>
          </cell>
        </row>
      </sheetData>
      <sheetData sheetId="1">
        <row r="33">
          <cell r="D33" t="str">
            <v>SI APLICA</v>
          </cell>
          <cell r="F33" t="str">
            <v>SI SE REPORTA</v>
          </cell>
        </row>
        <row r="34">
          <cell r="D34" t="str">
            <v>NO APLICA</v>
          </cell>
          <cell r="F34" t="str">
            <v>NO SE REPORTA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
      <sheetName val="Anexo 2 Protocolo Inf Gestión"/>
      <sheetName val="Anexo 3 Matriz IMG"/>
      <sheetName val="Anexo 5-1 Ingresos"/>
      <sheetName val="Anexo 5-2 Gastos"/>
      <sheetName val="Resultado indicador"/>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19GAU-1"/>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la Orinoquia – CORPORINOQUIA</v>
          </cell>
        </row>
        <row r="29">
          <cell r="H29" t="str">
            <v>Corporación para el Desarrollo Sostenible del Urabá – CORPOURABA</v>
          </cell>
        </row>
        <row r="30">
          <cell r="H30" t="str">
            <v>Corporación Autónoma Regional del Tolima – CORTOLIMA</v>
          </cell>
        </row>
        <row r="31">
          <cell r="H31" t="str">
            <v>Corporación Autónoma Regional del Atlántico – CRA</v>
          </cell>
        </row>
        <row r="32">
          <cell r="H32" t="str">
            <v>Corporación Autónoma Regional del Cauca – CRC</v>
          </cell>
        </row>
        <row r="33">
          <cell r="H33" t="str">
            <v>Corporación Autónoma Regional del Quindío – CRQ</v>
          </cell>
        </row>
        <row r="34">
          <cell r="H34" t="str">
            <v>Corporación Autónoma Regional del Sur de Bolívar – CSB</v>
          </cell>
        </row>
        <row r="35">
          <cell r="H35" t="str">
            <v>Corporación Autónoma Regional del Valle del Cauca – CVC</v>
          </cell>
        </row>
        <row r="36">
          <cell r="H36" t="str">
            <v>Corporación Autónoma Regional de los Valles del Sinú y del San Jorge – CVS</v>
          </cell>
        </row>
        <row r="38">
          <cell r="H38" t="str">
            <v>2016-I</v>
          </cell>
        </row>
        <row r="39">
          <cell r="H39" t="str">
            <v>2016-II</v>
          </cell>
        </row>
        <row r="40">
          <cell r="H40" t="str">
            <v>2017-I</v>
          </cell>
        </row>
        <row r="41">
          <cell r="H41" t="str">
            <v>2017-II</v>
          </cell>
        </row>
        <row r="42">
          <cell r="H42" t="str">
            <v>2018-I</v>
          </cell>
        </row>
        <row r="43">
          <cell r="H43" t="str">
            <v>2018-II</v>
          </cell>
        </row>
        <row r="44">
          <cell r="H44" t="str">
            <v>2019-I</v>
          </cell>
        </row>
        <row r="45">
          <cell r="H45" t="str">
            <v>2019-II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3">
          <cell r="D33" t="str">
            <v>SI APLICA</v>
          </cell>
          <cell r="F33" t="str">
            <v>SI SE REPORTA</v>
          </cell>
        </row>
        <row r="34">
          <cell r="D34" t="str">
            <v>NO APLICA</v>
          </cell>
          <cell r="F34" t="str">
            <v>NO SE REPORTA</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POAI 2017"/>
      <sheetName val="Anexo 2 Protocolo Inf Gestión"/>
      <sheetName val="Anexo 3 Resultado indicador"/>
      <sheetName val="Anexo 5-1 Ingresos"/>
      <sheetName val="Anexo 5-2 Gastos"/>
      <sheetName val="Observa"/>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la Orinoquia – CORPORINOQUIA</v>
          </cell>
        </row>
        <row r="29">
          <cell r="H29" t="str">
            <v>Corporación para el Desarrollo Sostenible del Urabá – CORPOURABA</v>
          </cell>
        </row>
        <row r="30">
          <cell r="H30" t="str">
            <v>Corporación Autónoma Regional del Tolima – CORTOLIMA</v>
          </cell>
        </row>
        <row r="31">
          <cell r="H31" t="str">
            <v>Corporación Autónoma Regional del Atlántico – CRA</v>
          </cell>
        </row>
        <row r="32">
          <cell r="H32" t="str">
            <v>Corporación Autónoma Regional del Cauca – CRC</v>
          </cell>
        </row>
        <row r="33">
          <cell r="H33" t="str">
            <v>Corporación Autónoma Regional del Quindío – CRQ</v>
          </cell>
        </row>
        <row r="34">
          <cell r="H34" t="str">
            <v>Corporación Autónoma Regional del Sur de Bolívar – CSB</v>
          </cell>
        </row>
        <row r="35">
          <cell r="H35" t="str">
            <v>Corporación Autónoma Regional del Valle del Cauca – CVC</v>
          </cell>
        </row>
        <row r="36">
          <cell r="H36" t="str">
            <v>Corporación Autónoma Regional de los Valles del Sinú y del San Jorge – CVS</v>
          </cell>
        </row>
        <row r="38">
          <cell r="H38" t="str">
            <v>2016-I</v>
          </cell>
        </row>
        <row r="39">
          <cell r="H39" t="str">
            <v>2016-II</v>
          </cell>
        </row>
        <row r="40">
          <cell r="H40" t="str">
            <v>2017-I</v>
          </cell>
        </row>
        <row r="41">
          <cell r="H41" t="str">
            <v>2017-II</v>
          </cell>
        </row>
        <row r="42">
          <cell r="H42" t="str">
            <v>2018-I</v>
          </cell>
        </row>
        <row r="43">
          <cell r="H43" t="str">
            <v>2018-II</v>
          </cell>
        </row>
        <row r="44">
          <cell r="H44" t="str">
            <v>2019-I</v>
          </cell>
        </row>
        <row r="45">
          <cell r="H45" t="str">
            <v>2019-II</v>
          </cell>
        </row>
      </sheetData>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
      <sheetName val="Anexo 2 Protocolo Inf Gestión"/>
      <sheetName val="Anexo 3 Matriz IMG"/>
      <sheetName val="Anexo 5-1 Ingresos"/>
      <sheetName val="Anexo 5-2 Gastos"/>
      <sheetName val="Resultado indicador"/>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19GAU-1"/>
      <sheetName val="20Negoc"/>
      <sheetName val="21TiempoT"/>
      <sheetName val="22Autor"/>
      <sheetName val="23Sanc"/>
      <sheetName val="24POT"/>
      <sheetName val="25Redes"/>
      <sheetName val="26SIAC"/>
      <sheetName val="27Educa"/>
      <sheetName val="Observa"/>
      <sheetName val="Formulas"/>
    </sheetNames>
    <sheetDataSet>
      <sheetData sheetId="0">
        <row r="5">
          <cell r="C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3">
          <cell r="D33" t="str">
            <v>SI APLICA</v>
          </cell>
          <cell r="F33" t="str">
            <v>SI SE REPORTA</v>
          </cell>
        </row>
        <row r="34">
          <cell r="D34" t="str">
            <v>NO APLICA</v>
          </cell>
          <cell r="F34" t="str">
            <v>NO SE REPORTA</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POAI 2016-I"/>
      <sheetName val="Anexo 1 Matriz POAI 2016-II"/>
      <sheetName val="Anexo 2 Protocolo Inf Gestión"/>
      <sheetName val="Anexo 3 Matriz IMG"/>
      <sheetName val="Anexo 5-1 Ingresos "/>
      <sheetName val="Anexo 5-2 Gastos "/>
      <sheetName val="Resultado indicador"/>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19GAU-1"/>
      <sheetName val="20Negoc"/>
      <sheetName val="21TiempoT"/>
      <sheetName val="22Autor"/>
      <sheetName val="23Sanc"/>
      <sheetName val="24POT"/>
      <sheetName val="25Redes"/>
      <sheetName val="26SIAC"/>
      <sheetName val="27Educa"/>
      <sheetName val="Observa"/>
      <sheetName val="Formulas"/>
      <sheetName val="Anexo 3"/>
    </sheetNames>
    <sheetDataSet>
      <sheetData sheetId="0" refreshError="1">
        <row r="5">
          <cell r="C5" t="str">
            <v>Corporación Autónoma Regional de Caldas – CORPOCALDAS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Anexo 3"/>
      <sheetName val="Datos Generales"/>
      <sheetName val="Formulas"/>
      <sheetName val="1POMCAS"/>
      <sheetName val="2PORH"/>
      <sheetName val="Hoja1"/>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Resumen"/>
    </sheetNames>
    <sheetDataSet>
      <sheetData sheetId="0" refreshError="1"/>
      <sheetData sheetId="1" refreshError="1"/>
      <sheetData sheetId="2" refreshError="1"/>
      <sheetData sheetId="3" refreshError="1">
        <row r="5">
          <cell r="D5">
            <v>1</v>
          </cell>
        </row>
        <row r="15">
          <cell r="D15" t="str">
            <v>ERROR: LA SUMA DE LA COLUMNA DEBE SER IGUAL A LA META ANUAL</v>
          </cell>
          <cell r="E15" t="str">
            <v>ERROR: LA SUMA DE LA COLUMNA DEBE SER IGUAL A LA META ANUAL</v>
          </cell>
          <cell r="F15" t="str">
            <v>ERROR: LA SUMA DE LA COLUMNA DEBE SER IGUAL A LA META ANUAL</v>
          </cell>
          <cell r="G15" t="str">
            <v>ERROR: LA SUMA DE LA COLUMNA DEBE SER IGUAL A LA META ANUAL</v>
          </cell>
          <cell r="I15">
            <v>75789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 val="19GAU-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3">
          <cell r="D23">
            <v>1</v>
          </cell>
        </row>
      </sheetData>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19GAU-1"/>
      <sheetName val="20Negoc"/>
      <sheetName val="21TiempoT"/>
      <sheetName val="22Autor"/>
      <sheetName val="23Sanc"/>
      <sheetName val="24POT"/>
      <sheetName val="25Redes"/>
      <sheetName val="26SIAC"/>
      <sheetName val="27Educa"/>
      <sheetName val="Observa"/>
      <sheetName val="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6">
          <cell r="D26">
            <v>1</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ara el indicador"/>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
      <sheetName val="Anexo 2 Protocolo Inf Gestión"/>
      <sheetName val="Anexo 3 Matriz IMG"/>
      <sheetName val="Anexo 5-1 Ingresos"/>
      <sheetName val="Anexo 5-2 Gastos"/>
      <sheetName val="Resultado indicador"/>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19GAU-1"/>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la Orinoquia – CORPORINOQUIA</v>
          </cell>
        </row>
        <row r="29">
          <cell r="H29" t="str">
            <v>Corporación para el Desarrollo Sostenible del Urabá – CORPOURABA</v>
          </cell>
        </row>
        <row r="30">
          <cell r="H30" t="str">
            <v>Corporación Autónoma Regional del Tolima – CORTOLIMA</v>
          </cell>
        </row>
        <row r="31">
          <cell r="H31" t="str">
            <v>Corporación Autónoma Regional del Atlántico – CRA</v>
          </cell>
        </row>
        <row r="32">
          <cell r="H32" t="str">
            <v>Corporación Autónoma Regional del Cauca – CRC</v>
          </cell>
        </row>
        <row r="33">
          <cell r="H33" t="str">
            <v>Corporación Autónoma Regional del Quindío – CRQ</v>
          </cell>
        </row>
        <row r="34">
          <cell r="H34" t="str">
            <v>Corporación Autónoma Regional del Sur de Bolívar – CSB</v>
          </cell>
        </row>
        <row r="35">
          <cell r="H35" t="str">
            <v>Corporación Autónoma Regional del Valle del Cauca – CVC</v>
          </cell>
        </row>
        <row r="36">
          <cell r="H36" t="str">
            <v>Corporación Autónoma Regional de los Valles del Sinú y del San Jorge – CVS</v>
          </cell>
        </row>
        <row r="38">
          <cell r="H38" t="str">
            <v>2016-I</v>
          </cell>
        </row>
        <row r="39">
          <cell r="H39" t="str">
            <v>2016-II</v>
          </cell>
        </row>
        <row r="40">
          <cell r="H40" t="str">
            <v>2017-I</v>
          </cell>
        </row>
        <row r="41">
          <cell r="H41" t="str">
            <v>2017-II</v>
          </cell>
        </row>
        <row r="42">
          <cell r="H42" t="str">
            <v>2018-I</v>
          </cell>
        </row>
        <row r="43">
          <cell r="H43" t="str">
            <v>2018-II</v>
          </cell>
        </row>
        <row r="44">
          <cell r="H44" t="str">
            <v>2019-I</v>
          </cell>
        </row>
        <row r="45">
          <cell r="H45" t="str">
            <v>2019-II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3">
          <cell r="D33" t="str">
            <v>SI APLICA</v>
          </cell>
          <cell r="F33" t="str">
            <v>SI SE REPORTA</v>
          </cell>
        </row>
        <row r="34">
          <cell r="D34" t="str">
            <v>NO APLICA</v>
          </cell>
          <cell r="F34" t="str">
            <v>NO SE REPORTA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
      <sheetName val="Anexo 2 Protocolo Inf Gestión"/>
      <sheetName val="Anexo 3 Matriz IMG"/>
      <sheetName val="Anexo 5-1 Ingresos"/>
      <sheetName val="Anexo 5-2 Gastos"/>
      <sheetName val="Resultado indicador"/>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19GAU-1"/>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la Orinoquia – CORPORINOQUIA</v>
          </cell>
        </row>
        <row r="29">
          <cell r="H29" t="str">
            <v>Corporación para el Desarrollo Sostenible del Urabá – CORPOURABA</v>
          </cell>
        </row>
        <row r="30">
          <cell r="H30" t="str">
            <v>Corporación Autónoma Regional del Tolima – CORTOLIMA</v>
          </cell>
        </row>
        <row r="31">
          <cell r="H31" t="str">
            <v>Corporación Autónoma Regional del Atlántico – CRA</v>
          </cell>
        </row>
        <row r="32">
          <cell r="H32" t="str">
            <v>Corporación Autónoma Regional del Cauca – CRC</v>
          </cell>
        </row>
        <row r="33">
          <cell r="H33" t="str">
            <v>Corporación Autónoma Regional del Quindío – CRQ</v>
          </cell>
        </row>
        <row r="34">
          <cell r="H34" t="str">
            <v>Corporación Autónoma Regional del Sur de Bolívar – CSB</v>
          </cell>
        </row>
        <row r="35">
          <cell r="H35" t="str">
            <v>Corporación Autónoma Regional del Valle del Cauca – CVC</v>
          </cell>
        </row>
        <row r="36">
          <cell r="H36" t="str">
            <v>Corporación Autónoma Regional de los Valles del Sinú y del San Jorge – CVS</v>
          </cell>
        </row>
        <row r="38">
          <cell r="H38" t="str">
            <v>2016-I</v>
          </cell>
        </row>
        <row r="39">
          <cell r="H39" t="str">
            <v>2016-II</v>
          </cell>
        </row>
        <row r="40">
          <cell r="H40" t="str">
            <v>2017-I</v>
          </cell>
        </row>
        <row r="41">
          <cell r="H41" t="str">
            <v>2017-II</v>
          </cell>
        </row>
        <row r="42">
          <cell r="H42" t="str">
            <v>2018-I</v>
          </cell>
        </row>
        <row r="43">
          <cell r="H43" t="str">
            <v>2018-II</v>
          </cell>
        </row>
        <row r="44">
          <cell r="H44" t="str">
            <v>2019-I</v>
          </cell>
        </row>
        <row r="45">
          <cell r="H45" t="str">
            <v>2019-II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3">
          <cell r="D33" t="str">
            <v>SI APLICA</v>
          </cell>
          <cell r="F33" t="str">
            <v>SI SE REPORTA</v>
          </cell>
        </row>
        <row r="34">
          <cell r="D34" t="str">
            <v>NO APLICA</v>
          </cell>
          <cell r="F34" t="str">
            <v>NO SE REPORTA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Formulas"/>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
      <sheetName val="Anexo 2 Protocolo Inf Gestión"/>
      <sheetName val="Anexo 3 Matriz IMG"/>
      <sheetName val="Anexo 5-1 Ingresos"/>
      <sheetName val="Anexo 5-2 Gastos"/>
      <sheetName val="Resultado indicador"/>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19GAU-1"/>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la Orinoquia – CORPORINOQUIA</v>
          </cell>
        </row>
        <row r="29">
          <cell r="H29" t="str">
            <v>Corporación para el Desarrollo Sostenible del Urabá – CORPOURABA</v>
          </cell>
        </row>
        <row r="30">
          <cell r="H30" t="str">
            <v>Corporación Autónoma Regional del Tolima – CORTOLIMA</v>
          </cell>
        </row>
        <row r="31">
          <cell r="H31" t="str">
            <v>Corporación Autónoma Regional del Atlántico – CRA</v>
          </cell>
        </row>
        <row r="32">
          <cell r="H32" t="str">
            <v>Corporación Autónoma Regional del Cauca – CRC</v>
          </cell>
        </row>
        <row r="33">
          <cell r="H33" t="str">
            <v>Corporación Autónoma Regional del Quindío – CRQ</v>
          </cell>
        </row>
        <row r="34">
          <cell r="H34" t="str">
            <v>Corporación Autónoma Regional del Sur de Bolívar – CSB</v>
          </cell>
        </row>
        <row r="35">
          <cell r="H35" t="str">
            <v>Corporación Autónoma Regional del Valle del Cauca – CVC</v>
          </cell>
        </row>
        <row r="36">
          <cell r="H36" t="str">
            <v>Corporación Autónoma Regional de los Valles del Sinú y del San Jorge – CVS</v>
          </cell>
        </row>
        <row r="38">
          <cell r="H38" t="str">
            <v>2016-I</v>
          </cell>
        </row>
        <row r="39">
          <cell r="H39" t="str">
            <v>2016-II</v>
          </cell>
        </row>
        <row r="40">
          <cell r="H40" t="str">
            <v>2017-I</v>
          </cell>
        </row>
        <row r="41">
          <cell r="H41" t="str">
            <v>2017-II</v>
          </cell>
        </row>
        <row r="42">
          <cell r="H42" t="str">
            <v>2018-I</v>
          </cell>
        </row>
        <row r="43">
          <cell r="H43" t="str">
            <v>2018-II</v>
          </cell>
        </row>
        <row r="44">
          <cell r="H44" t="str">
            <v>2019-I</v>
          </cell>
        </row>
        <row r="45">
          <cell r="H45" t="str">
            <v>2019-II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3">
          <cell r="D33" t="str">
            <v>SI APLICA</v>
          </cell>
          <cell r="F33" t="str">
            <v>SI SE REPORTA</v>
          </cell>
        </row>
        <row r="34">
          <cell r="D34" t="str">
            <v>NO APLICA</v>
          </cell>
          <cell r="F34" t="str">
            <v>NO SE REPORTA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
      <sheetName val="Anexo 2 Protocolo Inf Gestión"/>
      <sheetName val="Anexo 3 Matriz IMG"/>
      <sheetName val="Anexo 5-1 Ingresos"/>
      <sheetName val="Anexo 5-2 Gastos"/>
      <sheetName val="Resultado indicador"/>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19GAU-1"/>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la Orinoquia – CORPORINOQUIA</v>
          </cell>
        </row>
        <row r="29">
          <cell r="H29" t="str">
            <v>Corporación para el Desarrollo Sostenible del Urabá – CORPOURABA</v>
          </cell>
        </row>
        <row r="30">
          <cell r="H30" t="str">
            <v>Corporación Autónoma Regional del Tolima – CORTOLIMA</v>
          </cell>
        </row>
        <row r="31">
          <cell r="H31" t="str">
            <v>Corporación Autónoma Regional del Atlántico – CRA</v>
          </cell>
        </row>
        <row r="32">
          <cell r="H32" t="str">
            <v>Corporación Autónoma Regional del Cauca – CRC</v>
          </cell>
        </row>
        <row r="33">
          <cell r="H33" t="str">
            <v>Corporación Autónoma Regional del Quindío – CRQ</v>
          </cell>
        </row>
        <row r="34">
          <cell r="H34" t="str">
            <v>Corporación Autónoma Regional del Sur de Bolívar – CSB</v>
          </cell>
        </row>
        <row r="35">
          <cell r="H35" t="str">
            <v>Corporación Autónoma Regional del Valle del Cauca – CVC</v>
          </cell>
        </row>
        <row r="36">
          <cell r="H36" t="str">
            <v>Corporación Autónoma Regional de los Valles del Sinú y del San Jorge – CVS</v>
          </cell>
        </row>
        <row r="38">
          <cell r="H38" t="str">
            <v>2016-I</v>
          </cell>
        </row>
        <row r="39">
          <cell r="H39" t="str">
            <v>2016-II</v>
          </cell>
        </row>
        <row r="40">
          <cell r="H40" t="str">
            <v>2017-I</v>
          </cell>
        </row>
        <row r="41">
          <cell r="H41" t="str">
            <v>2017-II</v>
          </cell>
        </row>
        <row r="42">
          <cell r="H42" t="str">
            <v>2018-I</v>
          </cell>
        </row>
        <row r="43">
          <cell r="H43" t="str">
            <v>2018-II</v>
          </cell>
        </row>
        <row r="44">
          <cell r="H44" t="str">
            <v>2019-I</v>
          </cell>
        </row>
        <row r="45">
          <cell r="H45" t="str">
            <v>2019-II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3">
          <cell r="D33" t="str">
            <v>SI APLICA</v>
          </cell>
          <cell r="F33" t="str">
            <v>SI SE REPORTA</v>
          </cell>
        </row>
        <row r="34">
          <cell r="D34" t="str">
            <v>NO APLICA</v>
          </cell>
          <cell r="F34" t="str">
            <v>NO SE REPORTA</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Formulas"/>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
      <sheetName val="Anexo 2 Protocolo Inf Gestión"/>
      <sheetName val="Anexo 3 Matriz IMG"/>
      <sheetName val="Anexo 5-1 Ingresos"/>
      <sheetName val="Anexo 5-2 Gastos"/>
      <sheetName val="Resultado indicador"/>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19GAU-1"/>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la Orinoquia – CORPORINOQUIA</v>
          </cell>
        </row>
        <row r="29">
          <cell r="H29" t="str">
            <v>Corporación para el Desarrollo Sostenible del Urabá – CORPOURABA</v>
          </cell>
        </row>
        <row r="30">
          <cell r="H30" t="str">
            <v>Corporación Autónoma Regional del Tolima – CORTOLIMA</v>
          </cell>
        </row>
        <row r="31">
          <cell r="H31" t="str">
            <v>Corporación Autónoma Regional del Atlántico – CRA</v>
          </cell>
        </row>
        <row r="32">
          <cell r="H32" t="str">
            <v>Corporación Autónoma Regional del Cauca – CRC</v>
          </cell>
        </row>
        <row r="33">
          <cell r="H33" t="str">
            <v>Corporación Autónoma Regional del Quindío – CRQ</v>
          </cell>
        </row>
        <row r="34">
          <cell r="H34" t="str">
            <v>Corporación Autónoma Regional del Sur de Bolívar – CSB</v>
          </cell>
        </row>
        <row r="35">
          <cell r="H35" t="str">
            <v>Corporación Autónoma Regional del Valle del Cauca – CVC</v>
          </cell>
        </row>
        <row r="36">
          <cell r="H36" t="str">
            <v>Corporación Autónoma Regional de los Valles del Sinú y del San Jorge – CVS</v>
          </cell>
        </row>
        <row r="38">
          <cell r="H38" t="str">
            <v>2016-I</v>
          </cell>
        </row>
        <row r="39">
          <cell r="H39" t="str">
            <v>2016-II</v>
          </cell>
        </row>
        <row r="40">
          <cell r="H40" t="str">
            <v>2017-I</v>
          </cell>
        </row>
        <row r="41">
          <cell r="H41" t="str">
            <v>2017-II</v>
          </cell>
        </row>
        <row r="42">
          <cell r="H42" t="str">
            <v>2018-I</v>
          </cell>
        </row>
        <row r="43">
          <cell r="H43" t="str">
            <v>2018-II</v>
          </cell>
        </row>
        <row r="44">
          <cell r="H44" t="str">
            <v>2019-I</v>
          </cell>
        </row>
        <row r="45">
          <cell r="H45" t="str">
            <v>2019-II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1">
          <cell r="D31">
            <v>1.0000000000000002</v>
          </cell>
        </row>
        <row r="33">
          <cell r="D33" t="str">
            <v>SI APLICA</v>
          </cell>
          <cell r="F33" t="str">
            <v>SI SE REPORTA</v>
          </cell>
        </row>
        <row r="34">
          <cell r="D34" t="str">
            <v>NO APLICA</v>
          </cell>
          <cell r="F34" t="str">
            <v>NO SE REPORTA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Formulas"/>
      <sheetName val="Anexo 1 POAI 2016-I"/>
      <sheetName val="Anexo 1 POAI 2017-I"/>
      <sheetName val="Anexo 2 Protocolo Inf Gestión"/>
      <sheetName val="Anexo 3 Matriz IMG"/>
      <sheetName val="Anexo 5-1 Ingresos"/>
      <sheetName val="Anexo 5-2 Gastos"/>
      <sheetName val="Resultado indicador"/>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19GAU-1"/>
      <sheetName val="20Negoc"/>
      <sheetName val="21TiempoT"/>
      <sheetName val="22Autor"/>
      <sheetName val="23Sanc"/>
      <sheetName val="24POT"/>
      <sheetName val="25Redes"/>
      <sheetName val="26SIAC"/>
      <sheetName val="27Educa"/>
      <sheetName val="Observa"/>
    </sheetNames>
    <sheetDataSet>
      <sheetData sheetId="0">
        <row r="5">
          <cell r="C5" t="str">
            <v>Corporación Autónoma Regional de Caldas – CORPOCALDAS</v>
          </cell>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la Orinoquia – CORPORINOQUIA</v>
          </cell>
        </row>
        <row r="29">
          <cell r="H29" t="str">
            <v>Corporación para el Desarrollo Sostenible del Urabá – CORPOURABA</v>
          </cell>
        </row>
        <row r="30">
          <cell r="H30" t="str">
            <v>Corporación Autónoma Regional del Tolima – CORTOLIMA</v>
          </cell>
        </row>
        <row r="31">
          <cell r="H31" t="str">
            <v>Corporación Autónoma Regional del Atlántico – CRA</v>
          </cell>
        </row>
        <row r="32">
          <cell r="H32" t="str">
            <v>Corporación Autónoma Regional del Cauca – CRC</v>
          </cell>
        </row>
        <row r="33">
          <cell r="H33" t="str">
            <v>Corporación Autónoma Regional del Quindío – CRQ</v>
          </cell>
        </row>
        <row r="34">
          <cell r="H34" t="str">
            <v>Corporación Autónoma Regional del Sur de Bolívar – CSB</v>
          </cell>
        </row>
        <row r="35">
          <cell r="H35" t="str">
            <v>Corporación Autónoma Regional del Valle del Cauca – CVC</v>
          </cell>
        </row>
        <row r="36">
          <cell r="H36" t="str">
            <v>Corporación Autónoma Regional de los Valles del Sinú y del San Jorge – CVS</v>
          </cell>
        </row>
        <row r="38">
          <cell r="H38" t="str">
            <v>2016-I</v>
          </cell>
        </row>
        <row r="39">
          <cell r="H39" t="str">
            <v>2016-II</v>
          </cell>
        </row>
        <row r="40">
          <cell r="H40" t="str">
            <v>2017-I</v>
          </cell>
        </row>
        <row r="41">
          <cell r="H41" t="str">
            <v>2017-II</v>
          </cell>
        </row>
        <row r="42">
          <cell r="H42" t="str">
            <v>2018-I</v>
          </cell>
        </row>
        <row r="43">
          <cell r="H43" t="str">
            <v>2018-II</v>
          </cell>
        </row>
        <row r="44">
          <cell r="H44" t="str">
            <v>2019-I</v>
          </cell>
        </row>
        <row r="45">
          <cell r="H45" t="str">
            <v>2019-II</v>
          </cell>
        </row>
      </sheetData>
      <sheetData sheetId="1">
        <row r="33">
          <cell r="D33" t="str">
            <v>SI APLICA</v>
          </cell>
          <cell r="F33" t="str">
            <v>SI SE REPORTA</v>
          </cell>
        </row>
        <row r="34">
          <cell r="D34" t="str">
            <v>NO APLICA</v>
          </cell>
          <cell r="F34" t="str">
            <v>NO SE REPORTA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oscarospina@corpocaldas.gov.co" TargetMode="External"/><Relationship Id="rId1" Type="http://schemas.openxmlformats.org/officeDocument/2006/relationships/hyperlink" Target="mailto:oscarospina@corpocaldas.gov.co" TargetMode="Externa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8.bin"/><Relationship Id="rId1" Type="http://schemas.openxmlformats.org/officeDocument/2006/relationships/hyperlink" Target="mailto:ricardoagudelo@corpocaldas.gov.co"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mailto:marthacescobar@corpocaldas.gov.co"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9.bin"/><Relationship Id="rId1" Type="http://schemas.openxmlformats.org/officeDocument/2006/relationships/hyperlink" Target="mailto:mauriciovelasco@corpocaldas.gov.co"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0.bin"/><Relationship Id="rId1" Type="http://schemas.openxmlformats.org/officeDocument/2006/relationships/hyperlink" Target="https://www.minambiente.gov.co/index.php/ambientes-y-desarrollos-sostenibles/negocios-verdes-y-sostenibles"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mailto:juancbastidas@corpocaldas.gov.co"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hyperlink" Target="mailto:jessicaramirez@corpocaldas.gov.co" TargetMode="Externa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3.bin"/><Relationship Id="rId1" Type="http://schemas.openxmlformats.org/officeDocument/2006/relationships/hyperlink" Target="mailto:olgaquintero@corpocaldas.gov.co"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juancbastidas@corpocaldas.gov.c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mailto:alejandromarulanda@corpocaldas.gov.co"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fabiangaviria@corpocaldas.gov.co" TargetMode="External"/><Relationship Id="rId1" Type="http://schemas.openxmlformats.org/officeDocument/2006/relationships/hyperlink" Target="http://cambioclimatico.minambiente.gov.co/"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bin"/><Relationship Id="rId1" Type="http://schemas.openxmlformats.org/officeDocument/2006/relationships/hyperlink" Target="mailto:maurosaavedra@corpocaldas.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tabSelected="1" zoomScale="77" zoomScaleNormal="77" workbookViewId="0">
      <pane xSplit="3" ySplit="3" topLeftCell="D4" activePane="bottomRight" state="frozen"/>
      <selection pane="topRight" activeCell="D1" sqref="D1"/>
      <selection pane="bottomLeft" activeCell="A4" sqref="A4"/>
      <selection pane="bottomRight" activeCell="G14" sqref="G14"/>
    </sheetView>
  </sheetViews>
  <sheetFormatPr baseColWidth="10" defaultRowHeight="15"/>
  <cols>
    <col min="1" max="1" width="3.42578125" bestFit="1" customWidth="1"/>
    <col min="2" max="2" width="42.28515625" style="36" customWidth="1"/>
    <col min="3" max="3" width="14.140625" customWidth="1"/>
    <col min="4" max="4" width="12.140625" customWidth="1"/>
    <col min="5" max="5" width="14" customWidth="1"/>
    <col min="6" max="6" width="9.140625"/>
    <col min="7" max="7" width="10.85546875" style="131"/>
    <col min="8" max="11" width="29.28515625" style="108" hidden="1" customWidth="1"/>
    <col min="12" max="12" width="105.5703125" style="108" customWidth="1"/>
  </cols>
  <sheetData>
    <row r="1" spans="1:12" ht="15.75">
      <c r="A1" s="1063" t="str">
        <f>'[14]Datos Generales'!$C$5</f>
        <v>Corporación Autónoma Regional de Caldas – CORPOCALDAS</v>
      </c>
      <c r="B1" s="1064"/>
      <c r="C1" s="1064"/>
      <c r="D1" s="1064"/>
      <c r="E1" s="1064"/>
      <c r="F1" s="1064"/>
      <c r="G1" s="1064"/>
      <c r="H1" s="1064"/>
      <c r="I1" s="1064"/>
      <c r="J1" s="1064"/>
      <c r="K1" s="1064"/>
      <c r="L1" s="1064"/>
    </row>
    <row r="2" spans="1:12" ht="15.75">
      <c r="A2" s="1061" t="s">
        <v>104</v>
      </c>
      <c r="B2" s="1062"/>
      <c r="C2" s="1062"/>
      <c r="D2" s="1062"/>
      <c r="E2" s="1062"/>
      <c r="F2" s="1062"/>
      <c r="G2" s="1062"/>
      <c r="H2" s="1062"/>
      <c r="I2" s="1062"/>
      <c r="J2" s="1062"/>
      <c r="K2" s="1062"/>
      <c r="L2" s="1062"/>
    </row>
    <row r="3" spans="1:12" s="116" customFormat="1">
      <c r="A3" s="110" t="s">
        <v>105</v>
      </c>
      <c r="B3" s="111" t="s">
        <v>106</v>
      </c>
      <c r="C3" s="110" t="s">
        <v>133</v>
      </c>
      <c r="D3" s="112">
        <v>2016</v>
      </c>
      <c r="E3" s="113">
        <v>2017</v>
      </c>
      <c r="F3" s="113">
        <v>2018</v>
      </c>
      <c r="G3" s="113">
        <v>2019</v>
      </c>
      <c r="H3" s="114"/>
      <c r="I3" s="114">
        <v>2016</v>
      </c>
      <c r="J3" s="115">
        <v>2017</v>
      </c>
      <c r="K3" s="115">
        <v>2018</v>
      </c>
      <c r="L3" s="115">
        <v>2019</v>
      </c>
    </row>
    <row r="4" spans="1:12" ht="123.75" customHeight="1">
      <c r="A4" s="1" t="s">
        <v>0</v>
      </c>
      <c r="B4" s="35" t="s">
        <v>107</v>
      </c>
      <c r="C4" s="2" t="s">
        <v>1441</v>
      </c>
      <c r="D4" s="3">
        <v>0.83</v>
      </c>
      <c r="E4" s="3" t="s">
        <v>75</v>
      </c>
      <c r="F4" s="3" t="s">
        <v>1402</v>
      </c>
      <c r="G4" s="1059">
        <v>0.99</v>
      </c>
      <c r="H4" s="35" t="s">
        <v>1</v>
      </c>
      <c r="I4" s="109" t="s">
        <v>2</v>
      </c>
      <c r="J4" s="109" t="s">
        <v>3</v>
      </c>
      <c r="K4" s="35" t="s">
        <v>1401</v>
      </c>
      <c r="L4" s="35" t="s">
        <v>1401</v>
      </c>
    </row>
    <row r="5" spans="1:12" ht="90" customHeight="1">
      <c r="A5" s="1" t="s">
        <v>4</v>
      </c>
      <c r="B5" s="35" t="s">
        <v>108</v>
      </c>
      <c r="C5" s="2" t="s">
        <v>1441</v>
      </c>
      <c r="D5" s="3">
        <v>0</v>
      </c>
      <c r="E5" s="3">
        <v>0.8</v>
      </c>
      <c r="F5" s="3">
        <v>0.8</v>
      </c>
      <c r="G5" s="1059">
        <v>0</v>
      </c>
      <c r="H5" s="35" t="s">
        <v>5</v>
      </c>
      <c r="I5" s="109" t="s">
        <v>6</v>
      </c>
      <c r="J5" s="109" t="s">
        <v>96</v>
      </c>
      <c r="K5" s="198"/>
      <c r="L5" s="199" t="s">
        <v>1403</v>
      </c>
    </row>
    <row r="6" spans="1:12" ht="65.25" customHeight="1">
      <c r="A6" s="1" t="s">
        <v>7</v>
      </c>
      <c r="B6" s="35" t="s">
        <v>109</v>
      </c>
      <c r="C6" s="2" t="s">
        <v>1441</v>
      </c>
      <c r="D6" s="3">
        <v>1</v>
      </c>
      <c r="E6" s="3">
        <v>0.86950000000000005</v>
      </c>
      <c r="F6" s="3">
        <v>1</v>
      </c>
      <c r="G6" s="1059" t="s">
        <v>1404</v>
      </c>
      <c r="H6" s="35" t="s">
        <v>8</v>
      </c>
      <c r="I6" s="109" t="s">
        <v>9</v>
      </c>
      <c r="J6" s="109" t="s">
        <v>100</v>
      </c>
      <c r="K6" s="35" t="s">
        <v>1028</v>
      </c>
      <c r="L6" s="199" t="s">
        <v>1405</v>
      </c>
    </row>
    <row r="7" spans="1:12" ht="159.75" customHeight="1">
      <c r="A7" s="1" t="s">
        <v>10</v>
      </c>
      <c r="B7" s="35" t="s">
        <v>110</v>
      </c>
      <c r="C7" s="2" t="s">
        <v>1441</v>
      </c>
      <c r="D7" s="3">
        <v>0</v>
      </c>
      <c r="E7" s="3">
        <v>0</v>
      </c>
      <c r="F7" s="3">
        <v>0</v>
      </c>
      <c r="G7" s="1059">
        <v>1</v>
      </c>
      <c r="H7" s="35" t="s">
        <v>5</v>
      </c>
      <c r="I7" s="109" t="s">
        <v>97</v>
      </c>
      <c r="J7" s="109" t="s">
        <v>689</v>
      </c>
      <c r="K7" s="35" t="s">
        <v>1393</v>
      </c>
      <c r="L7" s="199" t="s">
        <v>1406</v>
      </c>
    </row>
    <row r="8" spans="1:12" ht="107.25" customHeight="1">
      <c r="A8" s="1" t="s">
        <v>11</v>
      </c>
      <c r="B8" s="35" t="s">
        <v>111</v>
      </c>
      <c r="C8" s="2" t="s">
        <v>1441</v>
      </c>
      <c r="D8" s="3">
        <v>1</v>
      </c>
      <c r="E8" s="3">
        <v>1.0322</v>
      </c>
      <c r="F8" s="3" t="s">
        <v>1689</v>
      </c>
      <c r="G8" s="1059">
        <v>1</v>
      </c>
      <c r="H8" s="35" t="s">
        <v>8</v>
      </c>
      <c r="I8" s="109" t="s">
        <v>690</v>
      </c>
      <c r="J8" s="109" t="s">
        <v>101</v>
      </c>
      <c r="K8" s="35" t="s">
        <v>1394</v>
      </c>
      <c r="L8" s="199" t="s">
        <v>1407</v>
      </c>
    </row>
    <row r="9" spans="1:12" ht="224.1" customHeight="1">
      <c r="A9" s="1" t="s">
        <v>12</v>
      </c>
      <c r="B9" s="35" t="s">
        <v>112</v>
      </c>
      <c r="C9" s="2" t="s">
        <v>1441</v>
      </c>
      <c r="D9" s="3">
        <v>1</v>
      </c>
      <c r="E9" s="3">
        <v>1</v>
      </c>
      <c r="F9" s="3">
        <v>1</v>
      </c>
      <c r="G9" s="1059">
        <v>1</v>
      </c>
      <c r="H9" s="35" t="s">
        <v>1</v>
      </c>
      <c r="I9" s="109" t="s">
        <v>13</v>
      </c>
      <c r="J9" s="109" t="s">
        <v>14</v>
      </c>
      <c r="K9" s="35" t="s">
        <v>1395</v>
      </c>
      <c r="L9" s="199" t="s">
        <v>1408</v>
      </c>
    </row>
    <row r="10" spans="1:12" ht="150">
      <c r="A10" s="1" t="s">
        <v>15</v>
      </c>
      <c r="B10" s="35" t="s">
        <v>113</v>
      </c>
      <c r="C10" s="2" t="s">
        <v>1441</v>
      </c>
      <c r="D10" s="3">
        <v>1</v>
      </c>
      <c r="E10" s="3">
        <v>1</v>
      </c>
      <c r="F10" s="3">
        <v>1</v>
      </c>
      <c r="G10" s="1059">
        <v>1</v>
      </c>
      <c r="H10" s="35" t="s">
        <v>16</v>
      </c>
      <c r="I10" s="109" t="s">
        <v>17</v>
      </c>
      <c r="J10" s="109" t="s">
        <v>18</v>
      </c>
      <c r="K10" s="35" t="s">
        <v>17</v>
      </c>
      <c r="L10" s="199" t="s">
        <v>1409</v>
      </c>
    </row>
    <row r="11" spans="1:12" ht="345">
      <c r="A11" s="1" t="s">
        <v>19</v>
      </c>
      <c r="B11" s="35" t="s">
        <v>114</v>
      </c>
      <c r="C11" s="2" t="s">
        <v>1441</v>
      </c>
      <c r="D11" s="3">
        <v>0.3</v>
      </c>
      <c r="E11" s="3">
        <v>1</v>
      </c>
      <c r="F11" s="3">
        <v>1</v>
      </c>
      <c r="G11" s="1059">
        <v>1</v>
      </c>
      <c r="H11" s="35" t="s">
        <v>21</v>
      </c>
      <c r="I11" s="109" t="s">
        <v>22</v>
      </c>
      <c r="J11" s="109" t="s">
        <v>95</v>
      </c>
      <c r="K11" s="35" t="s">
        <v>465</v>
      </c>
      <c r="L11" s="199" t="s">
        <v>1410</v>
      </c>
    </row>
    <row r="12" spans="1:12" ht="206.1" customHeight="1">
      <c r="A12" s="1" t="s">
        <v>23</v>
      </c>
      <c r="B12" s="35" t="s">
        <v>115</v>
      </c>
      <c r="C12" s="2" t="s">
        <v>1441</v>
      </c>
      <c r="D12" s="3">
        <v>0</v>
      </c>
      <c r="E12" s="3">
        <v>1</v>
      </c>
      <c r="F12" s="3" t="s">
        <v>1411</v>
      </c>
      <c r="G12" s="1059">
        <v>1</v>
      </c>
      <c r="H12" s="35" t="s">
        <v>24</v>
      </c>
      <c r="I12" s="109" t="s">
        <v>25</v>
      </c>
      <c r="J12" s="109" t="s">
        <v>76</v>
      </c>
      <c r="K12" s="35" t="s">
        <v>1396</v>
      </c>
      <c r="L12" s="199" t="s">
        <v>1412</v>
      </c>
    </row>
    <row r="13" spans="1:12" ht="173.1" customHeight="1">
      <c r="A13" s="1" t="s">
        <v>26</v>
      </c>
      <c r="B13" s="35" t="s">
        <v>116</v>
      </c>
      <c r="C13" s="2" t="s">
        <v>1441</v>
      </c>
      <c r="D13" s="3">
        <v>0</v>
      </c>
      <c r="E13" s="3">
        <v>1</v>
      </c>
      <c r="F13" s="3">
        <v>1</v>
      </c>
      <c r="G13" s="1059">
        <v>0.75</v>
      </c>
      <c r="H13" s="35" t="s">
        <v>24</v>
      </c>
      <c r="I13" s="109" t="s">
        <v>27</v>
      </c>
      <c r="J13" s="109" t="s">
        <v>98</v>
      </c>
      <c r="K13" s="35" t="s">
        <v>1397</v>
      </c>
      <c r="L13" s="199" t="s">
        <v>1440</v>
      </c>
    </row>
    <row r="14" spans="1:12" ht="90" customHeight="1">
      <c r="A14" s="1" t="s">
        <v>28</v>
      </c>
      <c r="B14" s="35" t="s">
        <v>117</v>
      </c>
      <c r="C14" s="2" t="s">
        <v>1441</v>
      </c>
      <c r="D14" s="3">
        <v>0</v>
      </c>
      <c r="E14" s="3">
        <v>0</v>
      </c>
      <c r="F14" s="3">
        <v>1</v>
      </c>
      <c r="G14" s="1059">
        <v>0.75</v>
      </c>
      <c r="H14" s="35" t="s">
        <v>24</v>
      </c>
      <c r="I14" s="109" t="s">
        <v>78</v>
      </c>
      <c r="J14" s="109" t="s">
        <v>77</v>
      </c>
      <c r="K14" s="35" t="s">
        <v>1398</v>
      </c>
      <c r="L14" s="199" t="s">
        <v>1708</v>
      </c>
    </row>
    <row r="15" spans="1:12" ht="185.1" customHeight="1">
      <c r="A15" s="1" t="s">
        <v>29</v>
      </c>
      <c r="B15" s="35" t="s">
        <v>118</v>
      </c>
      <c r="C15" s="2" t="s">
        <v>1441</v>
      </c>
      <c r="D15" s="3" t="s">
        <v>79</v>
      </c>
      <c r="E15" s="3">
        <v>0.73329999999999995</v>
      </c>
      <c r="F15" s="3">
        <v>0.8</v>
      </c>
      <c r="G15" s="1059" t="s">
        <v>1413</v>
      </c>
      <c r="H15" s="35" t="s">
        <v>24</v>
      </c>
      <c r="I15" s="109"/>
      <c r="J15" s="109" t="s">
        <v>99</v>
      </c>
      <c r="K15" s="35" t="s">
        <v>986</v>
      </c>
      <c r="L15" s="199" t="s">
        <v>1414</v>
      </c>
    </row>
    <row r="16" spans="1:12" ht="189.95" customHeight="1">
      <c r="A16" s="1" t="s">
        <v>30</v>
      </c>
      <c r="B16" s="35" t="s">
        <v>119</v>
      </c>
      <c r="C16" s="2" t="s">
        <v>1441</v>
      </c>
      <c r="D16" s="3">
        <v>0.52</v>
      </c>
      <c r="E16" s="3">
        <v>1</v>
      </c>
      <c r="F16" s="3" t="s">
        <v>1415</v>
      </c>
      <c r="G16" s="1059" t="s">
        <v>1416</v>
      </c>
      <c r="H16" s="35" t="s">
        <v>31</v>
      </c>
      <c r="I16" s="109" t="s">
        <v>32</v>
      </c>
      <c r="J16" s="109" t="s">
        <v>80</v>
      </c>
      <c r="K16" s="35"/>
      <c r="L16" s="199" t="s">
        <v>1417</v>
      </c>
    </row>
    <row r="17" spans="1:12" ht="225.95" customHeight="1">
      <c r="A17" s="1" t="s">
        <v>33</v>
      </c>
      <c r="B17" s="35" t="s">
        <v>120</v>
      </c>
      <c r="C17" s="2" t="s">
        <v>1441</v>
      </c>
      <c r="D17" s="3">
        <v>0.54</v>
      </c>
      <c r="E17" s="3">
        <v>1</v>
      </c>
      <c r="F17" s="3">
        <v>1</v>
      </c>
      <c r="G17" s="1059" t="s">
        <v>1418</v>
      </c>
      <c r="H17" s="35" t="s">
        <v>31</v>
      </c>
      <c r="I17" s="109" t="s">
        <v>34</v>
      </c>
      <c r="J17" s="109" t="s">
        <v>81</v>
      </c>
      <c r="K17" s="35"/>
      <c r="L17" s="199" t="s">
        <v>1419</v>
      </c>
    </row>
    <row r="18" spans="1:12" ht="240" customHeight="1">
      <c r="A18" s="1" t="s">
        <v>35</v>
      </c>
      <c r="B18" s="35" t="s">
        <v>121</v>
      </c>
      <c r="C18" s="2" t="s">
        <v>1441</v>
      </c>
      <c r="D18" s="3">
        <v>0.37</v>
      </c>
      <c r="E18" s="3" t="s">
        <v>82</v>
      </c>
      <c r="F18" s="3" t="s">
        <v>1690</v>
      </c>
      <c r="G18" s="1059" t="s">
        <v>1420</v>
      </c>
      <c r="H18" s="35" t="s">
        <v>36</v>
      </c>
      <c r="I18" s="109"/>
      <c r="J18" s="109" t="s">
        <v>83</v>
      </c>
      <c r="K18" s="35" t="s">
        <v>1399</v>
      </c>
      <c r="L18" s="199" t="s">
        <v>1421</v>
      </c>
    </row>
    <row r="19" spans="1:12" ht="46.5" customHeight="1">
      <c r="A19" s="1" t="s">
        <v>37</v>
      </c>
      <c r="B19" s="35" t="s">
        <v>122</v>
      </c>
      <c r="C19" s="2"/>
      <c r="D19" s="3" t="s">
        <v>38</v>
      </c>
      <c r="E19" s="3" t="s">
        <v>38</v>
      </c>
      <c r="F19" s="3" t="s">
        <v>691</v>
      </c>
      <c r="G19" s="1059" t="s">
        <v>691</v>
      </c>
      <c r="H19" s="35"/>
      <c r="I19" s="109" t="s">
        <v>39</v>
      </c>
      <c r="J19" s="109" t="s">
        <v>39</v>
      </c>
      <c r="K19" s="35"/>
      <c r="L19" s="35"/>
    </row>
    <row r="20" spans="1:12" ht="146.1" customHeight="1">
      <c r="A20" s="1" t="s">
        <v>40</v>
      </c>
      <c r="B20" s="35" t="s">
        <v>41</v>
      </c>
      <c r="C20" s="2" t="s">
        <v>1441</v>
      </c>
      <c r="D20" s="3">
        <v>0.7</v>
      </c>
      <c r="E20" s="3">
        <v>1</v>
      </c>
      <c r="F20" s="3">
        <v>1</v>
      </c>
      <c r="G20" s="1059" t="s">
        <v>1423</v>
      </c>
      <c r="H20" s="35" t="s">
        <v>42</v>
      </c>
      <c r="I20" s="109" t="s">
        <v>43</v>
      </c>
      <c r="J20" s="109" t="s">
        <v>84</v>
      </c>
      <c r="K20" s="35" t="s">
        <v>85</v>
      </c>
      <c r="L20" s="199" t="s">
        <v>1422</v>
      </c>
    </row>
    <row r="21" spans="1:12" ht="389.1" customHeight="1">
      <c r="A21" s="1" t="s">
        <v>44</v>
      </c>
      <c r="B21" s="35" t="s">
        <v>123</v>
      </c>
      <c r="C21" s="2"/>
      <c r="D21" s="3">
        <v>1</v>
      </c>
      <c r="E21" s="3">
        <v>1</v>
      </c>
      <c r="F21" s="3">
        <v>1</v>
      </c>
      <c r="G21" s="1059">
        <v>1</v>
      </c>
      <c r="H21" s="35" t="s">
        <v>45</v>
      </c>
      <c r="I21" s="109"/>
      <c r="J21" s="109" t="s">
        <v>86</v>
      </c>
      <c r="K21" s="35"/>
      <c r="L21" s="199" t="s">
        <v>1424</v>
      </c>
    </row>
    <row r="22" spans="1:12" ht="59.25" customHeight="1">
      <c r="A22" s="1" t="s">
        <v>46</v>
      </c>
      <c r="B22" s="35" t="s">
        <v>124</v>
      </c>
      <c r="C22" s="2"/>
      <c r="D22" s="3">
        <v>0.29599999999999999</v>
      </c>
      <c r="E22" s="3">
        <v>0.59540000000000004</v>
      </c>
      <c r="F22" s="3" t="s">
        <v>1702</v>
      </c>
      <c r="G22" s="1059" t="s">
        <v>1425</v>
      </c>
      <c r="H22" s="35" t="s">
        <v>102</v>
      </c>
      <c r="I22" s="109" t="s">
        <v>87</v>
      </c>
      <c r="J22" s="109" t="s">
        <v>103</v>
      </c>
      <c r="K22" s="35"/>
      <c r="L22" s="198"/>
    </row>
    <row r="23" spans="1:12" ht="270" customHeight="1">
      <c r="A23" s="1" t="s">
        <v>47</v>
      </c>
      <c r="B23" s="35" t="s">
        <v>125</v>
      </c>
      <c r="C23" s="2" t="s">
        <v>1441</v>
      </c>
      <c r="D23" s="3" t="s">
        <v>1426</v>
      </c>
      <c r="E23" s="3">
        <v>1</v>
      </c>
      <c r="F23" s="3">
        <v>1</v>
      </c>
      <c r="G23" s="1059">
        <v>1</v>
      </c>
      <c r="H23" s="35" t="s">
        <v>48</v>
      </c>
      <c r="I23" s="109" t="s">
        <v>49</v>
      </c>
      <c r="J23" s="109" t="s">
        <v>50</v>
      </c>
      <c r="K23" s="35" t="s">
        <v>88</v>
      </c>
      <c r="L23" s="199" t="s">
        <v>1427</v>
      </c>
    </row>
    <row r="24" spans="1:12" ht="252" customHeight="1">
      <c r="A24" s="1" t="s">
        <v>51</v>
      </c>
      <c r="B24" s="35" t="s">
        <v>126</v>
      </c>
      <c r="C24" s="2" t="s">
        <v>1441</v>
      </c>
      <c r="D24" s="4">
        <v>100</v>
      </c>
      <c r="E24" s="4" t="s">
        <v>1442</v>
      </c>
      <c r="F24" s="4">
        <v>100</v>
      </c>
      <c r="G24" s="1060" t="s">
        <v>1443</v>
      </c>
      <c r="H24" s="35" t="s">
        <v>52</v>
      </c>
      <c r="I24" s="109" t="s">
        <v>53</v>
      </c>
      <c r="J24" s="109" t="s">
        <v>54</v>
      </c>
      <c r="K24" s="35" t="s">
        <v>89</v>
      </c>
      <c r="L24" s="199" t="s">
        <v>1439</v>
      </c>
    </row>
    <row r="25" spans="1:12" ht="255">
      <c r="A25" s="1" t="s">
        <v>55</v>
      </c>
      <c r="B25" s="35" t="s">
        <v>127</v>
      </c>
      <c r="C25" s="2" t="s">
        <v>1441</v>
      </c>
      <c r="D25" s="3">
        <v>0.68</v>
      </c>
      <c r="E25" s="3">
        <v>0.8458</v>
      </c>
      <c r="F25" s="3" t="s">
        <v>1691</v>
      </c>
      <c r="G25" s="1059" t="s">
        <v>1430</v>
      </c>
      <c r="H25" s="35" t="s">
        <v>56</v>
      </c>
      <c r="I25" s="109" t="s">
        <v>57</v>
      </c>
      <c r="J25" s="109" t="s">
        <v>58</v>
      </c>
      <c r="K25" s="35" t="s">
        <v>1400</v>
      </c>
      <c r="L25" s="199" t="s">
        <v>1707</v>
      </c>
    </row>
    <row r="26" spans="1:12" ht="85.5" customHeight="1">
      <c r="A26" s="1" t="s">
        <v>59</v>
      </c>
      <c r="B26" s="35" t="s">
        <v>128</v>
      </c>
      <c r="C26" s="2" t="s">
        <v>1441</v>
      </c>
      <c r="D26" s="3">
        <v>0.11</v>
      </c>
      <c r="E26" s="3">
        <v>0.23</v>
      </c>
      <c r="F26" s="3" t="s">
        <v>1692</v>
      </c>
      <c r="G26" s="1059" t="s">
        <v>1428</v>
      </c>
      <c r="H26" s="35" t="s">
        <v>56</v>
      </c>
      <c r="I26" s="109" t="s">
        <v>60</v>
      </c>
      <c r="J26" s="109" t="s">
        <v>61</v>
      </c>
      <c r="K26" s="35"/>
      <c r="L26" s="199" t="s">
        <v>1429</v>
      </c>
    </row>
    <row r="27" spans="1:12" ht="115.5" customHeight="1">
      <c r="A27" s="1" t="s">
        <v>62</v>
      </c>
      <c r="B27" s="35" t="s">
        <v>129</v>
      </c>
      <c r="C27" s="2" t="s">
        <v>1441</v>
      </c>
      <c r="D27" s="3">
        <v>1</v>
      </c>
      <c r="E27" s="3">
        <v>1</v>
      </c>
      <c r="F27" s="3" t="s">
        <v>1431</v>
      </c>
      <c r="G27" s="1059">
        <v>1</v>
      </c>
      <c r="H27" s="35" t="s">
        <v>63</v>
      </c>
      <c r="I27" s="109" t="s">
        <v>64</v>
      </c>
      <c r="J27" s="109" t="s">
        <v>65</v>
      </c>
      <c r="K27" s="35"/>
      <c r="L27" s="199" t="s">
        <v>1432</v>
      </c>
    </row>
    <row r="28" spans="1:12" ht="243" customHeight="1">
      <c r="A28" s="1" t="s">
        <v>66</v>
      </c>
      <c r="B28" s="35" t="s">
        <v>130</v>
      </c>
      <c r="C28" s="2" t="s">
        <v>1441</v>
      </c>
      <c r="D28" s="3">
        <v>0.72</v>
      </c>
      <c r="E28" s="3">
        <v>0.97599999999999998</v>
      </c>
      <c r="F28" s="3" t="s">
        <v>1693</v>
      </c>
      <c r="G28" s="1059" t="s">
        <v>1434</v>
      </c>
      <c r="H28" s="35" t="s">
        <v>67</v>
      </c>
      <c r="I28" s="109" t="s">
        <v>68</v>
      </c>
      <c r="J28" s="109" t="s">
        <v>69</v>
      </c>
      <c r="K28" s="35" t="s">
        <v>90</v>
      </c>
      <c r="L28" s="199" t="s">
        <v>1433</v>
      </c>
    </row>
    <row r="29" spans="1:12" ht="270" customHeight="1">
      <c r="A29" s="1" t="s">
        <v>70</v>
      </c>
      <c r="B29" s="35" t="s">
        <v>131</v>
      </c>
      <c r="C29" s="2" t="s">
        <v>1441</v>
      </c>
      <c r="D29" s="3">
        <v>0.61</v>
      </c>
      <c r="E29" s="3">
        <v>0.88719999999999999</v>
      </c>
      <c r="F29" s="3" t="s">
        <v>1694</v>
      </c>
      <c r="G29" s="1059" t="s">
        <v>1435</v>
      </c>
      <c r="H29" s="35" t="s">
        <v>71</v>
      </c>
      <c r="I29" s="109" t="s">
        <v>72</v>
      </c>
      <c r="J29" s="109" t="s">
        <v>91</v>
      </c>
      <c r="K29" s="35" t="s">
        <v>92</v>
      </c>
      <c r="L29" s="199" t="s">
        <v>1436</v>
      </c>
    </row>
    <row r="30" spans="1:12" ht="246.95" customHeight="1">
      <c r="A30" s="1" t="s">
        <v>73</v>
      </c>
      <c r="B30" s="35" t="s">
        <v>132</v>
      </c>
      <c r="C30" s="2" t="s">
        <v>1441</v>
      </c>
      <c r="D30" s="3">
        <v>0.40500000000000003</v>
      </c>
      <c r="E30" s="3">
        <v>1</v>
      </c>
      <c r="F30" s="3" t="s">
        <v>1695</v>
      </c>
      <c r="G30" s="1059" t="s">
        <v>1437</v>
      </c>
      <c r="H30" s="35" t="s">
        <v>74</v>
      </c>
      <c r="I30" s="109"/>
      <c r="J30" s="109" t="s">
        <v>93</v>
      </c>
      <c r="K30" s="35" t="s">
        <v>94</v>
      </c>
      <c r="L30" s="199" t="s">
        <v>1438</v>
      </c>
    </row>
  </sheetData>
  <sheetProtection algorithmName="SHA-512" hashValue="51o3pYT8JE2466sM7KdfvYS2UnHBPjpRu5br9Y+t7v3fuHp0girepOdHJrgY1oVmsSGc4ZqspqZyfOq3wqjZLg==" saltValue="SqDWVqUzL1Dmh84h6tRW4g==" spinCount="100000" sheet="1" objects="1" scenarios="1" selectLockedCells="1" selectUnlockedCells="1"/>
  <mergeCells count="2">
    <mergeCell ref="A2:L2"/>
    <mergeCell ref="A1:L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57"/>
  <sheetViews>
    <sheetView defaultGridColor="0" topLeftCell="A5" colorId="25" workbookViewId="0">
      <selection activeCell="N26" sqref="N26"/>
    </sheetView>
  </sheetViews>
  <sheetFormatPr baseColWidth="10" defaultColWidth="14.42578125" defaultRowHeight="15" customHeight="1"/>
  <cols>
    <col min="1" max="1" width="1.85546875" style="381" customWidth="1"/>
    <col min="2" max="2" width="12.85546875" style="381" customWidth="1"/>
    <col min="3" max="3" width="5" style="381" customWidth="1"/>
    <col min="4" max="4" width="34.85546875" style="381" customWidth="1"/>
    <col min="5" max="5" width="12.140625" style="381" customWidth="1"/>
    <col min="6" max="255" width="10.7109375" style="381" customWidth="1"/>
    <col min="256" max="16384" width="14.42578125" style="385"/>
  </cols>
  <sheetData>
    <row r="1" spans="1:255" s="234" customFormat="1" ht="100.5" customHeight="1" thickBot="1">
      <c r="A1" s="1107"/>
      <c r="B1" s="1066"/>
      <c r="C1" s="1066"/>
      <c r="D1" s="1066"/>
      <c r="E1" s="1066"/>
      <c r="F1" s="1066"/>
      <c r="G1" s="1066"/>
      <c r="H1" s="1066"/>
      <c r="I1" s="1066"/>
      <c r="J1" s="1066"/>
      <c r="K1" s="1066"/>
      <c r="L1" s="1066"/>
      <c r="M1" s="1066"/>
      <c r="N1" s="1066"/>
      <c r="O1" s="1066"/>
      <c r="P1" s="106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c r="BE1" s="556"/>
      <c r="BF1" s="556"/>
      <c r="BG1" s="556"/>
      <c r="BH1" s="556"/>
      <c r="BI1" s="556"/>
      <c r="BJ1" s="556"/>
      <c r="BK1" s="556"/>
      <c r="BL1" s="556"/>
      <c r="BM1" s="556"/>
      <c r="BN1" s="556"/>
      <c r="BO1" s="556"/>
      <c r="BP1" s="556"/>
      <c r="BQ1" s="556"/>
      <c r="BR1" s="556"/>
      <c r="BS1" s="556"/>
      <c r="BT1" s="556"/>
      <c r="BU1" s="556"/>
      <c r="BV1" s="556"/>
      <c r="BW1" s="556"/>
      <c r="BX1" s="556"/>
      <c r="BY1" s="556"/>
      <c r="BZ1" s="556"/>
      <c r="CA1" s="556"/>
      <c r="CB1" s="556"/>
      <c r="CC1" s="556"/>
      <c r="CD1" s="556"/>
      <c r="CE1" s="556"/>
      <c r="CF1" s="556"/>
      <c r="CG1" s="556"/>
      <c r="CH1" s="556"/>
      <c r="CI1" s="556"/>
      <c r="CJ1" s="556"/>
      <c r="CK1" s="556"/>
      <c r="CL1" s="556"/>
      <c r="CM1" s="556"/>
      <c r="CN1" s="556"/>
      <c r="CO1" s="556"/>
      <c r="CP1" s="556"/>
      <c r="CQ1" s="556"/>
      <c r="CR1" s="556"/>
      <c r="CS1" s="556"/>
      <c r="CT1" s="556"/>
      <c r="CU1" s="556"/>
      <c r="CV1" s="556"/>
      <c r="CW1" s="556"/>
      <c r="CX1" s="556"/>
      <c r="CY1" s="556"/>
      <c r="CZ1" s="556"/>
      <c r="DA1" s="556"/>
      <c r="DB1" s="556"/>
      <c r="DC1" s="556"/>
      <c r="DD1" s="556"/>
      <c r="DE1" s="556"/>
      <c r="DF1" s="556"/>
      <c r="DG1" s="556"/>
      <c r="DH1" s="556"/>
      <c r="DI1" s="556"/>
      <c r="DJ1" s="556"/>
      <c r="DK1" s="556"/>
      <c r="DL1" s="556"/>
      <c r="DM1" s="556"/>
      <c r="DN1" s="556"/>
      <c r="DO1" s="556"/>
      <c r="DP1" s="556"/>
      <c r="DQ1" s="556"/>
      <c r="DR1" s="556"/>
      <c r="DS1" s="556"/>
      <c r="DT1" s="556"/>
      <c r="DU1" s="556"/>
      <c r="DV1" s="556"/>
      <c r="DW1" s="556"/>
      <c r="DX1" s="556"/>
      <c r="DY1" s="556"/>
      <c r="DZ1" s="556"/>
      <c r="EA1" s="556"/>
      <c r="EB1" s="556"/>
      <c r="EC1" s="556"/>
      <c r="ED1" s="556"/>
      <c r="EE1" s="556"/>
      <c r="EF1" s="556"/>
      <c r="EG1" s="556"/>
      <c r="EH1" s="556"/>
      <c r="EI1" s="556"/>
      <c r="EJ1" s="556"/>
      <c r="EK1" s="556"/>
      <c r="EL1" s="556"/>
      <c r="EM1" s="556"/>
      <c r="EN1" s="556"/>
      <c r="EO1" s="556"/>
      <c r="EP1" s="556"/>
      <c r="EQ1" s="556"/>
      <c r="ER1" s="556"/>
      <c r="ES1" s="556"/>
      <c r="ET1" s="556"/>
      <c r="EU1" s="556"/>
      <c r="EV1" s="556"/>
      <c r="EW1" s="556"/>
      <c r="EX1" s="556"/>
      <c r="EY1" s="556"/>
      <c r="EZ1" s="556"/>
      <c r="FA1" s="556"/>
      <c r="FB1" s="556"/>
      <c r="FC1" s="556"/>
      <c r="FD1" s="556"/>
      <c r="FE1" s="556"/>
      <c r="FF1" s="556"/>
      <c r="FG1" s="556"/>
      <c r="FH1" s="556"/>
      <c r="FI1" s="556"/>
      <c r="FJ1" s="556"/>
      <c r="FK1" s="556"/>
      <c r="FL1" s="556"/>
      <c r="FM1" s="556"/>
      <c r="FN1" s="556"/>
      <c r="FO1" s="556"/>
      <c r="FP1" s="556"/>
      <c r="FQ1" s="556"/>
      <c r="FR1" s="556"/>
      <c r="FS1" s="556"/>
      <c r="FT1" s="556"/>
      <c r="FU1" s="556"/>
      <c r="FV1" s="556"/>
      <c r="FW1" s="556"/>
      <c r="FX1" s="556"/>
      <c r="FY1" s="556"/>
      <c r="FZ1" s="556"/>
      <c r="GA1" s="556"/>
      <c r="GB1" s="556"/>
      <c r="GC1" s="556"/>
      <c r="GD1" s="556"/>
      <c r="GE1" s="556"/>
      <c r="GF1" s="556"/>
      <c r="GG1" s="556"/>
      <c r="GH1" s="556"/>
      <c r="GI1" s="556"/>
      <c r="GJ1" s="556"/>
      <c r="GK1" s="556"/>
      <c r="GL1" s="556"/>
      <c r="GM1" s="556"/>
      <c r="GN1" s="556"/>
      <c r="GO1" s="556"/>
      <c r="GP1" s="556"/>
      <c r="GQ1" s="556"/>
      <c r="GR1" s="556"/>
      <c r="GS1" s="556"/>
      <c r="GT1" s="556"/>
      <c r="GU1" s="556"/>
      <c r="GV1" s="556"/>
      <c r="GW1" s="556"/>
      <c r="GX1" s="556"/>
      <c r="GY1" s="556"/>
      <c r="GZ1" s="556"/>
      <c r="HA1" s="556"/>
      <c r="HB1" s="556"/>
      <c r="HC1" s="556"/>
      <c r="HD1" s="556"/>
      <c r="HE1" s="556"/>
      <c r="HF1" s="556"/>
      <c r="HG1" s="556"/>
      <c r="HH1" s="556"/>
      <c r="HI1" s="556"/>
      <c r="HJ1" s="556"/>
      <c r="HK1" s="556"/>
      <c r="HL1" s="556"/>
      <c r="HM1" s="556"/>
      <c r="HN1" s="556"/>
      <c r="HO1" s="556"/>
      <c r="HP1" s="556"/>
      <c r="HQ1" s="556"/>
      <c r="HR1" s="556"/>
      <c r="HS1" s="556"/>
      <c r="HT1" s="556"/>
      <c r="HU1" s="556"/>
      <c r="HV1" s="556"/>
      <c r="HW1" s="556"/>
      <c r="HX1" s="556"/>
      <c r="HY1" s="556"/>
      <c r="HZ1" s="556"/>
      <c r="IA1" s="556"/>
      <c r="IB1" s="556"/>
      <c r="IC1" s="556"/>
      <c r="ID1" s="556"/>
      <c r="IE1" s="556"/>
      <c r="IF1" s="556"/>
      <c r="IG1" s="556"/>
      <c r="IH1" s="556"/>
      <c r="II1" s="556"/>
      <c r="IJ1" s="556"/>
      <c r="IK1" s="556"/>
      <c r="IL1" s="556"/>
      <c r="IM1" s="556"/>
      <c r="IN1" s="556"/>
      <c r="IO1" s="556"/>
      <c r="IP1" s="556"/>
      <c r="IQ1" s="556"/>
      <c r="IR1" s="556"/>
      <c r="IS1" s="556"/>
      <c r="IT1" s="556"/>
      <c r="IU1" s="557"/>
    </row>
    <row r="2" spans="1:255" s="234" customFormat="1" ht="18" customHeight="1" thickBot="1">
      <c r="A2" s="1261" t="s">
        <v>1444</v>
      </c>
      <c r="B2" s="1066"/>
      <c r="C2" s="1066"/>
      <c r="D2" s="1066"/>
      <c r="E2" s="1066"/>
      <c r="F2" s="1066"/>
      <c r="G2" s="1066"/>
      <c r="H2" s="1066"/>
      <c r="I2" s="1066"/>
      <c r="J2" s="1066"/>
      <c r="K2" s="1066"/>
      <c r="L2" s="1066"/>
      <c r="M2" s="1066"/>
      <c r="N2" s="1066"/>
      <c r="O2" s="1066"/>
      <c r="P2" s="1066"/>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c r="FL2" s="238"/>
      <c r="FM2" s="238"/>
      <c r="FN2" s="238"/>
      <c r="FO2" s="238"/>
      <c r="FP2" s="238"/>
      <c r="FQ2" s="238"/>
      <c r="FR2" s="238"/>
      <c r="FS2" s="238"/>
      <c r="FT2" s="238"/>
      <c r="FU2" s="238"/>
      <c r="FV2" s="238"/>
      <c r="FW2" s="238"/>
      <c r="FX2" s="238"/>
      <c r="FY2" s="238"/>
      <c r="FZ2" s="238"/>
      <c r="GA2" s="238"/>
      <c r="GB2" s="238"/>
      <c r="GC2" s="238"/>
      <c r="GD2" s="238"/>
      <c r="GE2" s="238"/>
      <c r="GF2" s="238"/>
      <c r="GG2" s="238"/>
      <c r="GH2" s="238"/>
      <c r="GI2" s="238"/>
      <c r="GJ2" s="238"/>
      <c r="GK2" s="238"/>
      <c r="GL2" s="238"/>
      <c r="GM2" s="238"/>
      <c r="GN2" s="238"/>
      <c r="GO2" s="238"/>
      <c r="GP2" s="238"/>
      <c r="GQ2" s="238"/>
      <c r="GR2" s="238"/>
      <c r="GS2" s="238"/>
      <c r="GT2" s="238"/>
      <c r="GU2" s="238"/>
      <c r="GV2" s="238"/>
      <c r="GW2" s="238"/>
      <c r="GX2" s="238"/>
      <c r="GY2" s="238"/>
      <c r="GZ2" s="238"/>
      <c r="HA2" s="238"/>
      <c r="HB2" s="238"/>
      <c r="HC2" s="238"/>
      <c r="HD2" s="238"/>
      <c r="HE2" s="238"/>
      <c r="HF2" s="238"/>
      <c r="HG2" s="238"/>
      <c r="HH2" s="238"/>
      <c r="HI2" s="238"/>
      <c r="HJ2" s="238"/>
      <c r="HK2" s="238"/>
      <c r="HL2" s="238"/>
      <c r="HM2" s="238"/>
      <c r="HN2" s="238"/>
      <c r="HO2" s="238"/>
      <c r="HP2" s="238"/>
      <c r="HQ2" s="238"/>
      <c r="HR2" s="238"/>
      <c r="HS2" s="238"/>
      <c r="HT2" s="238"/>
      <c r="HU2" s="238"/>
      <c r="HV2" s="238"/>
      <c r="HW2" s="238"/>
      <c r="HX2" s="238"/>
      <c r="HY2" s="238"/>
      <c r="HZ2" s="238"/>
      <c r="IA2" s="238"/>
      <c r="IB2" s="238"/>
      <c r="IC2" s="238"/>
      <c r="ID2" s="238"/>
      <c r="IE2" s="238"/>
      <c r="IF2" s="238"/>
      <c r="IG2" s="238"/>
      <c r="IH2" s="238"/>
      <c r="II2" s="238"/>
      <c r="IJ2" s="238"/>
      <c r="IK2" s="238"/>
      <c r="IL2" s="238"/>
      <c r="IM2" s="238"/>
      <c r="IN2" s="238"/>
      <c r="IO2" s="238"/>
      <c r="IP2" s="238"/>
      <c r="IQ2" s="238"/>
      <c r="IR2" s="238"/>
      <c r="IS2" s="238"/>
      <c r="IT2" s="238"/>
      <c r="IU2" s="239"/>
    </row>
    <row r="3" spans="1:255" s="234" customFormat="1" ht="18" customHeight="1" thickBot="1">
      <c r="A3" s="1262" t="s">
        <v>104</v>
      </c>
      <c r="B3" s="1263"/>
      <c r="C3" s="1263"/>
      <c r="D3" s="1263"/>
      <c r="E3" s="1263"/>
      <c r="F3" s="1263"/>
      <c r="G3" s="1263"/>
      <c r="H3" s="1263"/>
      <c r="I3" s="1263"/>
      <c r="J3" s="1263"/>
      <c r="K3" s="1263"/>
      <c r="L3" s="1263"/>
      <c r="M3" s="1263"/>
      <c r="N3" s="1263"/>
      <c r="O3" s="1263"/>
      <c r="P3" s="1264"/>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c r="FL3" s="238"/>
      <c r="FM3" s="238"/>
      <c r="FN3" s="238"/>
      <c r="FO3" s="238"/>
      <c r="FP3" s="238"/>
      <c r="FQ3" s="238"/>
      <c r="FR3" s="238"/>
      <c r="FS3" s="238"/>
      <c r="FT3" s="238"/>
      <c r="FU3" s="238"/>
      <c r="FV3" s="238"/>
      <c r="FW3" s="238"/>
      <c r="FX3" s="238"/>
      <c r="FY3" s="238"/>
      <c r="FZ3" s="238"/>
      <c r="GA3" s="238"/>
      <c r="GB3" s="238"/>
      <c r="GC3" s="238"/>
      <c r="GD3" s="238"/>
      <c r="GE3" s="238"/>
      <c r="GF3" s="238"/>
      <c r="GG3" s="238"/>
      <c r="GH3" s="238"/>
      <c r="GI3" s="238"/>
      <c r="GJ3" s="238"/>
      <c r="GK3" s="238"/>
      <c r="GL3" s="238"/>
      <c r="GM3" s="238"/>
      <c r="GN3" s="238"/>
      <c r="GO3" s="238"/>
      <c r="GP3" s="238"/>
      <c r="GQ3" s="238"/>
      <c r="GR3" s="238"/>
      <c r="GS3" s="238"/>
      <c r="GT3" s="238"/>
      <c r="GU3" s="238"/>
      <c r="GV3" s="238"/>
      <c r="GW3" s="238"/>
      <c r="GX3" s="238"/>
      <c r="GY3" s="238"/>
      <c r="GZ3" s="238"/>
      <c r="HA3" s="238"/>
      <c r="HB3" s="238"/>
      <c r="HC3" s="238"/>
      <c r="HD3" s="238"/>
      <c r="HE3" s="238"/>
      <c r="HF3" s="238"/>
      <c r="HG3" s="238"/>
      <c r="HH3" s="238"/>
      <c r="HI3" s="238"/>
      <c r="HJ3" s="238"/>
      <c r="HK3" s="238"/>
      <c r="HL3" s="238"/>
      <c r="HM3" s="238"/>
      <c r="HN3" s="238"/>
      <c r="HO3" s="238"/>
      <c r="HP3" s="238"/>
      <c r="HQ3" s="238"/>
      <c r="HR3" s="238"/>
      <c r="HS3" s="238"/>
      <c r="HT3" s="238"/>
      <c r="HU3" s="238"/>
      <c r="HV3" s="238"/>
      <c r="HW3" s="238"/>
      <c r="HX3" s="238"/>
      <c r="HY3" s="238"/>
      <c r="HZ3" s="238"/>
      <c r="IA3" s="238"/>
      <c r="IB3" s="238"/>
      <c r="IC3" s="238"/>
      <c r="ID3" s="238"/>
      <c r="IE3" s="238"/>
      <c r="IF3" s="238"/>
      <c r="IG3" s="238"/>
      <c r="IH3" s="238"/>
      <c r="II3" s="238"/>
      <c r="IJ3" s="238"/>
      <c r="IK3" s="238"/>
      <c r="IL3" s="238"/>
      <c r="IM3" s="238"/>
      <c r="IN3" s="238"/>
      <c r="IO3" s="238"/>
      <c r="IP3" s="238"/>
      <c r="IQ3" s="238"/>
      <c r="IR3" s="238"/>
      <c r="IS3" s="238"/>
      <c r="IT3" s="238"/>
      <c r="IU3" s="239"/>
    </row>
    <row r="4" spans="1:255" s="234" customFormat="1" ht="18" customHeight="1" thickBot="1">
      <c r="A4" s="1262" t="s">
        <v>263</v>
      </c>
      <c r="B4" s="1263"/>
      <c r="C4" s="1263"/>
      <c r="D4" s="1264"/>
      <c r="E4" s="651">
        <v>2019</v>
      </c>
      <c r="F4" s="652"/>
      <c r="G4" s="652"/>
      <c r="H4" s="652"/>
      <c r="I4" s="652"/>
      <c r="J4" s="652"/>
      <c r="K4" s="652"/>
      <c r="L4" s="652"/>
      <c r="M4" s="652"/>
      <c r="N4" s="652"/>
      <c r="O4" s="652"/>
      <c r="P4" s="653"/>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238"/>
      <c r="EQ4" s="238"/>
      <c r="ER4" s="238"/>
      <c r="ES4" s="238"/>
      <c r="ET4" s="238"/>
      <c r="EU4" s="238"/>
      <c r="EV4" s="238"/>
      <c r="EW4" s="238"/>
      <c r="EX4" s="238"/>
      <c r="EY4" s="238"/>
      <c r="EZ4" s="238"/>
      <c r="FA4" s="238"/>
      <c r="FB4" s="23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c r="GZ4" s="238"/>
      <c r="HA4" s="238"/>
      <c r="HB4" s="238"/>
      <c r="HC4" s="238"/>
      <c r="HD4" s="238"/>
      <c r="HE4" s="238"/>
      <c r="HF4" s="238"/>
      <c r="HG4" s="238"/>
      <c r="HH4" s="238"/>
      <c r="HI4" s="238"/>
      <c r="HJ4" s="238"/>
      <c r="HK4" s="238"/>
      <c r="HL4" s="238"/>
      <c r="HM4" s="238"/>
      <c r="HN4" s="238"/>
      <c r="HO4" s="238"/>
      <c r="HP4" s="238"/>
      <c r="HQ4" s="238"/>
      <c r="HR4" s="238"/>
      <c r="HS4" s="238"/>
      <c r="HT4" s="238"/>
      <c r="HU4" s="238"/>
      <c r="HV4" s="238"/>
      <c r="HW4" s="238"/>
      <c r="HX4" s="238"/>
      <c r="HY4" s="238"/>
      <c r="HZ4" s="238"/>
      <c r="IA4" s="238"/>
      <c r="IB4" s="238"/>
      <c r="IC4" s="238"/>
      <c r="ID4" s="238"/>
      <c r="IE4" s="238"/>
      <c r="IF4" s="238"/>
      <c r="IG4" s="238"/>
      <c r="IH4" s="238"/>
      <c r="II4" s="238"/>
      <c r="IJ4" s="238"/>
      <c r="IK4" s="238"/>
      <c r="IL4" s="238"/>
      <c r="IM4" s="238"/>
      <c r="IN4" s="238"/>
      <c r="IO4" s="238"/>
      <c r="IP4" s="238"/>
      <c r="IQ4" s="238"/>
      <c r="IR4" s="238"/>
      <c r="IS4" s="238"/>
      <c r="IT4" s="238"/>
      <c r="IU4" s="239"/>
    </row>
    <row r="5" spans="1:255" s="234" customFormat="1" ht="16.5" customHeight="1" thickBot="1">
      <c r="A5" s="1265" t="s">
        <v>115</v>
      </c>
      <c r="B5" s="1066"/>
      <c r="C5" s="1066"/>
      <c r="D5" s="1066"/>
      <c r="E5" s="1066"/>
      <c r="F5" s="1066"/>
      <c r="G5" s="1066"/>
      <c r="H5" s="1066"/>
      <c r="I5" s="1066"/>
      <c r="J5" s="1066"/>
      <c r="K5" s="1066"/>
      <c r="L5" s="1066"/>
      <c r="M5" s="1066"/>
      <c r="N5" s="1066"/>
      <c r="O5" s="1066"/>
      <c r="P5" s="1066"/>
    </row>
    <row r="6" spans="1:255" s="234" customFormat="1" ht="15" customHeight="1">
      <c r="B6" s="654"/>
      <c r="C6" s="655"/>
      <c r="D6" s="259"/>
      <c r="E6" s="656"/>
      <c r="F6" s="259"/>
      <c r="G6" s="259"/>
      <c r="H6" s="259"/>
      <c r="I6" s="259"/>
      <c r="J6" s="259"/>
      <c r="K6" s="259"/>
    </row>
    <row r="7" spans="1:255" s="234" customFormat="1" ht="15" customHeight="1">
      <c r="B7" s="243" t="s">
        <v>134</v>
      </c>
      <c r="C7" s="244"/>
      <c r="D7" s="245"/>
      <c r="E7" s="657"/>
      <c r="F7" s="247" t="s">
        <v>135</v>
      </c>
      <c r="G7" s="248"/>
      <c r="H7" s="248"/>
      <c r="I7" s="248"/>
      <c r="J7" s="248"/>
      <c r="K7" s="248"/>
    </row>
    <row r="8" spans="1:255" s="234" customFormat="1" ht="15" customHeight="1" thickBot="1">
      <c r="B8" s="249"/>
      <c r="C8" s="250"/>
      <c r="D8" s="251"/>
      <c r="E8" s="657"/>
      <c r="F8" s="247" t="s">
        <v>136</v>
      </c>
      <c r="G8" s="248"/>
      <c r="H8" s="248"/>
      <c r="I8" s="248"/>
      <c r="J8" s="248"/>
      <c r="K8" s="248"/>
    </row>
    <row r="9" spans="1:255" s="234" customFormat="1" ht="15" customHeight="1" thickBot="1">
      <c r="B9" s="253" t="s">
        <v>137</v>
      </c>
      <c r="C9" s="658">
        <v>2019</v>
      </c>
      <c r="D9" s="522">
        <f>IF(E11="NO APLICA","NO APLICA",IF(E12="NO SE REPORTA","SIN INFORMACION",H98))</f>
        <v>1</v>
      </c>
      <c r="E9" s="659"/>
      <c r="F9" s="247" t="s">
        <v>138</v>
      </c>
      <c r="G9" s="248"/>
      <c r="H9" s="248"/>
      <c r="I9" s="248"/>
      <c r="J9" s="248"/>
      <c r="K9" s="248"/>
    </row>
    <row r="10" spans="1:255" s="234" customFormat="1" ht="15" customHeight="1">
      <c r="B10" s="257" t="s">
        <v>1446</v>
      </c>
      <c r="C10" s="660"/>
      <c r="D10" s="259"/>
      <c r="E10" s="661"/>
      <c r="F10" s="248"/>
      <c r="G10" s="248"/>
      <c r="H10" s="248"/>
      <c r="I10" s="248"/>
      <c r="J10" s="248"/>
      <c r="K10" s="248"/>
    </row>
    <row r="11" spans="1:255" s="234" customFormat="1" ht="15" customHeight="1">
      <c r="B11" s="1079" t="s">
        <v>140</v>
      </c>
      <c r="C11" s="1066"/>
      <c r="D11" s="1066"/>
      <c r="E11" s="662" t="s">
        <v>141</v>
      </c>
      <c r="F11" s="1080" t="str">
        <f>IF(E11="NO APLICA","      ESCRIBA EL NÚMERO DEL ACUERDO DEL CONSEJO DIRECTIVO EN EL CUAL DECIDE LA NO PROCEDENCIA DE LA APLICACIÓN DEL INDICADOR",IF(E12="NO SE REPORTA","      ESCRIBA EL NÚMERO DEL ACUERDO DEL CONSEJO DIRECTIVO EN LA CUAL SE APRUEBA LA AGENDA DE IMPLEMENTACION DEL INDICADOR",""))</f>
        <v/>
      </c>
      <c r="G11" s="1066"/>
      <c r="H11" s="1066"/>
      <c r="I11" s="1066"/>
      <c r="J11" s="1066"/>
      <c r="K11" s="1066"/>
      <c r="L11" s="1066"/>
      <c r="M11" s="1066"/>
      <c r="N11" s="1066"/>
      <c r="O11" s="1066"/>
      <c r="P11" s="1066"/>
      <c r="Q11" s="1066"/>
      <c r="R11" s="1066"/>
      <c r="S11" s="1066"/>
      <c r="T11" s="248"/>
    </row>
    <row r="12" spans="1:255" s="234" customFormat="1" ht="14.25" customHeight="1">
      <c r="B12" s="262"/>
      <c r="C12" s="244"/>
      <c r="D12" s="253" t="str">
        <f>IF(E11="SI APLICA","¿El indicador no se reporta por limitaciones de información disponible? ","")</f>
        <v xml:space="preserve">¿El indicador no se reporta por limitaciones de información disponible? </v>
      </c>
      <c r="E12" s="663" t="s">
        <v>142</v>
      </c>
      <c r="F12" s="1083"/>
      <c r="G12" s="1084"/>
      <c r="H12" s="1084"/>
      <c r="I12" s="1084"/>
      <c r="J12" s="1084"/>
      <c r="K12" s="1084"/>
      <c r="L12" s="1084"/>
      <c r="M12" s="1084"/>
      <c r="N12" s="1084"/>
      <c r="O12" s="1084"/>
      <c r="P12" s="1084"/>
      <c r="Q12" s="1084"/>
      <c r="R12" s="1084"/>
      <c r="S12" s="1084"/>
    </row>
    <row r="13" spans="1:255" s="234" customFormat="1" ht="23.25" customHeight="1">
      <c r="B13" s="262"/>
      <c r="C13" s="244"/>
      <c r="D13" s="264" t="str">
        <f>IF(E12="SI SE REPORTA","¿Qué programas o proyectos del Plan de Acción están asociados al indicador? ","")</f>
        <v xml:space="preserve">¿Qué programas o proyectos del Plan de Acción están asociados al indicador? </v>
      </c>
      <c r="E13" s="1253" t="s">
        <v>24</v>
      </c>
      <c r="F13" s="1254"/>
      <c r="G13" s="1254"/>
      <c r="H13" s="1254"/>
      <c r="I13" s="1254"/>
      <c r="J13" s="1254"/>
      <c r="K13" s="1254"/>
      <c r="L13" s="1254"/>
      <c r="M13" s="1254"/>
      <c r="N13" s="1254"/>
      <c r="O13" s="1254"/>
      <c r="P13" s="1254"/>
      <c r="Q13" s="1254"/>
      <c r="R13" s="1254"/>
    </row>
    <row r="14" spans="1:255" s="234" customFormat="1" ht="21.75" customHeight="1">
      <c r="B14" s="262"/>
      <c r="C14" s="244"/>
      <c r="D14" s="253" t="s">
        <v>143</v>
      </c>
      <c r="E14" s="1255"/>
      <c r="F14" s="1066"/>
      <c r="G14" s="1066"/>
      <c r="H14" s="1066"/>
      <c r="I14" s="1066"/>
      <c r="J14" s="1066"/>
      <c r="K14" s="1066"/>
      <c r="L14" s="1066"/>
      <c r="M14" s="1066"/>
      <c r="N14" s="1066"/>
      <c r="O14" s="1066"/>
      <c r="P14" s="1066"/>
      <c r="Q14" s="1066"/>
      <c r="R14" s="1066"/>
    </row>
    <row r="15" spans="1:255" s="234" customFormat="1" ht="8.1" customHeight="1" thickBot="1">
      <c r="B15" s="268"/>
      <c r="C15" s="269"/>
      <c r="D15" s="270"/>
      <c r="E15" s="664"/>
      <c r="F15" s="664"/>
      <c r="G15" s="664"/>
      <c r="H15" s="664"/>
      <c r="I15" s="664"/>
      <c r="J15" s="664"/>
      <c r="K15" s="665"/>
    </row>
    <row r="16" spans="1:255" s="234" customFormat="1" ht="24" customHeight="1" thickBot="1">
      <c r="B16" s="1097" t="s">
        <v>144</v>
      </c>
      <c r="C16" s="345"/>
      <c r="D16" s="293" t="s">
        <v>145</v>
      </c>
      <c r="E16" s="275"/>
      <c r="F16" s="275"/>
      <c r="G16" s="275"/>
      <c r="H16" s="275"/>
      <c r="I16" s="275"/>
      <c r="J16" s="276"/>
      <c r="K16" s="280"/>
    </row>
    <row r="17" spans="2:11" s="234" customFormat="1" ht="15.6" customHeight="1">
      <c r="B17" s="1066"/>
      <c r="C17" s="1256" t="s">
        <v>105</v>
      </c>
      <c r="D17" s="1256" t="s">
        <v>418</v>
      </c>
      <c r="E17" s="1257" t="s">
        <v>1344</v>
      </c>
      <c r="F17" s="1258" t="s">
        <v>1345</v>
      </c>
      <c r="G17" s="1259" t="s">
        <v>184</v>
      </c>
      <c r="H17" s="248"/>
      <c r="J17" s="281"/>
      <c r="K17" s="280"/>
    </row>
    <row r="18" spans="2:11" s="234" customFormat="1" ht="23.25" customHeight="1" thickBot="1">
      <c r="B18" s="1066"/>
      <c r="C18" s="1252"/>
      <c r="D18" s="1252"/>
      <c r="E18" s="1252"/>
      <c r="F18" s="1252"/>
      <c r="G18" s="1260"/>
      <c r="H18" s="248"/>
      <c r="J18" s="281"/>
      <c r="K18" s="280"/>
    </row>
    <row r="19" spans="2:11" s="234" customFormat="1" ht="24" customHeight="1" thickBot="1">
      <c r="B19" s="1066"/>
      <c r="C19" s="666" t="s">
        <v>152</v>
      </c>
      <c r="D19" s="538" t="s">
        <v>1346</v>
      </c>
      <c r="E19" s="667">
        <v>14</v>
      </c>
      <c r="F19" s="668"/>
      <c r="G19" s="669">
        <f t="shared" ref="G19:G24" si="0">E19+F19</f>
        <v>14</v>
      </c>
      <c r="H19" s="292">
        <v>10</v>
      </c>
      <c r="I19" s="298"/>
      <c r="J19" s="281"/>
      <c r="K19" s="280"/>
    </row>
    <row r="20" spans="2:11" s="234" customFormat="1" ht="24" customHeight="1" thickBot="1">
      <c r="B20" s="1066"/>
      <c r="C20" s="410" t="s">
        <v>154</v>
      </c>
      <c r="D20" s="349" t="s">
        <v>1347</v>
      </c>
      <c r="E20" s="597">
        <v>14337</v>
      </c>
      <c r="F20" s="670"/>
      <c r="G20" s="600">
        <f t="shared" si="0"/>
        <v>14337</v>
      </c>
      <c r="H20" s="292">
        <v>11</v>
      </c>
      <c r="I20" s="298"/>
      <c r="J20" s="281"/>
      <c r="K20" s="280"/>
    </row>
    <row r="21" spans="2:11" s="234" customFormat="1" ht="33.950000000000003" customHeight="1" thickBot="1">
      <c r="B21" s="1066"/>
      <c r="C21" s="410" t="s">
        <v>156</v>
      </c>
      <c r="D21" s="349" t="s">
        <v>1348</v>
      </c>
      <c r="E21" s="597">
        <v>0</v>
      </c>
      <c r="F21" s="670"/>
      <c r="G21" s="600">
        <f t="shared" si="0"/>
        <v>0</v>
      </c>
      <c r="H21" s="292">
        <v>12</v>
      </c>
      <c r="I21" s="298"/>
      <c r="J21" s="281"/>
      <c r="K21" s="280"/>
    </row>
    <row r="22" spans="2:11" s="234" customFormat="1" ht="24" customHeight="1" thickBot="1">
      <c r="B22" s="1066"/>
      <c r="C22" s="410" t="s">
        <v>362</v>
      </c>
      <c r="D22" s="349" t="s">
        <v>1349</v>
      </c>
      <c r="E22" s="670">
        <v>3093</v>
      </c>
      <c r="F22" s="670"/>
      <c r="G22" s="600">
        <f t="shared" si="0"/>
        <v>3093</v>
      </c>
      <c r="H22" s="671"/>
      <c r="I22" s="298"/>
      <c r="J22" s="281"/>
      <c r="K22" s="280"/>
    </row>
    <row r="23" spans="2:11" s="234" customFormat="1" ht="33.950000000000003" customHeight="1" thickBot="1">
      <c r="B23" s="1066"/>
      <c r="C23" s="410" t="s">
        <v>364</v>
      </c>
      <c r="D23" s="349" t="s">
        <v>1350</v>
      </c>
      <c r="E23" s="597">
        <v>17</v>
      </c>
      <c r="F23" s="597">
        <v>0</v>
      </c>
      <c r="G23" s="600">
        <f t="shared" si="0"/>
        <v>17</v>
      </c>
      <c r="H23" s="292">
        <v>13</v>
      </c>
      <c r="I23" s="298"/>
      <c r="J23" s="281"/>
      <c r="K23" s="280"/>
    </row>
    <row r="24" spans="2:11" s="234" customFormat="1" ht="33.950000000000003" customHeight="1" thickBot="1">
      <c r="B24" s="1066"/>
      <c r="C24" s="410" t="s">
        <v>367</v>
      </c>
      <c r="D24" s="349" t="s">
        <v>1351</v>
      </c>
      <c r="E24" s="600">
        <f>E21+E22</f>
        <v>3093</v>
      </c>
      <c r="F24" s="600">
        <f>F21+F22</f>
        <v>0</v>
      </c>
      <c r="G24" s="600">
        <f t="shared" si="0"/>
        <v>3093</v>
      </c>
      <c r="H24" s="671"/>
      <c r="I24" s="298"/>
      <c r="J24" s="281"/>
      <c r="K24" s="280"/>
    </row>
    <row r="25" spans="2:11" s="234" customFormat="1" ht="24" customHeight="1">
      <c r="B25" s="1066"/>
      <c r="C25" s="345"/>
      <c r="D25" s="1249" t="s">
        <v>1352</v>
      </c>
      <c r="E25" s="1066"/>
      <c r="F25" s="1066"/>
      <c r="G25" s="1066"/>
      <c r="H25" s="1066"/>
      <c r="I25" s="1066"/>
      <c r="J25" s="281"/>
    </row>
    <row r="26" spans="2:11" s="234" customFormat="1" ht="15" customHeight="1">
      <c r="B26" s="1066"/>
      <c r="C26" s="348"/>
      <c r="D26" s="672" t="s">
        <v>1353</v>
      </c>
      <c r="E26" s="673"/>
      <c r="F26" s="673"/>
      <c r="G26" s="673"/>
      <c r="H26" s="673"/>
      <c r="I26" s="673"/>
      <c r="J26" s="281"/>
    </row>
    <row r="27" spans="2:11" s="234" customFormat="1" ht="15.6" customHeight="1" thickBot="1">
      <c r="B27" s="1066"/>
      <c r="C27" s="348"/>
      <c r="D27" s="1099" t="s">
        <v>1354</v>
      </c>
      <c r="E27" s="1066"/>
      <c r="F27" s="1066"/>
      <c r="G27" s="1066"/>
      <c r="H27" s="1066"/>
      <c r="I27" s="1066"/>
      <c r="J27" s="1066"/>
    </row>
    <row r="28" spans="2:11" s="234" customFormat="1" ht="15" customHeight="1" thickBot="1">
      <c r="B28" s="1066"/>
      <c r="C28" s="348"/>
      <c r="D28" s="350" t="s">
        <v>418</v>
      </c>
      <c r="E28" s="411">
        <v>2016</v>
      </c>
      <c r="F28" s="411">
        <v>2017</v>
      </c>
      <c r="G28" s="411">
        <v>2018</v>
      </c>
      <c r="H28" s="411">
        <v>2019</v>
      </c>
      <c r="I28" s="332" t="s">
        <v>184</v>
      </c>
      <c r="J28" s="311"/>
    </row>
    <row r="29" spans="2:11" s="234" customFormat="1" ht="15" customHeight="1" thickBot="1">
      <c r="B29" s="1066"/>
      <c r="C29" s="348"/>
      <c r="D29" s="350" t="s">
        <v>1355</v>
      </c>
      <c r="E29" s="674">
        <v>0</v>
      </c>
      <c r="F29" s="674">
        <v>2</v>
      </c>
      <c r="G29" s="674">
        <v>1</v>
      </c>
      <c r="H29" s="675">
        <v>1</v>
      </c>
      <c r="I29" s="676">
        <f>SUM(E29:H29)</f>
        <v>4</v>
      </c>
      <c r="J29" s="303">
        <v>18</v>
      </c>
    </row>
    <row r="30" spans="2:11" s="234" customFormat="1" ht="15" customHeight="1" thickBot="1">
      <c r="B30" s="1066"/>
      <c r="C30" s="348"/>
      <c r="D30" s="350" t="s">
        <v>747</v>
      </c>
      <c r="E30" s="674">
        <v>2</v>
      </c>
      <c r="F30" s="674"/>
      <c r="G30" s="674">
        <v>0</v>
      </c>
      <c r="H30" s="675"/>
      <c r="I30" s="677"/>
      <c r="J30" s="303">
        <f>J29+1</f>
        <v>19</v>
      </c>
    </row>
    <row r="31" spans="2:11" s="234" customFormat="1" ht="15" customHeight="1" thickBot="1">
      <c r="B31" s="1066"/>
      <c r="C31" s="348"/>
      <c r="D31" s="350" t="s">
        <v>1356</v>
      </c>
      <c r="E31" s="674"/>
      <c r="F31" s="674">
        <v>0</v>
      </c>
      <c r="G31" s="674"/>
      <c r="H31" s="675"/>
      <c r="I31" s="677"/>
      <c r="J31" s="303">
        <f>J30+1</f>
        <v>20</v>
      </c>
    </row>
    <row r="32" spans="2:11" s="234" customFormat="1" ht="15" customHeight="1" thickBot="1">
      <c r="B32" s="1066"/>
      <c r="C32" s="348"/>
      <c r="D32" s="350" t="s">
        <v>1357</v>
      </c>
      <c r="E32" s="674"/>
      <c r="F32" s="674">
        <v>2</v>
      </c>
      <c r="G32" s="674">
        <v>1</v>
      </c>
      <c r="H32" s="675">
        <v>1</v>
      </c>
      <c r="I32" s="677"/>
      <c r="J32" s="303">
        <f>J31+1</f>
        <v>21</v>
      </c>
    </row>
    <row r="33" spans="2:10" s="234" customFormat="1" ht="15" customHeight="1" thickBot="1">
      <c r="B33" s="1066"/>
      <c r="C33" s="348"/>
      <c r="D33" s="350" t="s">
        <v>1358</v>
      </c>
      <c r="E33" s="674">
        <v>1</v>
      </c>
      <c r="F33" s="674">
        <v>1</v>
      </c>
      <c r="G33" s="674">
        <v>1</v>
      </c>
      <c r="H33" s="675"/>
      <c r="I33" s="677"/>
      <c r="J33" s="303">
        <f>J32+1</f>
        <v>22</v>
      </c>
    </row>
    <row r="34" spans="2:10" s="234" customFormat="1" ht="15" customHeight="1" thickBot="1">
      <c r="B34" s="1066"/>
      <c r="C34" s="348"/>
      <c r="D34" s="350" t="s">
        <v>1359</v>
      </c>
      <c r="E34" s="678"/>
      <c r="F34" s="678">
        <v>1</v>
      </c>
      <c r="G34" s="678">
        <v>0</v>
      </c>
      <c r="H34" s="679"/>
      <c r="I34" s="677"/>
      <c r="J34" s="303">
        <f>J33+1</f>
        <v>23</v>
      </c>
    </row>
    <row r="35" spans="2:10" s="234" customFormat="1" ht="15" customHeight="1" thickBot="1">
      <c r="B35" s="1066"/>
      <c r="C35" s="348"/>
      <c r="D35" s="350" t="s">
        <v>184</v>
      </c>
      <c r="E35" s="676">
        <f>SUM(E30:E34)</f>
        <v>3</v>
      </c>
      <c r="F35" s="676">
        <f>SUM(F30:F34)</f>
        <v>4</v>
      </c>
      <c r="G35" s="676">
        <f>SUM(G30:G34)</f>
        <v>2</v>
      </c>
      <c r="H35" s="676">
        <f>SUM(H30:H34)</f>
        <v>1</v>
      </c>
      <c r="I35" s="677"/>
      <c r="J35" s="311"/>
    </row>
    <row r="36" spans="2:10" s="234" customFormat="1" ht="15.6" customHeight="1">
      <c r="B36" s="1066"/>
      <c r="C36" s="348"/>
      <c r="D36" s="1081" t="s">
        <v>1360</v>
      </c>
      <c r="E36" s="1066"/>
      <c r="F36" s="1066"/>
      <c r="G36" s="1066"/>
      <c r="H36" s="1066"/>
      <c r="I36" s="1066"/>
      <c r="J36" s="1066"/>
    </row>
    <row r="37" spans="2:10" s="234" customFormat="1" ht="15" customHeight="1">
      <c r="B37" s="1066"/>
      <c r="C37" s="348"/>
      <c r="D37" s="1082" t="s">
        <v>1361</v>
      </c>
      <c r="E37" s="1066"/>
      <c r="F37" s="1066"/>
      <c r="G37" s="1066"/>
      <c r="H37" s="1066"/>
      <c r="I37" s="1066"/>
      <c r="J37" s="1066"/>
    </row>
    <row r="38" spans="2:10" s="234" customFormat="1" ht="15.6" customHeight="1" thickBot="1">
      <c r="B38" s="1066"/>
      <c r="C38" s="348"/>
      <c r="D38" s="1068" t="s">
        <v>1362</v>
      </c>
      <c r="E38" s="1066"/>
      <c r="F38" s="1066"/>
      <c r="G38" s="1066"/>
      <c r="H38" s="1066"/>
      <c r="I38" s="1066"/>
      <c r="J38" s="1066"/>
    </row>
    <row r="39" spans="2:10" s="234" customFormat="1" ht="15" customHeight="1" thickBot="1">
      <c r="B39" s="1066"/>
      <c r="C39" s="348"/>
      <c r="D39" s="350" t="s">
        <v>418</v>
      </c>
      <c r="E39" s="411">
        <v>2016</v>
      </c>
      <c r="F39" s="411">
        <v>2017</v>
      </c>
      <c r="G39" s="411">
        <v>2018</v>
      </c>
      <c r="H39" s="411">
        <v>2019</v>
      </c>
      <c r="I39" s="332" t="s">
        <v>184</v>
      </c>
      <c r="J39" s="311"/>
    </row>
    <row r="40" spans="2:10" s="234" customFormat="1" ht="15" customHeight="1" thickBot="1">
      <c r="B40" s="1066"/>
      <c r="C40" s="348"/>
      <c r="D40" s="350" t="s">
        <v>1355</v>
      </c>
      <c r="E40" s="680"/>
      <c r="F40" s="680">
        <v>1904</v>
      </c>
      <c r="G40" s="680">
        <v>1189</v>
      </c>
      <c r="H40" s="681"/>
      <c r="I40" s="676">
        <f>SUM(E40:H40)</f>
        <v>3093</v>
      </c>
      <c r="J40" s="303">
        <v>24</v>
      </c>
    </row>
    <row r="41" spans="2:10" s="234" customFormat="1" ht="15" customHeight="1" thickBot="1">
      <c r="B41" s="1066"/>
      <c r="C41" s="348"/>
      <c r="D41" s="350" t="s">
        <v>747</v>
      </c>
      <c r="E41" s="680">
        <v>1485</v>
      </c>
      <c r="F41" s="680"/>
      <c r="G41" s="680"/>
      <c r="H41" s="681"/>
      <c r="I41" s="676"/>
      <c r="J41" s="303">
        <f>J40+1</f>
        <v>25</v>
      </c>
    </row>
    <row r="42" spans="2:10" s="234" customFormat="1" ht="15" customHeight="1" thickBot="1">
      <c r="B42" s="1066"/>
      <c r="C42" s="348"/>
      <c r="D42" s="350" t="s">
        <v>1356</v>
      </c>
      <c r="E42" s="680"/>
      <c r="F42" s="680"/>
      <c r="G42" s="680"/>
      <c r="H42" s="681"/>
      <c r="I42" s="676"/>
      <c r="J42" s="303">
        <f>J41+1</f>
        <v>26</v>
      </c>
    </row>
    <row r="43" spans="2:10" s="234" customFormat="1" ht="15" customHeight="1" thickBot="1">
      <c r="B43" s="1066"/>
      <c r="C43" s="348"/>
      <c r="D43" s="350" t="s">
        <v>1357</v>
      </c>
      <c r="E43" s="680"/>
      <c r="F43" s="680">
        <v>1485</v>
      </c>
      <c r="G43" s="289">
        <v>1189</v>
      </c>
      <c r="H43" s="681"/>
      <c r="I43" s="682">
        <f>SUM(F43:H43)</f>
        <v>2674</v>
      </c>
      <c r="J43" s="303">
        <f>J42+1</f>
        <v>27</v>
      </c>
    </row>
    <row r="44" spans="2:10" s="234" customFormat="1" ht="15" customHeight="1" thickBot="1">
      <c r="B44" s="1066"/>
      <c r="C44" s="348"/>
      <c r="D44" s="350" t="s">
        <v>1358</v>
      </c>
      <c r="E44" s="680">
        <v>1608</v>
      </c>
      <c r="F44" s="680"/>
      <c r="G44" s="680">
        <v>729</v>
      </c>
      <c r="H44" s="681"/>
      <c r="I44" s="682">
        <f>SUM(G44:H44)</f>
        <v>729</v>
      </c>
      <c r="J44" s="303">
        <f>J43+1</f>
        <v>28</v>
      </c>
    </row>
    <row r="45" spans="2:10" s="234" customFormat="1" ht="15" customHeight="1" thickBot="1">
      <c r="B45" s="1066"/>
      <c r="C45" s="348"/>
      <c r="D45" s="350" t="s">
        <v>1359</v>
      </c>
      <c r="E45" s="680">
        <v>0</v>
      </c>
      <c r="F45" s="680">
        <v>1608</v>
      </c>
      <c r="G45" s="680">
        <v>951</v>
      </c>
      <c r="H45" s="681"/>
      <c r="I45" s="676"/>
      <c r="J45" s="303">
        <f>J44+1</f>
        <v>29</v>
      </c>
    </row>
    <row r="46" spans="2:10" s="234" customFormat="1" ht="15" customHeight="1" thickBot="1">
      <c r="B46" s="1066"/>
      <c r="C46" s="348"/>
      <c r="D46" s="350" t="s">
        <v>184</v>
      </c>
      <c r="E46" s="676">
        <f>SUM(E41:E45)</f>
        <v>3093</v>
      </c>
      <c r="F46" s="676">
        <f>SUM(F41:F45)</f>
        <v>3093</v>
      </c>
      <c r="G46" s="676">
        <f>SUM(G41:G45)</f>
        <v>2869</v>
      </c>
      <c r="H46" s="676">
        <f>SUM(H41:H45)</f>
        <v>0</v>
      </c>
      <c r="I46" s="676"/>
      <c r="J46" s="683"/>
    </row>
    <row r="47" spans="2:10" s="234" customFormat="1" ht="15.6" customHeight="1">
      <c r="B47" s="1066"/>
      <c r="C47" s="348"/>
      <c r="D47" s="1081" t="s">
        <v>1363</v>
      </c>
      <c r="E47" s="1066"/>
      <c r="F47" s="1066"/>
      <c r="G47" s="1066"/>
      <c r="H47" s="1066"/>
      <c r="I47" s="1066"/>
      <c r="J47" s="1066"/>
    </row>
    <row r="48" spans="2:10" s="234" customFormat="1" ht="15" customHeight="1">
      <c r="B48" s="1066"/>
      <c r="C48" s="348"/>
      <c r="D48" s="1082" t="s">
        <v>1364</v>
      </c>
      <c r="E48" s="1066"/>
      <c r="F48" s="1066"/>
      <c r="G48" s="1066"/>
      <c r="H48" s="1066"/>
      <c r="I48" s="1066"/>
      <c r="J48" s="1066"/>
    </row>
    <row r="49" spans="2:10" s="234" customFormat="1" ht="15" customHeight="1">
      <c r="B49" s="1066"/>
      <c r="C49" s="348"/>
      <c r="D49" s="1093" t="s">
        <v>1365</v>
      </c>
      <c r="E49" s="1066"/>
      <c r="F49" s="1066"/>
      <c r="G49" s="1066"/>
      <c r="H49" s="1066"/>
      <c r="I49" s="1066"/>
      <c r="J49" s="1066"/>
    </row>
    <row r="50" spans="2:10" s="234" customFormat="1" ht="15.6" customHeight="1" thickBot="1">
      <c r="B50" s="1066"/>
      <c r="C50" s="348"/>
      <c r="D50" s="1099" t="s">
        <v>1354</v>
      </c>
      <c r="E50" s="1066"/>
      <c r="F50" s="1066"/>
      <c r="G50" s="1066"/>
      <c r="H50" s="1066"/>
      <c r="I50" s="1066"/>
      <c r="J50" s="1066"/>
    </row>
    <row r="51" spans="2:10" s="234" customFormat="1" ht="15" customHeight="1" thickBot="1">
      <c r="B51" s="1066"/>
      <c r="C51" s="348"/>
      <c r="D51" s="350" t="s">
        <v>418</v>
      </c>
      <c r="E51" s="411">
        <v>2016</v>
      </c>
      <c r="F51" s="411">
        <v>2017</v>
      </c>
      <c r="G51" s="411">
        <v>2018</v>
      </c>
      <c r="H51" s="411">
        <v>2019</v>
      </c>
      <c r="I51" s="332" t="s">
        <v>184</v>
      </c>
      <c r="J51" s="311"/>
    </row>
    <row r="52" spans="2:10" s="234" customFormat="1" ht="15.95" customHeight="1" thickBot="1">
      <c r="B52" s="1066"/>
      <c r="C52" s="348"/>
      <c r="D52" s="350" t="s">
        <v>1355</v>
      </c>
      <c r="E52" s="680">
        <v>0</v>
      </c>
      <c r="F52" s="680">
        <v>0</v>
      </c>
      <c r="G52" s="680">
        <v>0</v>
      </c>
      <c r="H52" s="681">
        <v>0</v>
      </c>
      <c r="I52" s="416">
        <f>SUM(E52:H52)</f>
        <v>0</v>
      </c>
      <c r="J52" s="303">
        <v>30</v>
      </c>
    </row>
    <row r="53" spans="2:10" s="234" customFormat="1" ht="15.95" customHeight="1" thickBot="1">
      <c r="B53" s="1066"/>
      <c r="C53" s="348"/>
      <c r="D53" s="350" t="s">
        <v>747</v>
      </c>
      <c r="E53" s="371"/>
      <c r="F53" s="371"/>
      <c r="G53" s="371"/>
      <c r="H53" s="684"/>
      <c r="I53" s="418"/>
      <c r="J53" s="303">
        <f>J52+1</f>
        <v>31</v>
      </c>
    </row>
    <row r="54" spans="2:10" s="234" customFormat="1" ht="15.95" customHeight="1" thickBot="1">
      <c r="B54" s="1066"/>
      <c r="C54" s="348"/>
      <c r="D54" s="350" t="s">
        <v>1356</v>
      </c>
      <c r="E54" s="371"/>
      <c r="F54" s="371"/>
      <c r="G54" s="371"/>
      <c r="H54" s="684"/>
      <c r="I54" s="418"/>
      <c r="J54" s="303">
        <f>J53+1</f>
        <v>32</v>
      </c>
    </row>
    <row r="55" spans="2:10" s="234" customFormat="1" ht="15.95" customHeight="1" thickBot="1">
      <c r="B55" s="1066"/>
      <c r="C55" s="348"/>
      <c r="D55" s="350" t="s">
        <v>1357</v>
      </c>
      <c r="E55" s="371"/>
      <c r="F55" s="371"/>
      <c r="G55" s="371"/>
      <c r="H55" s="684"/>
      <c r="I55" s="418"/>
      <c r="J55" s="303">
        <f>J54+1</f>
        <v>33</v>
      </c>
    </row>
    <row r="56" spans="2:10" s="234" customFormat="1" ht="15.95" customHeight="1" thickBot="1">
      <c r="B56" s="1066"/>
      <c r="C56" s="348"/>
      <c r="D56" s="350" t="s">
        <v>1358</v>
      </c>
      <c r="E56" s="371"/>
      <c r="F56" s="371"/>
      <c r="G56" s="371"/>
      <c r="H56" s="684"/>
      <c r="I56" s="418"/>
      <c r="J56" s="303">
        <f>J55+1</f>
        <v>34</v>
      </c>
    </row>
    <row r="57" spans="2:10" s="234" customFormat="1" ht="15.95" customHeight="1" thickBot="1">
      <c r="B57" s="1066"/>
      <c r="C57" s="348"/>
      <c r="D57" s="350" t="s">
        <v>1359</v>
      </c>
      <c r="E57" s="371"/>
      <c r="F57" s="371"/>
      <c r="G57" s="371"/>
      <c r="H57" s="684"/>
      <c r="I57" s="418"/>
      <c r="J57" s="303">
        <f>J56+1</f>
        <v>35</v>
      </c>
    </row>
    <row r="58" spans="2:10" s="234" customFormat="1" ht="15" customHeight="1" thickBot="1">
      <c r="B58" s="1066"/>
      <c r="C58" s="348"/>
      <c r="D58" s="350" t="s">
        <v>184</v>
      </c>
      <c r="E58" s="676">
        <f>SUM(E53:E57)</f>
        <v>0</v>
      </c>
      <c r="F58" s="676">
        <f>SUM(F53:F57)</f>
        <v>0</v>
      </c>
      <c r="G58" s="676">
        <f>SUM(G53:G57)</f>
        <v>0</v>
      </c>
      <c r="H58" s="676">
        <f>SUM(H53:H57)</f>
        <v>0</v>
      </c>
      <c r="I58" s="418"/>
      <c r="J58" s="683"/>
    </row>
    <row r="59" spans="2:10" s="234" customFormat="1" ht="15.6" customHeight="1">
      <c r="B59" s="1066"/>
      <c r="C59" s="348"/>
      <c r="D59" s="1081" t="s">
        <v>1360</v>
      </c>
      <c r="E59" s="1066"/>
      <c r="F59" s="1066"/>
      <c r="G59" s="1066"/>
      <c r="H59" s="1066"/>
      <c r="I59" s="1066"/>
      <c r="J59" s="1066"/>
    </row>
    <row r="60" spans="2:10" s="234" customFormat="1" ht="15" customHeight="1">
      <c r="B60" s="1066"/>
      <c r="C60" s="348"/>
      <c r="D60" s="1082" t="s">
        <v>1361</v>
      </c>
      <c r="E60" s="1066"/>
      <c r="F60" s="1066"/>
      <c r="G60" s="1066"/>
      <c r="H60" s="1066"/>
      <c r="I60" s="1066"/>
      <c r="J60" s="1066"/>
    </row>
    <row r="61" spans="2:10" s="234" customFormat="1" ht="15.6" customHeight="1" thickBot="1">
      <c r="B61" s="1066"/>
      <c r="C61" s="348"/>
      <c r="D61" s="1068" t="s">
        <v>1362</v>
      </c>
      <c r="E61" s="1066"/>
      <c r="F61" s="1066"/>
      <c r="G61" s="1066"/>
      <c r="H61" s="1066"/>
      <c r="I61" s="1066"/>
      <c r="J61" s="1066"/>
    </row>
    <row r="62" spans="2:10" s="234" customFormat="1" ht="15" customHeight="1" thickBot="1">
      <c r="B62" s="1066"/>
      <c r="C62" s="348"/>
      <c r="D62" s="350" t="s">
        <v>418</v>
      </c>
      <c r="E62" s="411">
        <v>2016</v>
      </c>
      <c r="F62" s="411">
        <v>2017</v>
      </c>
      <c r="G62" s="411">
        <v>2018</v>
      </c>
      <c r="H62" s="411">
        <v>2019</v>
      </c>
      <c r="I62" s="332" t="s">
        <v>184</v>
      </c>
      <c r="J62" s="311"/>
    </row>
    <row r="63" spans="2:10" s="234" customFormat="1" ht="15.95" customHeight="1" thickBot="1">
      <c r="B63" s="1066"/>
      <c r="C63" s="348"/>
      <c r="D63" s="350" t="s">
        <v>1355</v>
      </c>
      <c r="E63" s="289">
        <v>0</v>
      </c>
      <c r="F63" s="289">
        <v>0</v>
      </c>
      <c r="G63" s="289">
        <v>0</v>
      </c>
      <c r="H63" s="685">
        <v>729</v>
      </c>
      <c r="I63" s="676">
        <f>SUM(E63:H63)</f>
        <v>729</v>
      </c>
      <c r="J63" s="303">
        <v>36</v>
      </c>
    </row>
    <row r="64" spans="2:10" s="234" customFormat="1" ht="15.95" customHeight="1" thickBot="1">
      <c r="B64" s="1066"/>
      <c r="C64" s="348"/>
      <c r="D64" s="350" t="s">
        <v>747</v>
      </c>
      <c r="E64" s="686"/>
      <c r="F64" s="686"/>
      <c r="G64" s="686"/>
      <c r="H64" s="687"/>
      <c r="I64" s="418"/>
      <c r="J64" s="303">
        <f>J63+1</f>
        <v>37</v>
      </c>
    </row>
    <row r="65" spans="2:11" s="234" customFormat="1" ht="15.95" customHeight="1" thickBot="1">
      <c r="B65" s="1066"/>
      <c r="C65" s="348"/>
      <c r="D65" s="350" t="s">
        <v>1356</v>
      </c>
      <c r="E65" s="686"/>
      <c r="F65" s="686"/>
      <c r="G65" s="686"/>
      <c r="H65" s="687"/>
      <c r="I65" s="418"/>
      <c r="J65" s="303">
        <f>J64+1</f>
        <v>38</v>
      </c>
    </row>
    <row r="66" spans="2:11" s="234" customFormat="1" ht="15.95" customHeight="1" thickBot="1">
      <c r="B66" s="1066"/>
      <c r="C66" s="348"/>
      <c r="D66" s="350" t="s">
        <v>1357</v>
      </c>
      <c r="E66" s="686"/>
      <c r="F66" s="686"/>
      <c r="G66" s="686"/>
      <c r="H66" s="687"/>
      <c r="I66" s="418"/>
      <c r="J66" s="303">
        <f>J65+1</f>
        <v>39</v>
      </c>
    </row>
    <row r="67" spans="2:11" s="234" customFormat="1" ht="15.95" customHeight="1" thickBot="1">
      <c r="B67" s="1066"/>
      <c r="C67" s="348"/>
      <c r="D67" s="350" t="s">
        <v>1358</v>
      </c>
      <c r="E67" s="686"/>
      <c r="F67" s="686"/>
      <c r="G67" s="686"/>
      <c r="H67" s="687"/>
      <c r="I67" s="418"/>
      <c r="J67" s="303">
        <f>J66+1</f>
        <v>40</v>
      </c>
    </row>
    <row r="68" spans="2:11" s="234" customFormat="1" ht="15.95" customHeight="1" thickBot="1">
      <c r="B68" s="1066"/>
      <c r="C68" s="348"/>
      <c r="D68" s="350" t="s">
        <v>1366</v>
      </c>
      <c r="E68" s="686"/>
      <c r="F68" s="686"/>
      <c r="G68" s="686"/>
      <c r="H68" s="687">
        <v>729</v>
      </c>
      <c r="I68" s="418"/>
      <c r="J68" s="303">
        <f>J67+1</f>
        <v>41</v>
      </c>
    </row>
    <row r="69" spans="2:11" s="234" customFormat="1" ht="15" customHeight="1" thickBot="1">
      <c r="B69" s="1066"/>
      <c r="C69" s="348"/>
      <c r="D69" s="350" t="s">
        <v>184</v>
      </c>
      <c r="E69" s="676">
        <f>SUM(E64:E68)</f>
        <v>0</v>
      </c>
      <c r="F69" s="676">
        <f>SUM(F64:F68)</f>
        <v>0</v>
      </c>
      <c r="G69" s="676">
        <f>SUM(G64:G68)</f>
        <v>0</v>
      </c>
      <c r="H69" s="676">
        <f>SUM(H64:H68)</f>
        <v>729</v>
      </c>
      <c r="I69" s="418"/>
      <c r="J69" s="683"/>
    </row>
    <row r="70" spans="2:11" s="234" customFormat="1" ht="15.6" customHeight="1">
      <c r="B70" s="1066"/>
      <c r="C70" s="348"/>
      <c r="D70" s="1081" t="s">
        <v>1363</v>
      </c>
      <c r="E70" s="1066"/>
      <c r="F70" s="1066"/>
      <c r="G70" s="1066"/>
      <c r="H70" s="1066"/>
      <c r="I70" s="1066"/>
      <c r="J70" s="1066"/>
    </row>
    <row r="71" spans="2:11" s="234" customFormat="1" ht="15" customHeight="1">
      <c r="B71" s="1066"/>
      <c r="C71" s="348"/>
      <c r="D71" s="1082" t="s">
        <v>1364</v>
      </c>
      <c r="E71" s="1066"/>
      <c r="F71" s="1066"/>
      <c r="G71" s="1066"/>
      <c r="H71" s="1066"/>
      <c r="I71" s="1066"/>
      <c r="J71" s="1066"/>
    </row>
    <row r="72" spans="2:11" s="234" customFormat="1" ht="15.6" customHeight="1" thickBot="1">
      <c r="B72" s="1066"/>
      <c r="C72" s="348"/>
      <c r="D72" s="1093" t="s">
        <v>1367</v>
      </c>
      <c r="E72" s="1066"/>
      <c r="F72" s="1066"/>
      <c r="G72" s="1066"/>
      <c r="H72" s="1066"/>
      <c r="I72" s="1066"/>
      <c r="J72" s="1066"/>
    </row>
    <row r="73" spans="2:11" s="234" customFormat="1" ht="33" customHeight="1">
      <c r="B73" s="1066"/>
      <c r="C73" s="688"/>
      <c r="D73" s="1251" t="s">
        <v>1368</v>
      </c>
      <c r="E73" s="1251" t="s">
        <v>791</v>
      </c>
      <c r="F73" s="1251" t="s">
        <v>1369</v>
      </c>
      <c r="G73" s="1251" t="s">
        <v>1370</v>
      </c>
      <c r="H73" s="1251" t="s">
        <v>1371</v>
      </c>
      <c r="I73" s="1251" t="s">
        <v>1372</v>
      </c>
      <c r="J73" s="689" t="s">
        <v>1324</v>
      </c>
      <c r="K73" s="280"/>
    </row>
    <row r="74" spans="2:11" s="234" customFormat="1" ht="23.45" customHeight="1" thickBot="1">
      <c r="B74" s="1066"/>
      <c r="C74" s="688"/>
      <c r="D74" s="1252"/>
      <c r="E74" s="1252"/>
      <c r="F74" s="1252"/>
      <c r="G74" s="1252"/>
      <c r="H74" s="1252"/>
      <c r="I74" s="1252"/>
      <c r="J74" s="690" t="s">
        <v>1373</v>
      </c>
      <c r="K74" s="280"/>
    </row>
    <row r="75" spans="2:11" s="234" customFormat="1" ht="15.95" customHeight="1" thickBot="1">
      <c r="B75" s="1066"/>
      <c r="C75" s="348"/>
      <c r="D75" s="691" t="s">
        <v>1374</v>
      </c>
      <c r="E75" s="691" t="s">
        <v>1344</v>
      </c>
      <c r="F75" s="691" t="s">
        <v>1375</v>
      </c>
      <c r="G75" s="692"/>
      <c r="H75" s="692">
        <v>1608</v>
      </c>
      <c r="I75" s="691" t="s">
        <v>1547</v>
      </c>
      <c r="J75" s="691" t="s">
        <v>1376</v>
      </c>
      <c r="K75" s="292">
        <v>42</v>
      </c>
    </row>
    <row r="76" spans="2:11" s="234" customFormat="1" ht="15.95" customHeight="1" thickBot="1">
      <c r="B76" s="1066"/>
      <c r="C76" s="348"/>
      <c r="D76" s="691" t="s">
        <v>1377</v>
      </c>
      <c r="E76" s="693" t="s">
        <v>1344</v>
      </c>
      <c r="F76" s="691" t="s">
        <v>1378</v>
      </c>
      <c r="G76" s="692"/>
      <c r="H76" s="692">
        <v>729</v>
      </c>
      <c r="I76" s="691" t="s">
        <v>1547</v>
      </c>
      <c r="J76" s="691" t="s">
        <v>1548</v>
      </c>
      <c r="K76" s="292">
        <f t="shared" ref="K76:K90" si="1">K75+8</f>
        <v>50</v>
      </c>
    </row>
    <row r="77" spans="2:11" s="234" customFormat="1" ht="15.95" customHeight="1" thickBot="1">
      <c r="B77" s="1066"/>
      <c r="C77" s="348"/>
      <c r="D77" s="691" t="s">
        <v>1379</v>
      </c>
      <c r="E77" s="691" t="s">
        <v>1344</v>
      </c>
      <c r="F77" s="691" t="s">
        <v>1375</v>
      </c>
      <c r="G77" s="692"/>
      <c r="H77" s="692">
        <v>1189</v>
      </c>
      <c r="I77" s="691" t="s">
        <v>1380</v>
      </c>
      <c r="J77" s="691"/>
      <c r="K77" s="292">
        <f t="shared" si="1"/>
        <v>58</v>
      </c>
    </row>
    <row r="78" spans="2:11" s="234" customFormat="1" ht="15.95" customHeight="1" thickBot="1">
      <c r="B78" s="1066"/>
      <c r="C78" s="348"/>
      <c r="D78" s="358"/>
      <c r="E78" s="358"/>
      <c r="F78" s="358"/>
      <c r="G78" s="686"/>
      <c r="H78" s="686"/>
      <c r="I78" s="358"/>
      <c r="J78" s="358"/>
      <c r="K78" s="292">
        <f t="shared" si="1"/>
        <v>66</v>
      </c>
    </row>
    <row r="79" spans="2:11" s="234" customFormat="1" ht="15.95" customHeight="1" thickBot="1">
      <c r="B79" s="1066"/>
      <c r="C79" s="348"/>
      <c r="D79" s="358"/>
      <c r="E79" s="358"/>
      <c r="F79" s="358"/>
      <c r="G79" s="686"/>
      <c r="H79" s="686"/>
      <c r="I79" s="358"/>
      <c r="J79" s="358"/>
      <c r="K79" s="292">
        <f t="shared" si="1"/>
        <v>74</v>
      </c>
    </row>
    <row r="80" spans="2:11" s="234" customFormat="1" ht="15.95" customHeight="1" thickBot="1">
      <c r="B80" s="1066"/>
      <c r="C80" s="348"/>
      <c r="D80" s="358"/>
      <c r="E80" s="358"/>
      <c r="F80" s="358"/>
      <c r="G80" s="686"/>
      <c r="H80" s="686"/>
      <c r="I80" s="358"/>
      <c r="J80" s="358"/>
      <c r="K80" s="292">
        <f t="shared" si="1"/>
        <v>82</v>
      </c>
    </row>
    <row r="81" spans="2:11" s="234" customFormat="1" ht="15.95" customHeight="1" thickBot="1">
      <c r="B81" s="1066"/>
      <c r="C81" s="348"/>
      <c r="D81" s="358"/>
      <c r="E81" s="358"/>
      <c r="F81" s="358"/>
      <c r="G81" s="686"/>
      <c r="H81" s="686"/>
      <c r="I81" s="358"/>
      <c r="J81" s="358"/>
      <c r="K81" s="292">
        <f t="shared" si="1"/>
        <v>90</v>
      </c>
    </row>
    <row r="82" spans="2:11" s="234" customFormat="1" ht="15.95" customHeight="1" thickBot="1">
      <c r="B82" s="1066"/>
      <c r="C82" s="348"/>
      <c r="D82" s="358"/>
      <c r="E82" s="358"/>
      <c r="F82" s="358"/>
      <c r="G82" s="686"/>
      <c r="H82" s="686"/>
      <c r="I82" s="358"/>
      <c r="J82" s="358"/>
      <c r="K82" s="292">
        <f t="shared" si="1"/>
        <v>98</v>
      </c>
    </row>
    <row r="83" spans="2:11" s="234" customFormat="1" ht="15.95" customHeight="1" thickBot="1">
      <c r="B83" s="1066"/>
      <c r="C83" s="348"/>
      <c r="D83" s="358"/>
      <c r="E83" s="358"/>
      <c r="F83" s="358"/>
      <c r="G83" s="686"/>
      <c r="H83" s="686"/>
      <c r="I83" s="358"/>
      <c r="J83" s="358"/>
      <c r="K83" s="292">
        <f t="shared" si="1"/>
        <v>106</v>
      </c>
    </row>
    <row r="84" spans="2:11" s="234" customFormat="1" ht="15.95" customHeight="1" thickBot="1">
      <c r="B84" s="1066"/>
      <c r="C84" s="348"/>
      <c r="D84" s="358"/>
      <c r="E84" s="358"/>
      <c r="F84" s="358"/>
      <c r="G84" s="686"/>
      <c r="H84" s="686"/>
      <c r="I84" s="358"/>
      <c r="J84" s="358"/>
      <c r="K84" s="292">
        <f t="shared" si="1"/>
        <v>114</v>
      </c>
    </row>
    <row r="85" spans="2:11" s="234" customFormat="1" ht="15.95" customHeight="1" thickBot="1">
      <c r="B85" s="1066"/>
      <c r="C85" s="348"/>
      <c r="D85" s="358"/>
      <c r="E85" s="358"/>
      <c r="F85" s="358"/>
      <c r="G85" s="686"/>
      <c r="H85" s="686"/>
      <c r="I85" s="358"/>
      <c r="J85" s="358"/>
      <c r="K85" s="292">
        <f t="shared" si="1"/>
        <v>122</v>
      </c>
    </row>
    <row r="86" spans="2:11" s="234" customFormat="1" ht="15.95" customHeight="1" thickBot="1">
      <c r="B86" s="1066"/>
      <c r="C86" s="348"/>
      <c r="D86" s="358"/>
      <c r="E86" s="358"/>
      <c r="F86" s="358"/>
      <c r="G86" s="686"/>
      <c r="H86" s="686"/>
      <c r="I86" s="358"/>
      <c r="J86" s="358"/>
      <c r="K86" s="292">
        <f t="shared" si="1"/>
        <v>130</v>
      </c>
    </row>
    <row r="87" spans="2:11" s="234" customFormat="1" ht="15.95" customHeight="1" thickBot="1">
      <c r="B87" s="1066"/>
      <c r="C87" s="348"/>
      <c r="D87" s="358"/>
      <c r="E87" s="358"/>
      <c r="F87" s="358"/>
      <c r="G87" s="686"/>
      <c r="H87" s="686"/>
      <c r="I87" s="358"/>
      <c r="J87" s="358"/>
      <c r="K87" s="292">
        <f t="shared" si="1"/>
        <v>138</v>
      </c>
    </row>
    <row r="88" spans="2:11" s="234" customFormat="1" ht="15.95" customHeight="1" thickBot="1">
      <c r="B88" s="1066"/>
      <c r="C88" s="348"/>
      <c r="D88" s="358"/>
      <c r="E88" s="358"/>
      <c r="F88" s="358"/>
      <c r="G88" s="686"/>
      <c r="H88" s="686"/>
      <c r="I88" s="358"/>
      <c r="J88" s="358"/>
      <c r="K88" s="292">
        <f t="shared" si="1"/>
        <v>146</v>
      </c>
    </row>
    <row r="89" spans="2:11" s="234" customFormat="1" ht="15.95" customHeight="1" thickBot="1">
      <c r="B89" s="1066"/>
      <c r="C89" s="348"/>
      <c r="D89" s="358"/>
      <c r="E89" s="358"/>
      <c r="F89" s="358"/>
      <c r="G89" s="686"/>
      <c r="H89" s="686"/>
      <c r="I89" s="358"/>
      <c r="J89" s="358"/>
      <c r="K89" s="292">
        <f t="shared" si="1"/>
        <v>154</v>
      </c>
    </row>
    <row r="90" spans="2:11" s="234" customFormat="1" ht="15.95" customHeight="1" thickBot="1">
      <c r="B90" s="1066"/>
      <c r="C90" s="348"/>
      <c r="D90" s="358"/>
      <c r="E90" s="358"/>
      <c r="F90" s="358"/>
      <c r="G90" s="686"/>
      <c r="H90" s="686"/>
      <c r="I90" s="358"/>
      <c r="J90" s="358"/>
      <c r="K90" s="292">
        <f t="shared" si="1"/>
        <v>162</v>
      </c>
    </row>
    <row r="91" spans="2:11" s="234" customFormat="1" ht="15.6" customHeight="1">
      <c r="B91" s="1066"/>
      <c r="C91" s="348"/>
      <c r="D91" s="1081" t="s">
        <v>1381</v>
      </c>
      <c r="E91" s="1066"/>
      <c r="F91" s="1066"/>
      <c r="G91" s="1066"/>
      <c r="H91" s="1066"/>
      <c r="I91" s="1066"/>
      <c r="J91" s="1066"/>
      <c r="K91" s="280"/>
    </row>
    <row r="92" spans="2:11" s="234" customFormat="1" ht="15.6" customHeight="1" thickBot="1">
      <c r="B92" s="1066"/>
      <c r="C92" s="348"/>
      <c r="D92" s="1099" t="s">
        <v>1382</v>
      </c>
      <c r="E92" s="1066"/>
      <c r="F92" s="1066"/>
      <c r="G92" s="1066"/>
      <c r="H92" s="1066"/>
      <c r="I92" s="1066"/>
      <c r="J92" s="1066"/>
      <c r="K92" s="280"/>
    </row>
    <row r="93" spans="2:11" s="234" customFormat="1" ht="15" customHeight="1">
      <c r="B93" s="1066"/>
      <c r="C93" s="348"/>
      <c r="D93" s="420"/>
      <c r="E93" s="275"/>
      <c r="F93" s="275"/>
      <c r="G93" s="275"/>
      <c r="H93" s="275"/>
      <c r="I93" s="275"/>
      <c r="J93" s="276"/>
      <c r="K93" s="280"/>
    </row>
    <row r="94" spans="2:11" s="234" customFormat="1" ht="15.6" customHeight="1" thickBot="1">
      <c r="B94" s="1066"/>
      <c r="C94" s="348"/>
      <c r="D94" s="372" t="s">
        <v>1383</v>
      </c>
      <c r="E94" s="336"/>
      <c r="F94" s="336"/>
      <c r="G94" s="336"/>
      <c r="H94" s="336"/>
      <c r="I94" s="336"/>
      <c r="J94" s="377"/>
      <c r="K94" s="280"/>
    </row>
    <row r="95" spans="2:11" s="234" customFormat="1" ht="15" customHeight="1">
      <c r="B95" s="1066"/>
      <c r="C95" s="348"/>
      <c r="D95" s="694" t="s">
        <v>418</v>
      </c>
      <c r="E95" s="695">
        <v>2016</v>
      </c>
      <c r="F95" s="696">
        <v>2017</v>
      </c>
      <c r="G95" s="696">
        <v>2018</v>
      </c>
      <c r="H95" s="697">
        <v>2019</v>
      </c>
      <c r="I95" s="698" t="s">
        <v>184</v>
      </c>
      <c r="J95" s="535"/>
      <c r="K95" s="280"/>
    </row>
    <row r="96" spans="2:11" s="234" customFormat="1" ht="15" customHeight="1">
      <c r="B96" s="1066"/>
      <c r="C96" s="348"/>
      <c r="D96" s="699" t="s">
        <v>1384</v>
      </c>
      <c r="E96" s="700">
        <f>E63+E40</f>
        <v>0</v>
      </c>
      <c r="F96" s="700">
        <f>F63+F40</f>
        <v>1904</v>
      </c>
      <c r="G96" s="700">
        <f>G63+G40</f>
        <v>1189</v>
      </c>
      <c r="H96" s="701">
        <f>H63+H40</f>
        <v>729</v>
      </c>
      <c r="I96" s="702">
        <f>SUM(F96:H96)</f>
        <v>3822</v>
      </c>
      <c r="J96" s="535"/>
      <c r="K96" s="280"/>
    </row>
    <row r="97" spans="1:11" s="234" customFormat="1" ht="33" customHeight="1">
      <c r="B97" s="1066"/>
      <c r="C97" s="348"/>
      <c r="D97" s="703" t="s">
        <v>1549</v>
      </c>
      <c r="E97" s="700">
        <f>E68+E45</f>
        <v>0</v>
      </c>
      <c r="F97" s="700">
        <f>F68+F45</f>
        <v>1608</v>
      </c>
      <c r="G97" s="700">
        <f>G68+G45</f>
        <v>951</v>
      </c>
      <c r="H97" s="701">
        <f>H68+H45</f>
        <v>729</v>
      </c>
      <c r="I97" s="702">
        <f>SUM(F97:H97)</f>
        <v>3288</v>
      </c>
      <c r="J97" s="535"/>
      <c r="K97" s="280"/>
    </row>
    <row r="98" spans="1:11" s="234" customFormat="1" ht="33.6" customHeight="1" thickBot="1">
      <c r="B98" s="1066"/>
      <c r="C98" s="348"/>
      <c r="D98" s="703" t="s">
        <v>115</v>
      </c>
      <c r="E98" s="704" t="str">
        <f>IFERROR(E97/E96,"N.A.")</f>
        <v>N.A.</v>
      </c>
      <c r="F98" s="705">
        <f>IFERROR(F97/F96,"N.A.")</f>
        <v>0.84453781512605042</v>
      </c>
      <c r="G98" s="705">
        <f>IFERROR(G97/G96,"N.A.")</f>
        <v>0.79983179142136251</v>
      </c>
      <c r="H98" s="704">
        <f>IFERROR(H97/H96,"N.A.")</f>
        <v>1</v>
      </c>
      <c r="I98" s="705">
        <f>IFERROR(I97/I96,"N.A.")</f>
        <v>0.86028257456828883</v>
      </c>
      <c r="J98" s="706"/>
      <c r="K98" s="280"/>
    </row>
    <row r="99" spans="1:11" s="234" customFormat="1" ht="24" customHeight="1" thickBot="1">
      <c r="B99" s="1066"/>
      <c r="C99" s="707"/>
      <c r="J99" s="337"/>
      <c r="K99" s="280"/>
    </row>
    <row r="100" spans="1:11" s="234" customFormat="1" ht="24" customHeight="1" thickBot="1">
      <c r="B100" s="349" t="s">
        <v>195</v>
      </c>
      <c r="C100" s="371"/>
      <c r="D100" s="1090" t="s">
        <v>1385</v>
      </c>
      <c r="E100" s="1066"/>
      <c r="F100" s="1066"/>
      <c r="G100" s="1066"/>
      <c r="H100" s="1066"/>
      <c r="I100" s="1066"/>
      <c r="J100" s="1066"/>
      <c r="K100" s="280"/>
    </row>
    <row r="101" spans="1:11" s="234" customFormat="1" ht="24" customHeight="1">
      <c r="B101" s="1097" t="s">
        <v>197</v>
      </c>
      <c r="C101" s="345"/>
      <c r="D101" s="1081" t="s">
        <v>198</v>
      </c>
      <c r="E101" s="1066"/>
      <c r="F101" s="1066"/>
      <c r="G101" s="1066"/>
      <c r="H101" s="1066"/>
      <c r="I101" s="1066"/>
      <c r="J101" s="1066"/>
      <c r="K101" s="280"/>
    </row>
    <row r="102" spans="1:11" s="234" customFormat="1" ht="48" customHeight="1">
      <c r="B102" s="1066"/>
      <c r="C102" s="348"/>
      <c r="D102" s="1082" t="s">
        <v>1386</v>
      </c>
      <c r="E102" s="1066"/>
      <c r="F102" s="1066"/>
      <c r="G102" s="1066"/>
      <c r="H102" s="1066"/>
      <c r="I102" s="1066"/>
      <c r="J102" s="1066"/>
      <c r="K102" s="280"/>
    </row>
    <row r="103" spans="1:11" s="234" customFormat="1" ht="60" customHeight="1" thickBot="1">
      <c r="B103" s="1066"/>
      <c r="C103" s="284"/>
      <c r="D103" s="1099" t="s">
        <v>1550</v>
      </c>
      <c r="E103" s="1066"/>
      <c r="F103" s="1066"/>
      <c r="G103" s="1066"/>
      <c r="H103" s="1066"/>
      <c r="I103" s="1066"/>
      <c r="J103" s="1066"/>
      <c r="K103" s="280"/>
    </row>
    <row r="104" spans="1:11" s="234" customFormat="1" ht="15" customHeight="1" thickBot="1">
      <c r="B104" s="340"/>
      <c r="C104" s="341"/>
      <c r="D104" s="342"/>
      <c r="E104" s="342"/>
      <c r="F104" s="259"/>
      <c r="G104" s="259"/>
      <c r="H104" s="259"/>
      <c r="I104" s="259"/>
      <c r="J104" s="259"/>
      <c r="K104" s="248"/>
    </row>
    <row r="105" spans="1:11" s="234" customFormat="1" ht="24" customHeight="1" thickBot="1">
      <c r="B105" s="1091" t="s">
        <v>199</v>
      </c>
      <c r="C105" s="1066"/>
      <c r="D105" s="1066"/>
      <c r="E105" s="343"/>
      <c r="F105" s="280"/>
      <c r="G105" s="248"/>
      <c r="H105" s="248"/>
      <c r="I105" s="248"/>
      <c r="J105" s="248"/>
      <c r="K105" s="248"/>
    </row>
    <row r="106" spans="1:11" s="234" customFormat="1" ht="15.95" customHeight="1" thickBot="1">
      <c r="A106" s="344">
        <f t="shared" ref="A106:A111" si="2">A107-1</f>
        <v>170</v>
      </c>
      <c r="B106" s="1094">
        <v>1</v>
      </c>
      <c r="C106" s="345"/>
      <c r="D106" s="346" t="s">
        <v>200</v>
      </c>
      <c r="E106" s="691" t="s">
        <v>285</v>
      </c>
      <c r="G106" s="248"/>
      <c r="H106" s="248"/>
      <c r="I106" s="248"/>
      <c r="J106" s="248"/>
      <c r="K106" s="248"/>
    </row>
    <row r="107" spans="1:11" s="234" customFormat="1" ht="15.95" customHeight="1" thickBot="1">
      <c r="A107" s="344">
        <f t="shared" si="2"/>
        <v>171</v>
      </c>
      <c r="B107" s="1066"/>
      <c r="C107" s="348"/>
      <c r="D107" s="349" t="s">
        <v>202</v>
      </c>
      <c r="E107" s="691" t="s">
        <v>1328</v>
      </c>
      <c r="G107" s="248"/>
      <c r="H107" s="248"/>
      <c r="I107" s="248"/>
      <c r="J107" s="248"/>
      <c r="K107" s="248"/>
    </row>
    <row r="108" spans="1:11" s="234" customFormat="1" ht="15.95" customHeight="1" thickBot="1">
      <c r="A108" s="344">
        <f t="shared" si="2"/>
        <v>172</v>
      </c>
      <c r="B108" s="1066"/>
      <c r="C108" s="348"/>
      <c r="D108" s="349" t="s">
        <v>204</v>
      </c>
      <c r="E108" s="691" t="s">
        <v>800</v>
      </c>
      <c r="G108" s="248"/>
      <c r="H108" s="248"/>
      <c r="I108" s="248"/>
      <c r="J108" s="248"/>
      <c r="K108" s="248"/>
    </row>
    <row r="109" spans="1:11" s="234" customFormat="1" ht="15.95" customHeight="1" thickBot="1">
      <c r="A109" s="344">
        <f t="shared" si="2"/>
        <v>173</v>
      </c>
      <c r="B109" s="1066"/>
      <c r="C109" s="348"/>
      <c r="D109" s="349" t="s">
        <v>205</v>
      </c>
      <c r="E109" s="691" t="s">
        <v>801</v>
      </c>
      <c r="G109" s="248"/>
      <c r="H109" s="248"/>
      <c r="I109" s="248"/>
      <c r="J109" s="248"/>
      <c r="K109" s="248"/>
    </row>
    <row r="110" spans="1:11" s="234" customFormat="1" ht="15.95" customHeight="1" thickBot="1">
      <c r="A110" s="344">
        <f t="shared" si="2"/>
        <v>174</v>
      </c>
      <c r="B110" s="1066"/>
      <c r="C110" s="348"/>
      <c r="D110" s="349" t="s">
        <v>207</v>
      </c>
      <c r="E110" s="691" t="s">
        <v>802</v>
      </c>
      <c r="G110" s="248"/>
      <c r="H110" s="248"/>
      <c r="I110" s="248"/>
      <c r="J110" s="248"/>
      <c r="K110" s="248"/>
    </row>
    <row r="111" spans="1:11" s="234" customFormat="1" ht="15.95" customHeight="1" thickBot="1">
      <c r="A111" s="344">
        <f t="shared" si="2"/>
        <v>175</v>
      </c>
      <c r="B111" s="1066"/>
      <c r="C111" s="348"/>
      <c r="D111" s="349" t="s">
        <v>208</v>
      </c>
      <c r="E111" s="691" t="s">
        <v>803</v>
      </c>
      <c r="G111" s="248"/>
      <c r="H111" s="248"/>
      <c r="I111" s="248"/>
      <c r="J111" s="248"/>
      <c r="K111" s="248"/>
    </row>
    <row r="112" spans="1:11" s="234" customFormat="1" ht="15.95" customHeight="1" thickBot="1">
      <c r="A112" s="344">
        <v>176</v>
      </c>
      <c r="B112" s="1066"/>
      <c r="C112" s="284"/>
      <c r="D112" s="349" t="s">
        <v>210</v>
      </c>
      <c r="E112" s="691" t="s">
        <v>804</v>
      </c>
      <c r="G112" s="248"/>
      <c r="H112" s="248"/>
      <c r="I112" s="248"/>
      <c r="J112" s="248"/>
      <c r="K112" s="248"/>
    </row>
    <row r="113" spans="2:11" s="234" customFormat="1" ht="15" customHeight="1" thickBot="1">
      <c r="B113" s="340"/>
      <c r="C113" s="341"/>
      <c r="D113" s="342"/>
      <c r="E113" s="342"/>
      <c r="F113" s="248"/>
      <c r="G113" s="248"/>
      <c r="H113" s="248"/>
      <c r="I113" s="248"/>
      <c r="J113" s="248"/>
      <c r="K113" s="248"/>
    </row>
    <row r="114" spans="2:11" s="234" customFormat="1" ht="15.95" customHeight="1" thickBot="1">
      <c r="B114" s="1091" t="s">
        <v>212</v>
      </c>
      <c r="C114" s="1066"/>
      <c r="D114" s="1066"/>
      <c r="E114" s="1066"/>
      <c r="F114" s="280"/>
      <c r="G114" s="248"/>
      <c r="H114" s="248"/>
      <c r="I114" s="248"/>
      <c r="J114" s="248"/>
      <c r="K114" s="248"/>
    </row>
    <row r="115" spans="2:11" s="234" customFormat="1" ht="15.95" customHeight="1" thickBot="1">
      <c r="B115" s="1094">
        <v>1</v>
      </c>
      <c r="C115" s="345"/>
      <c r="D115" s="346" t="s">
        <v>200</v>
      </c>
      <c r="E115" s="328" t="s">
        <v>213</v>
      </c>
      <c r="F115" s="248"/>
      <c r="G115" s="248"/>
      <c r="H115" s="248"/>
      <c r="I115" s="248"/>
      <c r="J115" s="248"/>
      <c r="K115" s="248"/>
    </row>
    <row r="116" spans="2:11" s="234" customFormat="1" ht="15.95" customHeight="1" thickBot="1">
      <c r="B116" s="1066"/>
      <c r="C116" s="348"/>
      <c r="D116" s="349" t="s">
        <v>202</v>
      </c>
      <c r="E116" s="328" t="s">
        <v>292</v>
      </c>
      <c r="F116" s="248"/>
      <c r="G116" s="248"/>
      <c r="H116" s="248"/>
      <c r="I116" s="248"/>
      <c r="J116" s="248"/>
      <c r="K116" s="248"/>
    </row>
    <row r="117" spans="2:11" s="234" customFormat="1" ht="15.95" customHeight="1" thickBot="1">
      <c r="B117" s="1066"/>
      <c r="C117" s="348"/>
      <c r="D117" s="349" t="s">
        <v>204</v>
      </c>
      <c r="E117" s="418"/>
      <c r="F117" s="280"/>
      <c r="G117" s="248"/>
      <c r="H117" s="248"/>
      <c r="I117" s="248"/>
      <c r="J117" s="248"/>
      <c r="K117" s="248"/>
    </row>
    <row r="118" spans="2:11" s="234" customFormat="1" ht="15.95" customHeight="1" thickBot="1">
      <c r="B118" s="1066"/>
      <c r="C118" s="348"/>
      <c r="D118" s="349" t="s">
        <v>205</v>
      </c>
      <c r="E118" s="418"/>
      <c r="F118" s="280"/>
      <c r="G118" s="248"/>
      <c r="H118" s="248"/>
      <c r="I118" s="248"/>
      <c r="J118" s="248"/>
      <c r="K118" s="248"/>
    </row>
    <row r="119" spans="2:11" s="234" customFormat="1" ht="15.95" customHeight="1" thickBot="1">
      <c r="B119" s="1066"/>
      <c r="C119" s="348"/>
      <c r="D119" s="349" t="s">
        <v>207</v>
      </c>
      <c r="E119" s="418"/>
      <c r="F119" s="280"/>
      <c r="G119" s="248"/>
      <c r="H119" s="248"/>
      <c r="I119" s="248"/>
      <c r="J119" s="248"/>
      <c r="K119" s="248"/>
    </row>
    <row r="120" spans="2:11" s="234" customFormat="1" ht="15.95" customHeight="1" thickBot="1">
      <c r="B120" s="1066"/>
      <c r="C120" s="348"/>
      <c r="D120" s="349" t="s">
        <v>208</v>
      </c>
      <c r="E120" s="418"/>
      <c r="F120" s="280"/>
      <c r="G120" s="248"/>
      <c r="H120" s="248"/>
      <c r="I120" s="248"/>
      <c r="J120" s="248"/>
      <c r="K120" s="248"/>
    </row>
    <row r="121" spans="2:11" s="234" customFormat="1" ht="15.95" customHeight="1" thickBot="1">
      <c r="B121" s="1066"/>
      <c r="C121" s="284"/>
      <c r="D121" s="349" t="s">
        <v>210</v>
      </c>
      <c r="E121" s="418"/>
      <c r="F121" s="280"/>
      <c r="G121" s="248"/>
      <c r="H121" s="248"/>
      <c r="I121" s="248"/>
      <c r="J121" s="248"/>
      <c r="K121" s="248"/>
    </row>
    <row r="122" spans="2:11" s="234" customFormat="1" ht="15" customHeight="1" thickBot="1">
      <c r="B122" s="340"/>
      <c r="C122" s="341"/>
      <c r="D122" s="342"/>
      <c r="E122" s="342"/>
      <c r="F122" s="248"/>
      <c r="G122" s="248"/>
      <c r="H122" s="248"/>
      <c r="I122" s="248"/>
      <c r="J122" s="248"/>
      <c r="K122" s="248"/>
    </row>
    <row r="123" spans="2:11" s="234" customFormat="1" ht="15" customHeight="1" thickBot="1">
      <c r="B123" s="352" t="s">
        <v>215</v>
      </c>
      <c r="C123" s="353"/>
      <c r="D123" s="353"/>
      <c r="E123" s="354"/>
      <c r="G123" s="248"/>
      <c r="H123" s="248"/>
      <c r="I123" s="248"/>
      <c r="J123" s="248"/>
      <c r="K123" s="248"/>
    </row>
    <row r="124" spans="2:11" s="234" customFormat="1" ht="24" customHeight="1" thickBot="1">
      <c r="B124" s="349" t="s">
        <v>216</v>
      </c>
      <c r="C124" s="349" t="s">
        <v>217</v>
      </c>
      <c r="D124" s="349" t="s">
        <v>218</v>
      </c>
      <c r="E124" s="349" t="s">
        <v>219</v>
      </c>
      <c r="F124" s="280"/>
      <c r="G124" s="248"/>
      <c r="H124" s="248"/>
      <c r="I124" s="248"/>
      <c r="J124" s="248"/>
    </row>
    <row r="125" spans="2:11" s="234" customFormat="1" ht="75.95" customHeight="1" thickBot="1">
      <c r="B125" s="355">
        <v>42401</v>
      </c>
      <c r="C125" s="356">
        <v>0.01</v>
      </c>
      <c r="D125" s="417" t="s">
        <v>1551</v>
      </c>
      <c r="E125" s="358"/>
      <c r="F125" s="280"/>
      <c r="G125" s="248"/>
      <c r="H125" s="248"/>
      <c r="I125" s="248"/>
      <c r="J125" s="248"/>
    </row>
    <row r="126" spans="2:11" s="234" customFormat="1" ht="15" customHeight="1" thickBot="1">
      <c r="B126" s="340"/>
      <c r="C126" s="394"/>
      <c r="D126" s="259"/>
      <c r="E126" s="259"/>
      <c r="F126" s="248"/>
      <c r="G126" s="248"/>
      <c r="H126" s="248"/>
      <c r="I126" s="248"/>
      <c r="J126" s="248"/>
      <c r="K126" s="248"/>
    </row>
    <row r="127" spans="2:11" s="234" customFormat="1" ht="15.95" customHeight="1" thickBot="1">
      <c r="B127" s="357" t="s">
        <v>167</v>
      </c>
      <c r="C127" s="708"/>
      <c r="D127" s="248"/>
      <c r="E127" s="248"/>
      <c r="F127" s="248"/>
      <c r="G127" s="248"/>
      <c r="H127" s="248"/>
      <c r="I127" s="248"/>
      <c r="J127" s="248"/>
      <c r="K127" s="248"/>
    </row>
    <row r="128" spans="2:11" s="234" customFormat="1" ht="15.6" customHeight="1">
      <c r="B128" s="1249" t="s">
        <v>1552</v>
      </c>
      <c r="C128" s="1066"/>
      <c r="D128" s="1066"/>
      <c r="E128" s="1066"/>
      <c r="F128" s="1066"/>
      <c r="G128" s="1066"/>
      <c r="H128" s="1066"/>
      <c r="I128" s="1066"/>
      <c r="J128" s="1066"/>
      <c r="K128" s="248"/>
    </row>
    <row r="129" spans="2:11" s="234" customFormat="1" ht="24" customHeight="1">
      <c r="B129" s="1066"/>
      <c r="C129" s="1066"/>
      <c r="D129" s="1066"/>
      <c r="E129" s="1066"/>
      <c r="F129" s="1066"/>
      <c r="G129" s="1066"/>
      <c r="H129" s="1066"/>
      <c r="I129" s="1066"/>
      <c r="J129" s="1066"/>
      <c r="K129" s="248"/>
    </row>
    <row r="130" spans="2:11" s="234" customFormat="1" ht="15" customHeight="1">
      <c r="B130" s="1250" t="s">
        <v>1553</v>
      </c>
      <c r="C130" s="1066"/>
      <c r="D130" s="1066"/>
      <c r="E130" s="1066"/>
      <c r="F130" s="1066"/>
      <c r="G130" s="1066"/>
      <c r="H130" s="1066"/>
      <c r="I130" s="1066"/>
      <c r="J130" s="1066"/>
      <c r="K130" s="248"/>
    </row>
    <row r="131" spans="2:11" s="234" customFormat="1" ht="15" customHeight="1" thickBot="1">
      <c r="B131" s="270"/>
      <c r="C131" s="404"/>
      <c r="D131" s="270"/>
      <c r="E131" s="248"/>
      <c r="F131" s="248"/>
      <c r="G131" s="248"/>
      <c r="H131" s="248"/>
      <c r="I131" s="248"/>
      <c r="J131" s="248"/>
      <c r="K131" s="248"/>
    </row>
    <row r="132" spans="2:11" s="234" customFormat="1" ht="15.95" customHeight="1" thickBot="1">
      <c r="B132" s="1091" t="s">
        <v>221</v>
      </c>
      <c r="C132" s="1066"/>
      <c r="D132" s="1066"/>
      <c r="E132" s="280"/>
      <c r="F132" s="248"/>
      <c r="G132" s="248"/>
      <c r="H132" s="248"/>
      <c r="I132" s="248"/>
      <c r="J132" s="248"/>
      <c r="K132" s="248"/>
    </row>
    <row r="133" spans="2:11" s="234" customFormat="1" ht="74.099999999999994" customHeight="1" thickBot="1">
      <c r="B133" s="349" t="s">
        <v>222</v>
      </c>
      <c r="C133" s="371"/>
      <c r="D133" s="349" t="s">
        <v>1387</v>
      </c>
      <c r="E133" s="280"/>
      <c r="F133" s="248"/>
      <c r="G133" s="248"/>
      <c r="H133" s="248"/>
      <c r="I133" s="248"/>
      <c r="J133" s="248"/>
      <c r="K133" s="248"/>
    </row>
    <row r="134" spans="2:11" s="234" customFormat="1" ht="15.6" customHeight="1">
      <c r="B134" s="1097" t="s">
        <v>224</v>
      </c>
      <c r="C134" s="345"/>
      <c r="D134" s="545" t="s">
        <v>225</v>
      </c>
      <c r="E134" s="280"/>
      <c r="F134" s="248"/>
      <c r="G134" s="248"/>
      <c r="H134" s="248"/>
      <c r="I134" s="248"/>
      <c r="J134" s="248"/>
      <c r="K134" s="248"/>
    </row>
    <row r="135" spans="2:11" s="234" customFormat="1" ht="53.1" customHeight="1">
      <c r="B135" s="1066"/>
      <c r="C135" s="348"/>
      <c r="D135" s="546" t="s">
        <v>1388</v>
      </c>
      <c r="E135" s="280"/>
      <c r="F135" s="248"/>
      <c r="G135" s="248"/>
      <c r="H135" s="248"/>
      <c r="I135" s="248"/>
      <c r="J135" s="248"/>
      <c r="K135" s="248"/>
    </row>
    <row r="136" spans="2:11" s="234" customFormat="1" ht="33" customHeight="1">
      <c r="B136" s="1066"/>
      <c r="C136" s="348"/>
      <c r="D136" s="546" t="s">
        <v>1389</v>
      </c>
      <c r="E136" s="280"/>
      <c r="F136" s="248"/>
      <c r="G136" s="248"/>
      <c r="H136" s="248"/>
      <c r="I136" s="248"/>
      <c r="J136" s="248"/>
      <c r="K136" s="248"/>
    </row>
    <row r="137" spans="2:11" s="234" customFormat="1" ht="15" customHeight="1">
      <c r="B137" s="1066"/>
      <c r="C137" s="348"/>
      <c r="D137" s="547" t="s">
        <v>227</v>
      </c>
      <c r="E137" s="280"/>
      <c r="F137" s="248"/>
      <c r="G137" s="248"/>
      <c r="H137" s="248"/>
      <c r="I137" s="248"/>
      <c r="J137" s="248"/>
      <c r="K137" s="248"/>
    </row>
    <row r="138" spans="2:11" s="234" customFormat="1" ht="15" customHeight="1">
      <c r="B138" s="1066"/>
      <c r="C138" s="348"/>
      <c r="D138" s="546" t="s">
        <v>229</v>
      </c>
      <c r="E138" s="280"/>
      <c r="F138" s="248"/>
      <c r="G138" s="248"/>
      <c r="H138" s="248"/>
      <c r="I138" s="248"/>
      <c r="J138" s="248"/>
      <c r="K138" s="248"/>
    </row>
    <row r="139" spans="2:11" s="234" customFormat="1" ht="15" customHeight="1">
      <c r="B139" s="1066"/>
      <c r="C139" s="348"/>
      <c r="D139" s="546" t="s">
        <v>1390</v>
      </c>
      <c r="E139" s="280"/>
      <c r="F139" s="248"/>
      <c r="G139" s="248"/>
      <c r="H139" s="248"/>
      <c r="I139" s="248"/>
      <c r="J139" s="248"/>
      <c r="K139" s="248"/>
    </row>
    <row r="140" spans="2:11" s="234" customFormat="1" ht="15" customHeight="1">
      <c r="B140" s="1066"/>
      <c r="C140" s="348"/>
      <c r="D140" s="547" t="s">
        <v>230</v>
      </c>
      <c r="E140" s="280"/>
      <c r="F140" s="248"/>
      <c r="G140" s="248"/>
      <c r="H140" s="248"/>
      <c r="I140" s="248"/>
      <c r="J140" s="248"/>
      <c r="K140" s="248"/>
    </row>
    <row r="141" spans="2:11" s="234" customFormat="1" ht="23.1" customHeight="1">
      <c r="B141" s="1066"/>
      <c r="C141" s="348"/>
      <c r="D141" s="546" t="s">
        <v>714</v>
      </c>
      <c r="E141" s="280"/>
      <c r="F141" s="248"/>
      <c r="G141" s="248"/>
      <c r="H141" s="248"/>
      <c r="I141" s="248"/>
      <c r="J141" s="248"/>
      <c r="K141" s="248"/>
    </row>
    <row r="142" spans="2:11" s="234" customFormat="1" ht="23.1" customHeight="1">
      <c r="B142" s="1066"/>
      <c r="C142" s="348"/>
      <c r="D142" s="546" t="s">
        <v>1391</v>
      </c>
      <c r="E142" s="280"/>
      <c r="F142" s="248"/>
      <c r="G142" s="248"/>
      <c r="H142" s="248"/>
      <c r="I142" s="248"/>
      <c r="J142" s="248"/>
      <c r="K142" s="248"/>
    </row>
    <row r="143" spans="2:11" s="234" customFormat="1" ht="15.6" customHeight="1" thickBot="1">
      <c r="B143" s="1066"/>
      <c r="C143" s="284"/>
      <c r="D143" s="538" t="s">
        <v>1125</v>
      </c>
      <c r="E143" s="280"/>
      <c r="F143" s="248"/>
      <c r="G143" s="248"/>
      <c r="H143" s="248"/>
      <c r="I143" s="248"/>
      <c r="J143" s="248"/>
      <c r="K143" s="248"/>
    </row>
    <row r="144" spans="2:11" s="234" customFormat="1" ht="24" customHeight="1" thickBot="1">
      <c r="B144" s="349" t="s">
        <v>232</v>
      </c>
      <c r="C144" s="371"/>
      <c r="D144" s="358"/>
      <c r="E144" s="280"/>
      <c r="F144" s="248"/>
      <c r="G144" s="248"/>
      <c r="H144" s="248"/>
      <c r="I144" s="248"/>
      <c r="J144" s="248"/>
      <c r="K144" s="248"/>
    </row>
    <row r="145" spans="2:11" s="234" customFormat="1" ht="15" customHeight="1" thickBot="1">
      <c r="B145" s="340"/>
      <c r="C145" s="341"/>
      <c r="D145" s="342"/>
      <c r="E145" s="248"/>
      <c r="F145" s="248"/>
      <c r="G145" s="248"/>
      <c r="H145" s="248"/>
      <c r="I145" s="248"/>
      <c r="J145" s="248"/>
      <c r="K145" s="248"/>
    </row>
    <row r="146" spans="2:11" s="234" customFormat="1" ht="73.5" customHeight="1">
      <c r="B146" s="1097" t="s">
        <v>233</v>
      </c>
      <c r="C146" s="345"/>
      <c r="D146" s="549" t="s">
        <v>809</v>
      </c>
      <c r="E146" s="280"/>
      <c r="F146" s="248"/>
      <c r="G146" s="248"/>
      <c r="H146" s="248"/>
      <c r="I146" s="248"/>
      <c r="J146" s="248"/>
      <c r="K146" s="248"/>
    </row>
    <row r="147" spans="2:11" s="234" customFormat="1" ht="102.95" customHeight="1">
      <c r="B147" s="1066"/>
      <c r="C147" s="348"/>
      <c r="D147" s="546" t="s">
        <v>810</v>
      </c>
      <c r="E147" s="280"/>
      <c r="F147" s="248"/>
      <c r="G147" s="248"/>
      <c r="H147" s="248"/>
      <c r="I147" s="248"/>
      <c r="J147" s="248"/>
      <c r="K147" s="248"/>
    </row>
    <row r="148" spans="2:11" s="234" customFormat="1" ht="161.1" customHeight="1">
      <c r="B148" s="1066"/>
      <c r="C148" s="348"/>
      <c r="D148" s="546" t="s">
        <v>1554</v>
      </c>
      <c r="E148" s="280"/>
      <c r="F148" s="248"/>
      <c r="G148" s="248"/>
      <c r="H148" s="248"/>
      <c r="I148" s="248"/>
      <c r="J148" s="248"/>
      <c r="K148" s="248"/>
    </row>
    <row r="149" spans="2:11" s="234" customFormat="1" ht="53.1" customHeight="1">
      <c r="B149" s="1066"/>
      <c r="C149" s="348"/>
      <c r="D149" s="546" t="s">
        <v>811</v>
      </c>
      <c r="E149" s="280"/>
      <c r="F149" s="248"/>
      <c r="G149" s="248"/>
      <c r="H149" s="248"/>
      <c r="I149" s="248"/>
      <c r="J149" s="248"/>
      <c r="K149" s="248"/>
    </row>
    <row r="150" spans="2:11" s="234" customFormat="1" ht="83.45" customHeight="1" thickBot="1">
      <c r="B150" s="1066"/>
      <c r="C150" s="284"/>
      <c r="D150" s="538" t="s">
        <v>1392</v>
      </c>
      <c r="E150" s="280"/>
      <c r="F150" s="248"/>
      <c r="G150" s="248"/>
      <c r="H150" s="248"/>
      <c r="I150" s="248"/>
      <c r="J150" s="248"/>
      <c r="K150" s="248"/>
    </row>
    <row r="151" spans="2:11" s="234" customFormat="1" ht="15.6" customHeight="1">
      <c r="B151" s="1097" t="s">
        <v>245</v>
      </c>
      <c r="C151" s="345"/>
      <c r="D151" s="709"/>
      <c r="E151" s="280"/>
      <c r="F151" s="248"/>
      <c r="G151" s="248"/>
      <c r="H151" s="248"/>
      <c r="I151" s="248"/>
      <c r="J151" s="248"/>
      <c r="K151" s="248"/>
    </row>
    <row r="152" spans="2:11" s="234" customFormat="1" ht="33" customHeight="1">
      <c r="B152" s="1066"/>
      <c r="C152" s="348"/>
      <c r="D152" s="547" t="s">
        <v>115</v>
      </c>
      <c r="E152" s="280"/>
      <c r="F152" s="248"/>
      <c r="G152" s="248"/>
      <c r="H152" s="248"/>
      <c r="I152" s="248"/>
      <c r="J152" s="248"/>
      <c r="K152" s="248"/>
    </row>
    <row r="153" spans="2:11" s="234" customFormat="1" ht="15" customHeight="1">
      <c r="B153" s="1066"/>
      <c r="C153" s="348"/>
      <c r="D153" s="553"/>
      <c r="E153" s="280"/>
      <c r="F153" s="248"/>
      <c r="G153" s="248"/>
      <c r="H153" s="248"/>
      <c r="I153" s="248"/>
      <c r="J153" s="248"/>
      <c r="K153" s="248"/>
    </row>
    <row r="154" spans="2:11" s="234" customFormat="1" ht="15" customHeight="1">
      <c r="B154" s="1066"/>
      <c r="C154" s="348"/>
      <c r="D154" s="546" t="s">
        <v>247</v>
      </c>
      <c r="E154" s="280"/>
      <c r="F154" s="248"/>
      <c r="G154" s="248"/>
      <c r="H154" s="248"/>
      <c r="I154" s="248"/>
      <c r="J154" s="248"/>
      <c r="K154" s="248"/>
    </row>
    <row r="155" spans="2:11" s="234" customFormat="1" ht="45" customHeight="1">
      <c r="B155" s="1066"/>
      <c r="C155" s="348"/>
      <c r="D155" s="546" t="s">
        <v>1555</v>
      </c>
      <c r="E155" s="280"/>
      <c r="F155" s="248"/>
      <c r="G155" s="248"/>
      <c r="H155" s="248"/>
      <c r="I155" s="248"/>
      <c r="J155" s="248"/>
      <c r="K155" s="248"/>
    </row>
    <row r="156" spans="2:11" s="234" customFormat="1" ht="45" customHeight="1">
      <c r="B156" s="1066"/>
      <c r="C156" s="348"/>
      <c r="D156" s="546" t="s">
        <v>1556</v>
      </c>
      <c r="E156" s="280"/>
      <c r="F156" s="248"/>
      <c r="G156" s="248"/>
      <c r="H156" s="248"/>
      <c r="I156" s="248"/>
      <c r="J156" s="248"/>
      <c r="K156" s="248"/>
    </row>
    <row r="157" spans="2:11" s="234" customFormat="1" ht="35.450000000000003" customHeight="1" thickBot="1">
      <c r="B157" s="1066"/>
      <c r="C157" s="284"/>
      <c r="D157" s="538" t="s">
        <v>1557</v>
      </c>
      <c r="E157" s="378"/>
      <c r="F157" s="379"/>
      <c r="G157" s="379"/>
      <c r="H157" s="379"/>
      <c r="I157" s="379"/>
      <c r="J157" s="379"/>
      <c r="K157" s="379"/>
    </row>
  </sheetData>
  <sheetProtection algorithmName="SHA-512" hashValue="lyJwKW5PH/4T0ghfYLlIoHPKPwLY2ZrRKR+swRMTzpD3tySlC+VyiQnZPQL3gmASLWEmjCSasmxhd9Eo8kHpjg==" saltValue="eG9xP+vQQqhd9dZXlb1b6w==" spinCount="100000" sheet="1" objects="1" scenarios="1" selectLockedCells="1" selectUnlockedCells="1"/>
  <mergeCells count="54">
    <mergeCell ref="B11:D11"/>
    <mergeCell ref="F11:S11"/>
    <mergeCell ref="A1:P1"/>
    <mergeCell ref="A2:P2"/>
    <mergeCell ref="A3:P3"/>
    <mergeCell ref="A4:D4"/>
    <mergeCell ref="A5:P5"/>
    <mergeCell ref="F12:S12"/>
    <mergeCell ref="E13:R13"/>
    <mergeCell ref="E14:R14"/>
    <mergeCell ref="B16:B99"/>
    <mergeCell ref="C17:C18"/>
    <mergeCell ref="D17:D18"/>
    <mergeCell ref="E17:E18"/>
    <mergeCell ref="F17:F18"/>
    <mergeCell ref="G17:G18"/>
    <mergeCell ref="D25:I25"/>
    <mergeCell ref="D70:J70"/>
    <mergeCell ref="D27:J27"/>
    <mergeCell ref="D36:J36"/>
    <mergeCell ref="D37:J37"/>
    <mergeCell ref="D38:J38"/>
    <mergeCell ref="D47:J47"/>
    <mergeCell ref="D48:J48"/>
    <mergeCell ref="D49:J49"/>
    <mergeCell ref="D50:J50"/>
    <mergeCell ref="D59:J59"/>
    <mergeCell ref="D60:J60"/>
    <mergeCell ref="D61:J61"/>
    <mergeCell ref="D71:J71"/>
    <mergeCell ref="D72:J72"/>
    <mergeCell ref="D73:D74"/>
    <mergeCell ref="E73:E74"/>
    <mergeCell ref="F73:F74"/>
    <mergeCell ref="G73:G74"/>
    <mergeCell ref="H73:H74"/>
    <mergeCell ref="I73:I74"/>
    <mergeCell ref="D91:J91"/>
    <mergeCell ref="D92:J92"/>
    <mergeCell ref="D100:J100"/>
    <mergeCell ref="B101:B103"/>
    <mergeCell ref="D101:J101"/>
    <mergeCell ref="D102:J102"/>
    <mergeCell ref="D103:J103"/>
    <mergeCell ref="B132:D132"/>
    <mergeCell ref="B134:B143"/>
    <mergeCell ref="B146:B150"/>
    <mergeCell ref="B151:B157"/>
    <mergeCell ref="B105:D105"/>
    <mergeCell ref="B106:B112"/>
    <mergeCell ref="B114:E114"/>
    <mergeCell ref="B115:B121"/>
    <mergeCell ref="B128:J129"/>
    <mergeCell ref="B130:J130"/>
  </mergeCells>
  <dataValidations count="3">
    <dataValidation type="whole" operator="greaterThanOrEqual" allowBlank="1" showErrorMessage="1" errorTitle="ERROR" error="Escriba un número igual o mayor que 0" promptTitle="ERROR" prompt="Escriba un número igual o mayor que 0" sqref="E29:H34 E52:H52">
      <formula1>0</formula1>
    </dataValidation>
    <dataValidation type="whole" operator="greaterThanOrEqual" allowBlank="1" showInputMessage="1" showErrorMessage="1" errorTitle="ERROR" error="Valor en HECTAREAS (sin decimales)_x000a_" sqref="E40:H45 E63:H63 G75:H77">
      <formula1>0</formula1>
    </dataValidation>
    <dataValidation allowBlank="1" showInputMessage="1" showErrorMessage="1" promptTitle="ESTADO" prompt="en preparación_x000a_en aprestamiento_x000a_en declaración_x000a_Declarado" sqref="I75:I77"/>
  </dataValidations>
  <pageMargins left="0.25" right="0.25" top="0.75" bottom="0.75" header="0" footer="0"/>
  <pageSetup orientation="landscape"/>
  <headerFooter>
    <oddFooter>&amp;C&amp;"Helvetica Neue,Regular"&amp;12&amp;K000000&amp;P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9"/>
  <sheetViews>
    <sheetView workbookViewId="0">
      <selection activeCell="N24" sqref="N24"/>
    </sheetView>
  </sheetViews>
  <sheetFormatPr baseColWidth="10" defaultColWidth="10.85546875" defaultRowHeight="15"/>
  <cols>
    <col min="1" max="1" width="1.85546875" style="131" customWidth="1"/>
    <col min="2" max="2" width="12.85546875" style="131" customWidth="1"/>
    <col min="3" max="3" width="5" style="160" bestFit="1" customWidth="1"/>
    <col min="4" max="4" width="34.85546875" style="131" customWidth="1"/>
    <col min="5" max="5" width="12.140625" style="131" customWidth="1"/>
    <col min="6" max="16384" width="10.85546875" style="131"/>
  </cols>
  <sheetData>
    <row r="1" spans="1:21" s="424" customFormat="1" ht="100.5" customHeight="1" thickBot="1">
      <c r="A1" s="1131"/>
      <c r="B1" s="1132"/>
      <c r="C1" s="1132"/>
      <c r="D1" s="1132"/>
      <c r="E1" s="1132"/>
      <c r="F1" s="1132"/>
      <c r="G1" s="1132"/>
      <c r="H1" s="1132"/>
      <c r="I1" s="1132"/>
      <c r="J1" s="1132"/>
      <c r="K1" s="1132"/>
      <c r="L1" s="1132"/>
      <c r="M1" s="1132"/>
      <c r="N1" s="1132"/>
      <c r="O1" s="1132"/>
      <c r="P1" s="1133"/>
      <c r="Q1" s="131"/>
      <c r="R1" s="131"/>
    </row>
    <row r="2" spans="1:21" s="425" customFormat="1" ht="16.5" thickBot="1">
      <c r="A2" s="1134">
        <f>'[13]Datos Generales'!C5</f>
        <v>0</v>
      </c>
      <c r="B2" s="1135"/>
      <c r="C2" s="1135"/>
      <c r="D2" s="1135"/>
      <c r="E2" s="1135"/>
      <c r="F2" s="1135"/>
      <c r="G2" s="1135"/>
      <c r="H2" s="1135"/>
      <c r="I2" s="1135"/>
      <c r="J2" s="1135"/>
      <c r="K2" s="1135"/>
      <c r="L2" s="1135"/>
      <c r="M2" s="1135"/>
      <c r="N2" s="1135"/>
      <c r="O2" s="1135"/>
      <c r="P2" s="1136"/>
      <c r="Q2" s="131"/>
      <c r="R2" s="131"/>
    </row>
    <row r="3" spans="1:21" s="425" customFormat="1" ht="16.5" thickBot="1">
      <c r="A3" s="1137" t="s">
        <v>104</v>
      </c>
      <c r="B3" s="1138"/>
      <c r="C3" s="1138"/>
      <c r="D3" s="1138"/>
      <c r="E3" s="1138"/>
      <c r="F3" s="1138"/>
      <c r="G3" s="1138"/>
      <c r="H3" s="1138"/>
      <c r="I3" s="1138"/>
      <c r="J3" s="1138"/>
      <c r="K3" s="1138"/>
      <c r="L3" s="1138"/>
      <c r="M3" s="1138"/>
      <c r="N3" s="1138"/>
      <c r="O3" s="1138"/>
      <c r="P3" s="1139"/>
      <c r="Q3" s="131"/>
      <c r="R3" s="131"/>
    </row>
    <row r="4" spans="1:21" s="425" customFormat="1" ht="16.5" thickBot="1">
      <c r="A4" s="1140" t="s">
        <v>263</v>
      </c>
      <c r="B4" s="1141"/>
      <c r="C4" s="1141"/>
      <c r="D4" s="1141"/>
      <c r="E4" s="426">
        <v>2019</v>
      </c>
      <c r="F4" s="426"/>
      <c r="G4" s="426"/>
      <c r="H4" s="426"/>
      <c r="I4" s="426"/>
      <c r="J4" s="426"/>
      <c r="K4" s="426"/>
      <c r="L4" s="427"/>
      <c r="M4" s="427"/>
      <c r="N4" s="427"/>
      <c r="O4" s="427"/>
      <c r="P4" s="428"/>
      <c r="Q4" s="131"/>
      <c r="R4" s="131"/>
    </row>
    <row r="5" spans="1:21" ht="16.5" customHeight="1" thickBot="1">
      <c r="A5" s="1137" t="s">
        <v>116</v>
      </c>
      <c r="B5" s="1138"/>
      <c r="C5" s="1138"/>
      <c r="D5" s="1138"/>
      <c r="E5" s="1138"/>
      <c r="F5" s="1138"/>
      <c r="G5" s="1138"/>
      <c r="H5" s="1138"/>
      <c r="I5" s="1138"/>
      <c r="J5" s="1138"/>
      <c r="K5" s="1138"/>
      <c r="L5" s="1138"/>
      <c r="M5" s="1138"/>
      <c r="N5" s="1138"/>
      <c r="O5" s="1138"/>
      <c r="P5" s="1139"/>
    </row>
    <row r="6" spans="1:21">
      <c r="B6" s="135" t="s">
        <v>134</v>
      </c>
      <c r="C6" s="136"/>
      <c r="D6" s="137"/>
      <c r="E6" s="710"/>
      <c r="F6" s="137" t="s">
        <v>135</v>
      </c>
      <c r="G6" s="137"/>
      <c r="H6" s="137"/>
      <c r="I6" s="137"/>
      <c r="J6" s="137"/>
      <c r="K6" s="137"/>
    </row>
    <row r="7" spans="1:21" ht="15.75" thickBot="1">
      <c r="B7" s="429"/>
      <c r="C7" s="430"/>
      <c r="D7" s="137"/>
      <c r="E7" s="711"/>
      <c r="F7" s="137" t="s">
        <v>136</v>
      </c>
      <c r="G7" s="137"/>
      <c r="H7" s="137"/>
      <c r="I7" s="137"/>
      <c r="J7" s="137"/>
      <c r="K7" s="137"/>
    </row>
    <row r="8" spans="1:21" ht="15.75" thickBot="1">
      <c r="B8" s="98" t="s">
        <v>137</v>
      </c>
      <c r="C8" s="141">
        <v>2019</v>
      </c>
      <c r="D8" s="431">
        <f>IF(E10="NO APLICA","NO APLICA",IF(E11="NO SE REPORTA","SIN INFORMACION",+I20))</f>
        <v>0.75</v>
      </c>
      <c r="E8" s="142"/>
      <c r="F8" s="137" t="s">
        <v>138</v>
      </c>
      <c r="G8" s="137"/>
      <c r="H8" s="137"/>
      <c r="I8" s="137"/>
      <c r="J8" s="137"/>
      <c r="K8" s="137"/>
    </row>
    <row r="9" spans="1:21">
      <c r="B9" s="143" t="s">
        <v>139</v>
      </c>
      <c r="D9" s="137"/>
      <c r="E9" s="137"/>
      <c r="F9" s="137"/>
      <c r="G9" s="137"/>
      <c r="H9" s="137"/>
      <c r="I9" s="137"/>
      <c r="J9" s="137"/>
      <c r="K9" s="137"/>
    </row>
    <row r="10" spans="1:21">
      <c r="B10" s="1128" t="s">
        <v>140</v>
      </c>
      <c r="C10" s="1128"/>
      <c r="D10" s="1128"/>
      <c r="E10" s="712" t="s">
        <v>141</v>
      </c>
      <c r="F10" s="1129"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130"/>
      <c r="H10" s="1130"/>
      <c r="I10" s="1130"/>
      <c r="J10" s="1130"/>
      <c r="K10" s="1130"/>
      <c r="L10" s="1130"/>
      <c r="M10" s="1130"/>
      <c r="N10" s="1130"/>
      <c r="O10" s="1130"/>
      <c r="P10" s="1130"/>
      <c r="Q10" s="1130"/>
      <c r="R10" s="1130"/>
      <c r="S10" s="1130"/>
      <c r="T10" s="137"/>
      <c r="U10" s="137"/>
    </row>
    <row r="11" spans="1:21" ht="14.45" customHeight="1">
      <c r="B11" s="146"/>
      <c r="C11" s="144"/>
      <c r="D11" s="98" t="str">
        <f>IF(E10="SI APLICA","¿El indicador no se reporta por limitaciones de información disponible? ","")</f>
        <v xml:space="preserve">¿El indicador no se reporta por limitaciones de información disponible? </v>
      </c>
      <c r="E11" s="713" t="s">
        <v>142</v>
      </c>
      <c r="F11" s="1142"/>
      <c r="G11" s="1143"/>
      <c r="H11" s="1143"/>
      <c r="I11" s="1143"/>
      <c r="J11" s="1143"/>
      <c r="K11" s="1143"/>
      <c r="L11" s="1143"/>
      <c r="M11" s="1143"/>
      <c r="N11" s="1143"/>
      <c r="O11" s="1143"/>
      <c r="P11" s="1143"/>
      <c r="Q11" s="1143"/>
      <c r="R11" s="1143"/>
      <c r="S11" s="1143"/>
    </row>
    <row r="12" spans="1:21" ht="23.45" customHeight="1">
      <c r="B12" s="143"/>
      <c r="C12" s="144"/>
      <c r="D12" s="98" t="str">
        <f>IF(E11="SI SE REPORTA","¿Qué programas o proyectos del Plan de Acción están asociados al indicador? ","")</f>
        <v xml:space="preserve">¿Qué programas o proyectos del Plan de Acción están asociados al indicador? </v>
      </c>
      <c r="E12" s="1144" t="s">
        <v>24</v>
      </c>
      <c r="F12" s="1144"/>
      <c r="G12" s="1144"/>
      <c r="H12" s="1144"/>
      <c r="I12" s="1144"/>
      <c r="J12" s="1144"/>
      <c r="K12" s="1144"/>
      <c r="L12" s="1144"/>
      <c r="M12" s="1144"/>
      <c r="N12" s="1144"/>
      <c r="O12" s="1144"/>
      <c r="P12" s="1144"/>
      <c r="Q12" s="1144"/>
      <c r="R12" s="1144"/>
    </row>
    <row r="13" spans="1:21" ht="21.95" customHeight="1">
      <c r="B13" s="143"/>
      <c r="C13" s="144"/>
      <c r="D13" s="98" t="s">
        <v>143</v>
      </c>
      <c r="E13" s="1145"/>
      <c r="F13" s="1146"/>
      <c r="G13" s="1146"/>
      <c r="H13" s="1146"/>
      <c r="I13" s="1146"/>
      <c r="J13" s="1146"/>
      <c r="K13" s="1146"/>
      <c r="L13" s="1146"/>
      <c r="M13" s="1146"/>
      <c r="N13" s="1146"/>
      <c r="O13" s="1146"/>
      <c r="P13" s="1146"/>
      <c r="Q13" s="1146"/>
      <c r="R13" s="1147"/>
    </row>
    <row r="14" spans="1:21" ht="6.95" customHeight="1" thickBot="1">
      <c r="B14" s="143"/>
      <c r="D14" s="137"/>
      <c r="E14" s="137"/>
      <c r="F14" s="137"/>
      <c r="G14" s="137"/>
      <c r="H14" s="137"/>
      <c r="I14" s="137"/>
      <c r="J14" s="137"/>
      <c r="K14" s="137"/>
    </row>
    <row r="15" spans="1:21" ht="15.75" thickTop="1">
      <c r="B15" s="1268" t="s">
        <v>144</v>
      </c>
      <c r="C15" s="433"/>
      <c r="D15" s="1151" t="s">
        <v>145</v>
      </c>
      <c r="E15" s="1152"/>
      <c r="F15" s="1152"/>
      <c r="G15" s="1152"/>
      <c r="H15" s="1152"/>
      <c r="I15" s="1152"/>
      <c r="J15" s="1153"/>
      <c r="K15" s="137"/>
    </row>
    <row r="16" spans="1:21" ht="15.75" thickBot="1">
      <c r="B16" s="1149"/>
      <c r="C16" s="440"/>
      <c r="D16" s="1194" t="s">
        <v>1318</v>
      </c>
      <c r="E16" s="1266"/>
      <c r="F16" s="1266"/>
      <c r="G16" s="1266"/>
      <c r="H16" s="1266"/>
      <c r="I16" s="1266"/>
      <c r="J16" s="1196"/>
      <c r="K16" s="137"/>
    </row>
    <row r="17" spans="2:11" ht="24.75" thickBot="1">
      <c r="B17" s="1149"/>
      <c r="C17" s="435"/>
      <c r="D17" s="443" t="s">
        <v>727</v>
      </c>
      <c r="E17" s="454" t="s">
        <v>1558</v>
      </c>
      <c r="F17" s="443" t="s">
        <v>419</v>
      </c>
      <c r="G17" s="443" t="s">
        <v>420</v>
      </c>
      <c r="H17" s="443" t="s">
        <v>421</v>
      </c>
      <c r="I17" s="443" t="s">
        <v>422</v>
      </c>
      <c r="J17" s="443" t="s">
        <v>184</v>
      </c>
      <c r="K17" s="137"/>
    </row>
    <row r="18" spans="2:11" ht="36.75" thickBot="1">
      <c r="B18" s="1149"/>
      <c r="C18" s="435"/>
      <c r="D18" s="441" t="s">
        <v>1319</v>
      </c>
      <c r="E18" s="714"/>
      <c r="F18" s="437">
        <v>2</v>
      </c>
      <c r="G18" s="437">
        <v>0</v>
      </c>
      <c r="H18" s="437">
        <v>0</v>
      </c>
      <c r="I18" s="437">
        <v>2</v>
      </c>
      <c r="J18" s="474">
        <v>2</v>
      </c>
      <c r="K18" s="18"/>
    </row>
    <row r="19" spans="2:11" ht="36.75" thickBot="1">
      <c r="B19" s="1149"/>
      <c r="C19" s="435"/>
      <c r="D19" s="441" t="s">
        <v>1320</v>
      </c>
      <c r="E19" s="437"/>
      <c r="F19" s="437">
        <v>0</v>
      </c>
      <c r="G19" s="437"/>
      <c r="H19" s="437"/>
      <c r="I19" s="715">
        <v>1.5</v>
      </c>
      <c r="J19" s="474">
        <f>SUM(F19:I19)</f>
        <v>1.5</v>
      </c>
      <c r="K19" s="18"/>
    </row>
    <row r="20" spans="2:11" ht="36.75" thickBot="1">
      <c r="B20" s="1149"/>
      <c r="C20" s="446"/>
      <c r="D20" s="441" t="s">
        <v>116</v>
      </c>
      <c r="E20" s="449" t="str">
        <f>IFERROR(E19/E18,"N.A.")</f>
        <v>N.A.</v>
      </c>
      <c r="F20" s="449">
        <f t="shared" ref="F20:J20" si="0">IFERROR(F19/F18,"N.A.")</f>
        <v>0</v>
      </c>
      <c r="G20" s="449" t="str">
        <f t="shared" si="0"/>
        <v>N.A.</v>
      </c>
      <c r="H20" s="449" t="str">
        <f t="shared" si="0"/>
        <v>N.A.</v>
      </c>
      <c r="I20" s="449">
        <f t="shared" si="0"/>
        <v>0.75</v>
      </c>
      <c r="J20" s="449">
        <f t="shared" si="0"/>
        <v>0.75</v>
      </c>
      <c r="K20" s="18"/>
    </row>
    <row r="21" spans="2:11" ht="11.1" customHeight="1" thickBot="1">
      <c r="B21" s="503"/>
      <c r="C21" s="433"/>
      <c r="D21" s="1194" t="s">
        <v>1321</v>
      </c>
      <c r="E21" s="1266"/>
      <c r="F21" s="1266"/>
      <c r="G21" s="1266"/>
      <c r="H21" s="1266"/>
      <c r="I21" s="1266"/>
      <c r="J21" s="1196"/>
      <c r="K21" s="137"/>
    </row>
    <row r="22" spans="2:11" ht="36.75" thickBot="1">
      <c r="B22" s="503"/>
      <c r="C22" s="440"/>
      <c r="D22" s="468" t="s">
        <v>1322</v>
      </c>
      <c r="E22" s="432" t="s">
        <v>1323</v>
      </c>
      <c r="F22" s="434" t="s">
        <v>1324</v>
      </c>
      <c r="G22" s="716"/>
      <c r="H22" s="717"/>
      <c r="I22" s="717"/>
      <c r="J22" s="718"/>
      <c r="K22" s="137"/>
    </row>
    <row r="23" spans="2:11" s="7" customFormat="1" ht="15.75" thickBot="1">
      <c r="B23" s="506"/>
      <c r="C23" s="719"/>
      <c r="D23" s="720" t="s">
        <v>1325</v>
      </c>
      <c r="E23" s="483" t="s">
        <v>1559</v>
      </c>
      <c r="F23" s="483"/>
      <c r="G23" s="721"/>
      <c r="J23" s="722"/>
      <c r="K23" s="18"/>
    </row>
    <row r="24" spans="2:11" s="7" customFormat="1" ht="15.75" thickBot="1">
      <c r="B24" s="506"/>
      <c r="C24" s="719"/>
      <c r="D24" s="720" t="s">
        <v>1326</v>
      </c>
      <c r="E24" s="483" t="s">
        <v>1560</v>
      </c>
      <c r="F24" s="483"/>
      <c r="G24" s="721"/>
      <c r="J24" s="722"/>
      <c r="K24" s="18"/>
    </row>
    <row r="25" spans="2:11" s="7" customFormat="1" ht="15.75" thickBot="1">
      <c r="B25" s="506"/>
      <c r="C25" s="719"/>
      <c r="D25" s="720"/>
      <c r="E25" s="483"/>
      <c r="F25" s="483"/>
      <c r="G25" s="721"/>
      <c r="J25" s="722"/>
      <c r="K25" s="18"/>
    </row>
    <row r="26" spans="2:11" s="7" customFormat="1" ht="15.75" thickBot="1">
      <c r="B26" s="506"/>
      <c r="C26" s="719"/>
      <c r="D26" s="720"/>
      <c r="E26" s="483"/>
      <c r="F26" s="483"/>
      <c r="G26" s="721"/>
      <c r="J26" s="722"/>
      <c r="K26" s="18"/>
    </row>
    <row r="27" spans="2:11" s="7" customFormat="1" ht="15.75" thickBot="1">
      <c r="B27" s="506"/>
      <c r="C27" s="719"/>
      <c r="D27" s="720"/>
      <c r="E27" s="483"/>
      <c r="F27" s="483"/>
      <c r="G27" s="721"/>
      <c r="J27" s="722"/>
      <c r="K27" s="18"/>
    </row>
    <row r="28" spans="2:11" s="7" customFormat="1" ht="15.75" thickBot="1">
      <c r="B28" s="506"/>
      <c r="C28" s="719"/>
      <c r="D28" s="720"/>
      <c r="E28" s="483"/>
      <c r="F28" s="483"/>
      <c r="G28" s="721"/>
      <c r="J28" s="722"/>
      <c r="K28" s="18"/>
    </row>
    <row r="29" spans="2:11" s="7" customFormat="1" ht="15.75" thickBot="1">
      <c r="B29" s="506"/>
      <c r="C29" s="719"/>
      <c r="D29" s="720"/>
      <c r="E29" s="483"/>
      <c r="F29" s="483"/>
      <c r="G29" s="721"/>
      <c r="J29" s="722"/>
      <c r="K29" s="18"/>
    </row>
    <row r="30" spans="2:11" s="7" customFormat="1" ht="15.75" thickBot="1">
      <c r="B30" s="506"/>
      <c r="C30" s="719"/>
      <c r="D30" s="720"/>
      <c r="E30" s="483"/>
      <c r="F30" s="483"/>
      <c r="G30" s="721"/>
      <c r="J30" s="722"/>
      <c r="K30" s="18"/>
    </row>
    <row r="31" spans="2:11" s="7" customFormat="1" ht="15.75" thickBot="1">
      <c r="B31" s="506"/>
      <c r="C31" s="719"/>
      <c r="D31" s="720"/>
      <c r="E31" s="483"/>
      <c r="F31" s="483"/>
      <c r="G31" s="721"/>
      <c r="J31" s="722"/>
      <c r="K31" s="18"/>
    </row>
    <row r="32" spans="2:11" s="7" customFormat="1" ht="15.75" thickBot="1">
      <c r="B32" s="506"/>
      <c r="C32" s="719"/>
      <c r="D32" s="720"/>
      <c r="E32" s="483"/>
      <c r="F32" s="483"/>
      <c r="G32" s="721"/>
      <c r="J32" s="722"/>
      <c r="K32" s="18"/>
    </row>
    <row r="33" spans="2:11" s="7" customFormat="1" ht="15.75" thickBot="1">
      <c r="B33" s="506"/>
      <c r="C33" s="719"/>
      <c r="D33" s="447"/>
      <c r="E33" s="447"/>
      <c r="F33" s="447"/>
      <c r="G33" s="721"/>
      <c r="J33" s="722"/>
    </row>
    <row r="34" spans="2:11" s="7" customFormat="1" ht="15.75" thickBot="1">
      <c r="B34" s="506"/>
      <c r="C34" s="719"/>
      <c r="D34" s="447"/>
      <c r="E34" s="447"/>
      <c r="F34" s="447"/>
      <c r="G34" s="721"/>
      <c r="J34" s="722"/>
    </row>
    <row r="35" spans="2:11" s="7" customFormat="1" ht="15.75" thickBot="1">
      <c r="B35" s="723"/>
      <c r="C35" s="505"/>
      <c r="D35" s="447"/>
      <c r="E35" s="447"/>
      <c r="F35" s="447"/>
      <c r="G35" s="724"/>
      <c r="H35" s="725"/>
      <c r="I35" s="725"/>
      <c r="J35" s="726"/>
    </row>
    <row r="36" spans="2:11" ht="15.75" thickBot="1">
      <c r="B36" s="452" t="s">
        <v>195</v>
      </c>
      <c r="C36" s="453"/>
      <c r="D36" s="1160" t="s">
        <v>1327</v>
      </c>
      <c r="E36" s="1161"/>
      <c r="F36" s="1161"/>
      <c r="G36" s="1161"/>
      <c r="H36" s="1161"/>
      <c r="I36" s="1161"/>
      <c r="J36" s="1162"/>
    </row>
    <row r="37" spans="2:11" ht="24.75" thickBot="1">
      <c r="B37" s="452" t="s">
        <v>197</v>
      </c>
      <c r="C37" s="453"/>
      <c r="D37" s="1160" t="s">
        <v>198</v>
      </c>
      <c r="E37" s="1161"/>
      <c r="F37" s="1161"/>
      <c r="G37" s="1161"/>
      <c r="H37" s="1161"/>
      <c r="I37" s="1161"/>
      <c r="J37" s="1162"/>
    </row>
    <row r="38" spans="2:11" ht="15.75" thickBot="1">
      <c r="B38" s="204"/>
      <c r="C38" s="512"/>
      <c r="D38" s="204"/>
      <c r="E38" s="204"/>
      <c r="F38" s="204"/>
      <c r="G38" s="204"/>
      <c r="H38" s="204"/>
      <c r="I38" s="204"/>
      <c r="J38" s="204"/>
      <c r="K38" s="137"/>
    </row>
    <row r="39" spans="2:11" ht="24" customHeight="1" thickBot="1">
      <c r="B39" s="1163" t="s">
        <v>199</v>
      </c>
      <c r="C39" s="1164"/>
      <c r="D39" s="1164"/>
      <c r="E39" s="1165"/>
      <c r="F39" s="137"/>
      <c r="G39" s="137"/>
      <c r="H39" s="137"/>
      <c r="I39" s="137"/>
      <c r="J39" s="137"/>
      <c r="K39" s="137"/>
    </row>
    <row r="40" spans="2:11" ht="15.75" thickBot="1">
      <c r="B40" s="1148">
        <v>1</v>
      </c>
      <c r="C40" s="435"/>
      <c r="D40" s="456" t="s">
        <v>200</v>
      </c>
      <c r="E40" s="447" t="s">
        <v>285</v>
      </c>
      <c r="F40" s="137"/>
      <c r="G40" s="137"/>
      <c r="H40" s="137"/>
      <c r="I40" s="137"/>
      <c r="J40" s="137"/>
      <c r="K40" s="137"/>
    </row>
    <row r="41" spans="2:11" ht="15.75" thickBot="1">
      <c r="B41" s="1149"/>
      <c r="C41" s="435"/>
      <c r="D41" s="441" t="s">
        <v>202</v>
      </c>
      <c r="E41" s="447" t="s">
        <v>1328</v>
      </c>
      <c r="F41" s="137"/>
      <c r="G41" s="137"/>
      <c r="H41" s="137"/>
      <c r="I41" s="137"/>
      <c r="J41" s="137"/>
      <c r="K41" s="137"/>
    </row>
    <row r="42" spans="2:11" ht="15.75" thickBot="1">
      <c r="B42" s="1149"/>
      <c r="C42" s="435"/>
      <c r="D42" s="441" t="s">
        <v>204</v>
      </c>
      <c r="E42" s="447" t="s">
        <v>800</v>
      </c>
      <c r="F42" s="137"/>
      <c r="G42" s="137"/>
      <c r="H42" s="137"/>
      <c r="I42" s="137"/>
      <c r="J42" s="137"/>
      <c r="K42" s="137"/>
    </row>
    <row r="43" spans="2:11" ht="15.75" thickBot="1">
      <c r="B43" s="1149"/>
      <c r="C43" s="435"/>
      <c r="D43" s="441" t="s">
        <v>205</v>
      </c>
      <c r="E43" s="447" t="s">
        <v>801</v>
      </c>
      <c r="F43" s="137"/>
      <c r="G43" s="137"/>
      <c r="H43" s="137"/>
      <c r="I43" s="137"/>
      <c r="J43" s="137"/>
      <c r="K43" s="137"/>
    </row>
    <row r="44" spans="2:11" ht="15.75" thickBot="1">
      <c r="B44" s="1149"/>
      <c r="C44" s="435"/>
      <c r="D44" s="441" t="s">
        <v>207</v>
      </c>
      <c r="E44" s="447" t="s">
        <v>802</v>
      </c>
      <c r="F44" s="137"/>
      <c r="G44" s="137"/>
      <c r="H44" s="137"/>
      <c r="I44" s="137"/>
      <c r="J44" s="137"/>
      <c r="K44" s="137"/>
    </row>
    <row r="45" spans="2:11" ht="15.75" thickBot="1">
      <c r="B45" s="1149"/>
      <c r="C45" s="435"/>
      <c r="D45" s="441" t="s">
        <v>208</v>
      </c>
      <c r="E45" s="447" t="s">
        <v>803</v>
      </c>
      <c r="F45" s="137"/>
      <c r="G45" s="137"/>
      <c r="H45" s="137"/>
      <c r="I45" s="137"/>
      <c r="J45" s="137"/>
      <c r="K45" s="137"/>
    </row>
    <row r="46" spans="2:11" ht="15.75" thickBot="1">
      <c r="B46" s="1150"/>
      <c r="C46" s="446"/>
      <c r="D46" s="441" t="s">
        <v>210</v>
      </c>
      <c r="E46" s="447" t="s">
        <v>804</v>
      </c>
      <c r="F46" s="137"/>
      <c r="G46" s="137"/>
      <c r="H46" s="137"/>
      <c r="I46" s="137"/>
      <c r="J46" s="137"/>
      <c r="K46" s="137"/>
    </row>
    <row r="47" spans="2:11" ht="15.75" thickBot="1">
      <c r="B47" s="135"/>
      <c r="C47" s="136"/>
      <c r="D47" s="137"/>
      <c r="E47" s="137"/>
      <c r="F47" s="137"/>
      <c r="G47" s="137"/>
      <c r="H47" s="137"/>
      <c r="I47" s="137"/>
      <c r="J47" s="137"/>
      <c r="K47" s="137"/>
    </row>
    <row r="48" spans="2:11" ht="15.75" thickBot="1">
      <c r="B48" s="1163" t="s">
        <v>212</v>
      </c>
      <c r="C48" s="1164"/>
      <c r="D48" s="1164"/>
      <c r="E48" s="1165"/>
      <c r="F48" s="137"/>
      <c r="G48" s="137"/>
      <c r="H48" s="137"/>
      <c r="I48" s="137"/>
      <c r="J48" s="137"/>
      <c r="K48" s="137"/>
    </row>
    <row r="49" spans="2:11" ht="15.75" thickBot="1">
      <c r="B49" s="1148">
        <v>1</v>
      </c>
      <c r="C49" s="435"/>
      <c r="D49" s="456" t="s">
        <v>200</v>
      </c>
      <c r="E49" s="489" t="s">
        <v>213</v>
      </c>
      <c r="F49" s="137"/>
      <c r="G49" s="137"/>
      <c r="H49" s="137"/>
      <c r="I49" s="137"/>
      <c r="J49" s="137"/>
      <c r="K49" s="137"/>
    </row>
    <row r="50" spans="2:11" ht="15.75" thickBot="1">
      <c r="B50" s="1149"/>
      <c r="C50" s="435"/>
      <c r="D50" s="441" t="s">
        <v>202</v>
      </c>
      <c r="E50" s="489" t="s">
        <v>214</v>
      </c>
      <c r="F50" s="137"/>
      <c r="G50" s="137"/>
      <c r="H50" s="137"/>
      <c r="I50" s="137"/>
      <c r="J50" s="137"/>
      <c r="K50" s="137"/>
    </row>
    <row r="51" spans="2:11" ht="15.75" thickBot="1">
      <c r="B51" s="1149"/>
      <c r="C51" s="435"/>
      <c r="D51" s="441" t="s">
        <v>204</v>
      </c>
      <c r="E51" s="458"/>
      <c r="F51" s="137"/>
      <c r="G51" s="137"/>
      <c r="H51" s="137"/>
      <c r="I51" s="137"/>
      <c r="J51" s="137"/>
      <c r="K51" s="137"/>
    </row>
    <row r="52" spans="2:11" ht="15.75" thickBot="1">
      <c r="B52" s="1149"/>
      <c r="C52" s="435"/>
      <c r="D52" s="441" t="s">
        <v>205</v>
      </c>
      <c r="E52" s="458"/>
      <c r="F52" s="137"/>
      <c r="G52" s="137"/>
      <c r="H52" s="137"/>
      <c r="I52" s="137"/>
      <c r="J52" s="137"/>
      <c r="K52" s="137"/>
    </row>
    <row r="53" spans="2:11" ht="15.75" thickBot="1">
      <c r="B53" s="1149"/>
      <c r="C53" s="435"/>
      <c r="D53" s="441" t="s">
        <v>207</v>
      </c>
      <c r="E53" s="458"/>
      <c r="F53" s="137"/>
      <c r="G53" s="137"/>
      <c r="H53" s="137"/>
      <c r="I53" s="137"/>
      <c r="J53" s="137"/>
      <c r="K53" s="137"/>
    </row>
    <row r="54" spans="2:11" ht="15.75" thickBot="1">
      <c r="B54" s="1149"/>
      <c r="C54" s="435"/>
      <c r="D54" s="441" t="s">
        <v>208</v>
      </c>
      <c r="E54" s="458"/>
      <c r="F54" s="137"/>
      <c r="G54" s="137"/>
      <c r="H54" s="137"/>
      <c r="I54" s="137"/>
      <c r="J54" s="137"/>
      <c r="K54" s="137"/>
    </row>
    <row r="55" spans="2:11" ht="15.75" thickBot="1">
      <c r="B55" s="1150"/>
      <c r="C55" s="446"/>
      <c r="D55" s="441" t="s">
        <v>210</v>
      </c>
      <c r="E55" s="458"/>
      <c r="F55" s="137"/>
      <c r="G55" s="137"/>
      <c r="H55" s="137"/>
      <c r="I55" s="137"/>
      <c r="J55" s="137"/>
      <c r="K55" s="137"/>
    </row>
    <row r="56" spans="2:11" ht="15.75" thickBot="1">
      <c r="B56" s="135"/>
      <c r="C56" s="136"/>
      <c r="D56" s="137"/>
      <c r="E56" s="137"/>
      <c r="F56" s="137"/>
      <c r="G56" s="137"/>
      <c r="H56" s="137"/>
      <c r="I56" s="137"/>
      <c r="J56" s="137"/>
      <c r="K56" s="137"/>
    </row>
    <row r="57" spans="2:11" ht="15" customHeight="1" thickBot="1">
      <c r="B57" s="455" t="s">
        <v>215</v>
      </c>
      <c r="C57" s="480"/>
      <c r="D57" s="480"/>
      <c r="E57" s="481"/>
      <c r="G57" s="137"/>
      <c r="H57" s="137"/>
      <c r="I57" s="137"/>
      <c r="J57" s="137"/>
      <c r="K57" s="137"/>
    </row>
    <row r="58" spans="2:11" ht="24.75" thickBot="1">
      <c r="B58" s="452" t="s">
        <v>216</v>
      </c>
      <c r="C58" s="441" t="s">
        <v>217</v>
      </c>
      <c r="D58" s="441" t="s">
        <v>218</v>
      </c>
      <c r="E58" s="441" t="s">
        <v>219</v>
      </c>
      <c r="F58" s="137"/>
      <c r="G58" s="137"/>
      <c r="H58" s="137"/>
      <c r="I58" s="137"/>
      <c r="J58" s="137"/>
    </row>
    <row r="59" spans="2:11" ht="72.75" thickBot="1">
      <c r="B59" s="462">
        <v>42401</v>
      </c>
      <c r="C59" s="441">
        <v>1</v>
      </c>
      <c r="D59" s="727" t="s">
        <v>1329</v>
      </c>
      <c r="E59" s="441"/>
      <c r="F59" s="137"/>
      <c r="G59" s="137"/>
      <c r="H59" s="137"/>
      <c r="I59" s="137"/>
      <c r="J59" s="137"/>
    </row>
    <row r="60" spans="2:11" ht="15.75" thickBot="1">
      <c r="B60" s="135"/>
      <c r="C60" s="136"/>
      <c r="D60" s="137"/>
      <c r="E60" s="137"/>
      <c r="F60" s="137"/>
      <c r="G60" s="137"/>
      <c r="H60" s="137"/>
      <c r="I60" s="137"/>
      <c r="J60" s="137"/>
      <c r="K60" s="137"/>
    </row>
    <row r="61" spans="2:11" ht="15.75" thickBot="1">
      <c r="B61" s="497" t="s">
        <v>778</v>
      </c>
      <c r="C61" s="465"/>
      <c r="D61" s="137"/>
      <c r="E61" s="137"/>
      <c r="F61" s="137"/>
      <c r="G61" s="137"/>
      <c r="H61" s="137"/>
      <c r="I61" s="137"/>
      <c r="J61" s="137"/>
      <c r="K61" s="137"/>
    </row>
    <row r="62" spans="2:11">
      <c r="B62" s="1267" t="s">
        <v>1561</v>
      </c>
      <c r="C62" s="1206"/>
      <c r="D62" s="1206"/>
      <c r="E62" s="137"/>
      <c r="F62" s="137"/>
      <c r="G62" s="137"/>
      <c r="H62" s="137"/>
      <c r="I62" s="137"/>
      <c r="J62" s="137"/>
      <c r="K62" s="137"/>
    </row>
    <row r="63" spans="2:11">
      <c r="B63" s="1267"/>
      <c r="C63" s="1206"/>
      <c r="D63" s="1206"/>
      <c r="E63" s="137"/>
      <c r="F63" s="137"/>
      <c r="G63" s="137"/>
      <c r="H63" s="137"/>
      <c r="I63" s="137"/>
      <c r="J63" s="137"/>
      <c r="K63" s="137"/>
    </row>
    <row r="64" spans="2:11" ht="15.75" thickBot="1">
      <c r="B64" s="137"/>
      <c r="D64" s="137"/>
      <c r="E64" s="137"/>
      <c r="F64" s="137"/>
      <c r="G64" s="137"/>
      <c r="H64" s="137"/>
      <c r="I64" s="137"/>
      <c r="J64" s="137"/>
      <c r="K64" s="137"/>
    </row>
    <row r="65" spans="2:11" ht="15.75" thickBot="1">
      <c r="B65" s="1163" t="s">
        <v>221</v>
      </c>
      <c r="C65" s="1164"/>
      <c r="D65" s="1165"/>
      <c r="E65" s="137"/>
      <c r="F65" s="137"/>
      <c r="G65" s="137"/>
      <c r="H65" s="137"/>
      <c r="I65" s="137"/>
      <c r="J65" s="137"/>
      <c r="K65" s="137"/>
    </row>
    <row r="66" spans="2:11" ht="60.75" thickBot="1">
      <c r="B66" s="452" t="s">
        <v>222</v>
      </c>
      <c r="C66" s="446"/>
      <c r="D66" s="441" t="s">
        <v>1330</v>
      </c>
      <c r="E66" s="137"/>
      <c r="F66" s="137"/>
      <c r="G66" s="137"/>
      <c r="H66" s="137"/>
      <c r="I66" s="137"/>
      <c r="J66" s="137"/>
      <c r="K66" s="137"/>
    </row>
    <row r="67" spans="2:11">
      <c r="B67" s="1148" t="s">
        <v>224</v>
      </c>
      <c r="C67" s="435"/>
      <c r="D67" s="508" t="s">
        <v>225</v>
      </c>
      <c r="E67" s="137"/>
      <c r="F67" s="137"/>
      <c r="G67" s="137"/>
      <c r="H67" s="137"/>
      <c r="I67" s="137"/>
      <c r="J67" s="137"/>
      <c r="K67" s="137"/>
    </row>
    <row r="68" spans="2:11" ht="120">
      <c r="B68" s="1149"/>
      <c r="C68" s="435"/>
      <c r="D68" s="509" t="s">
        <v>1331</v>
      </c>
      <c r="E68" s="137"/>
      <c r="F68" s="137"/>
      <c r="G68" s="137"/>
      <c r="H68" s="137"/>
      <c r="I68" s="137"/>
      <c r="J68" s="137"/>
      <c r="K68" s="137"/>
    </row>
    <row r="69" spans="2:11">
      <c r="B69" s="1149"/>
      <c r="C69" s="435"/>
      <c r="D69" s="508" t="s">
        <v>227</v>
      </c>
      <c r="E69" s="137"/>
      <c r="F69" s="137"/>
      <c r="G69" s="137"/>
      <c r="H69" s="137"/>
      <c r="I69" s="137"/>
      <c r="J69" s="137"/>
      <c r="K69" s="137"/>
    </row>
    <row r="70" spans="2:11">
      <c r="B70" s="1149"/>
      <c r="C70" s="435"/>
      <c r="D70" s="509" t="s">
        <v>469</v>
      </c>
      <c r="E70" s="137"/>
      <c r="F70" s="137"/>
      <c r="G70" s="137"/>
      <c r="H70" s="137"/>
      <c r="I70" s="137"/>
      <c r="J70" s="137"/>
      <c r="K70" s="137"/>
    </row>
    <row r="71" spans="2:11">
      <c r="B71" s="1149"/>
      <c r="C71" s="435"/>
      <c r="D71" s="509" t="s">
        <v>1332</v>
      </c>
      <c r="E71" s="137"/>
      <c r="F71" s="137"/>
      <c r="G71" s="137"/>
      <c r="H71" s="137"/>
      <c r="I71" s="137"/>
      <c r="J71" s="137"/>
      <c r="K71" s="137"/>
    </row>
    <row r="72" spans="2:11">
      <c r="B72" s="1149"/>
      <c r="C72" s="435"/>
      <c r="D72" s="509" t="s">
        <v>539</v>
      </c>
      <c r="E72" s="137"/>
      <c r="F72" s="137"/>
      <c r="G72" s="137"/>
      <c r="H72" s="137"/>
      <c r="I72" s="137"/>
      <c r="J72" s="137"/>
      <c r="K72" s="137"/>
    </row>
    <row r="73" spans="2:11">
      <c r="B73" s="1149"/>
      <c r="C73" s="435"/>
      <c r="D73" s="509" t="s">
        <v>1333</v>
      </c>
      <c r="E73" s="137"/>
      <c r="F73" s="137"/>
      <c r="G73" s="137"/>
      <c r="H73" s="137"/>
      <c r="I73" s="137"/>
      <c r="J73" s="137"/>
      <c r="K73" s="137"/>
    </row>
    <row r="74" spans="2:11">
      <c r="B74" s="1149"/>
      <c r="C74" s="435"/>
      <c r="D74" s="509" t="s">
        <v>1334</v>
      </c>
      <c r="E74" s="137"/>
      <c r="F74" s="137"/>
      <c r="G74" s="137"/>
      <c r="H74" s="137"/>
      <c r="I74" s="137"/>
      <c r="J74" s="137"/>
      <c r="K74" s="137"/>
    </row>
    <row r="75" spans="2:11">
      <c r="B75" s="1149"/>
      <c r="C75" s="435"/>
      <c r="D75" s="509" t="s">
        <v>1335</v>
      </c>
      <c r="E75" s="137"/>
      <c r="F75" s="137"/>
      <c r="G75" s="137"/>
      <c r="H75" s="137"/>
      <c r="I75" s="137"/>
      <c r="J75" s="137"/>
      <c r="K75" s="137"/>
    </row>
    <row r="76" spans="2:11">
      <c r="B76" s="1149"/>
      <c r="C76" s="435"/>
      <c r="D76" s="509" t="s">
        <v>1336</v>
      </c>
      <c r="E76" s="137"/>
      <c r="F76" s="137"/>
      <c r="G76" s="137"/>
      <c r="H76" s="137"/>
      <c r="I76" s="137"/>
      <c r="J76" s="137"/>
      <c r="K76" s="137"/>
    </row>
    <row r="77" spans="2:11">
      <c r="B77" s="1149"/>
      <c r="C77" s="435"/>
      <c r="D77" s="508" t="s">
        <v>230</v>
      </c>
      <c r="E77" s="137"/>
      <c r="F77" s="137"/>
      <c r="G77" s="137"/>
      <c r="H77" s="137"/>
      <c r="I77" s="137"/>
      <c r="J77" s="137"/>
      <c r="K77" s="137"/>
    </row>
    <row r="78" spans="2:11" ht="36.75" thickBot="1">
      <c r="B78" s="1150"/>
      <c r="C78" s="446"/>
      <c r="D78" s="441" t="s">
        <v>714</v>
      </c>
      <c r="E78" s="137"/>
      <c r="F78" s="137"/>
      <c r="G78" s="137"/>
      <c r="H78" s="137"/>
      <c r="I78" s="137"/>
      <c r="J78" s="137"/>
      <c r="K78" s="137"/>
    </row>
    <row r="79" spans="2:11" ht="24.75" thickBot="1">
      <c r="B79" s="452" t="s">
        <v>232</v>
      </c>
      <c r="C79" s="446"/>
      <c r="D79" s="441"/>
      <c r="E79" s="137"/>
      <c r="F79" s="137"/>
      <c r="G79" s="137"/>
      <c r="H79" s="137"/>
      <c r="I79" s="137"/>
      <c r="J79" s="137"/>
      <c r="K79" s="137"/>
    </row>
    <row r="80" spans="2:11" ht="144">
      <c r="B80" s="1148" t="s">
        <v>233</v>
      </c>
      <c r="C80" s="435"/>
      <c r="D80" s="509" t="s">
        <v>1337</v>
      </c>
      <c r="E80" s="137"/>
      <c r="F80" s="137"/>
      <c r="G80" s="137"/>
      <c r="H80" s="137"/>
      <c r="I80" s="137"/>
      <c r="J80" s="137"/>
      <c r="K80" s="137"/>
    </row>
    <row r="81" spans="2:11" ht="72">
      <c r="B81" s="1149"/>
      <c r="C81" s="435"/>
      <c r="D81" s="509" t="s">
        <v>1338</v>
      </c>
      <c r="E81" s="137"/>
      <c r="F81" s="137"/>
      <c r="G81" s="137"/>
      <c r="H81" s="137"/>
      <c r="I81" s="137"/>
      <c r="J81" s="137"/>
      <c r="K81" s="137"/>
    </row>
    <row r="82" spans="2:11" ht="84">
      <c r="B82" s="1149"/>
      <c r="C82" s="435"/>
      <c r="D82" s="509" t="s">
        <v>1339</v>
      </c>
      <c r="E82" s="137"/>
      <c r="F82" s="137"/>
      <c r="G82" s="137"/>
      <c r="H82" s="137"/>
      <c r="I82" s="137"/>
      <c r="J82" s="137"/>
      <c r="K82" s="137"/>
    </row>
    <row r="83" spans="2:11" ht="108.75" thickBot="1">
      <c r="B83" s="1150"/>
      <c r="C83" s="446"/>
      <c r="D83" s="441" t="s">
        <v>1340</v>
      </c>
      <c r="E83" s="137"/>
      <c r="F83" s="137"/>
      <c r="G83" s="137"/>
      <c r="H83" s="137"/>
      <c r="I83" s="137"/>
      <c r="J83" s="137"/>
      <c r="K83" s="137"/>
    </row>
    <row r="84" spans="2:11" ht="36">
      <c r="B84" s="1148" t="s">
        <v>245</v>
      </c>
      <c r="C84" s="435"/>
      <c r="D84" s="508" t="s">
        <v>116</v>
      </c>
      <c r="E84" s="137"/>
      <c r="F84" s="137"/>
      <c r="G84" s="137"/>
      <c r="H84" s="137"/>
      <c r="I84" s="137"/>
      <c r="J84" s="137"/>
      <c r="K84" s="137"/>
    </row>
    <row r="85" spans="2:11">
      <c r="B85" s="1149"/>
      <c r="C85" s="435"/>
      <c r="D85" s="471"/>
      <c r="E85" s="137"/>
      <c r="F85" s="137"/>
      <c r="G85" s="137"/>
      <c r="H85" s="137"/>
      <c r="I85" s="137"/>
      <c r="J85" s="137"/>
      <c r="K85" s="137"/>
    </row>
    <row r="86" spans="2:11">
      <c r="B86" s="1149"/>
      <c r="C86" s="435"/>
      <c r="D86" s="509" t="s">
        <v>247</v>
      </c>
      <c r="E86" s="137"/>
      <c r="F86" s="137"/>
      <c r="G86" s="137"/>
      <c r="H86" s="137"/>
      <c r="I86" s="137"/>
      <c r="J86" s="137"/>
      <c r="K86" s="137"/>
    </row>
    <row r="87" spans="2:11" ht="61.5">
      <c r="B87" s="1149"/>
      <c r="C87" s="435"/>
      <c r="D87" s="509" t="s">
        <v>1341</v>
      </c>
      <c r="E87" s="137"/>
      <c r="F87" s="137"/>
      <c r="G87" s="137"/>
      <c r="H87" s="137"/>
      <c r="I87" s="137"/>
      <c r="J87" s="137"/>
      <c r="K87" s="137"/>
    </row>
    <row r="88" spans="2:11" ht="61.5">
      <c r="B88" s="1149"/>
      <c r="C88" s="435"/>
      <c r="D88" s="509" t="s">
        <v>1342</v>
      </c>
      <c r="E88" s="137"/>
      <c r="F88" s="137"/>
      <c r="G88" s="137"/>
      <c r="H88" s="137"/>
      <c r="I88" s="137"/>
      <c r="J88" s="137"/>
      <c r="K88" s="137"/>
    </row>
    <row r="89" spans="2:11" ht="38.25" thickBot="1">
      <c r="B89" s="1150"/>
      <c r="C89" s="446"/>
      <c r="D89" s="441" t="s">
        <v>1343</v>
      </c>
      <c r="E89" s="137"/>
      <c r="F89" s="137"/>
      <c r="G89" s="137"/>
      <c r="H89" s="137"/>
      <c r="I89" s="137"/>
      <c r="J89" s="137"/>
      <c r="K89" s="137"/>
    </row>
  </sheetData>
  <sheetProtection algorithmName="SHA-512" hashValue="sMTgUz/yfLHdVC/RGq73HNiM/eFOv60A3ZhQAXanFMuUuiro9prK/HK4BJqWvKccyzKkhTzBDV1UMgqZKmugwg==" saltValue="KXn24ay/hxjQ1AJZfOCFlQ==" spinCount="100000" sheet="1" objects="1" scenarios="1" selectLockedCells="1" selectUnlockedCells="1"/>
  <mergeCells count="25">
    <mergeCell ref="B10:D10"/>
    <mergeCell ref="F10:S10"/>
    <mergeCell ref="A1:P1"/>
    <mergeCell ref="A2:P2"/>
    <mergeCell ref="A3:P3"/>
    <mergeCell ref="A4:D4"/>
    <mergeCell ref="A5:P5"/>
    <mergeCell ref="F11:S11"/>
    <mergeCell ref="E12:R12"/>
    <mergeCell ref="E13:R13"/>
    <mergeCell ref="B15:B20"/>
    <mergeCell ref="D15:J15"/>
    <mergeCell ref="D16:J16"/>
    <mergeCell ref="B84:B89"/>
    <mergeCell ref="D21:J21"/>
    <mergeCell ref="D36:J36"/>
    <mergeCell ref="D37:J37"/>
    <mergeCell ref="B39:E39"/>
    <mergeCell ref="B40:B46"/>
    <mergeCell ref="B48:E48"/>
    <mergeCell ref="B49:B55"/>
    <mergeCell ref="B62:D63"/>
    <mergeCell ref="B65:D65"/>
    <mergeCell ref="B67:B78"/>
    <mergeCell ref="B80:B83"/>
  </mergeCells>
  <conditionalFormatting sqref="F10">
    <cfRule type="notContainsBlanks" dxfId="49" priority="4">
      <formula>LEN(TRIM(F10))&gt;0</formula>
    </cfRule>
  </conditionalFormatting>
  <conditionalFormatting sqref="F11:S11">
    <cfRule type="expression" dxfId="48" priority="2">
      <formula>E11="NO SE REPORTA"</formula>
    </cfRule>
    <cfRule type="expression" dxfId="47" priority="3">
      <formula>E10="NO APLICA"</formula>
    </cfRule>
  </conditionalFormatting>
  <conditionalFormatting sqref="E12:R12">
    <cfRule type="expression" dxfId="46" priority="1">
      <formula>E11="SI SE REPORTA"</formula>
    </cfRule>
  </conditionalFormatting>
  <dataValidations count="7">
    <dataValidation operator="greaterThanOrEqual" allowBlank="1" showErrorMessage="1" errorTitle="ERROR" error="Escriba un número igual o mayor que 0" promptTitle="ERROR" prompt="Escriba un número igual o mayor que 0" sqref="I19"/>
    <dataValidation type="whole" operator="greaterThanOrEqual" allowBlank="1" showErrorMessage="1" errorTitle="ERROR" error="Escriba un número igual o mayor que 0" promptTitle="ERROR" prompt="Escriba un número igual o mayor que 0" sqref="E18:H19 I18">
      <formula1>0</formula1>
    </dataValidation>
    <dataValidation allowBlank="1" showInputMessage="1" showErrorMessage="1" promptTitle="OJO" prompt="NO TOCAR" sqref="E20:J20 J18:J19"/>
    <dataValidation type="whole" operator="greaterThanOrEqual" allowBlank="1" showInputMessage="1" showErrorMessage="1" errorTitle="ERROR" error="Valor en HECTAREAS (sin decimales)_x000a_" sqref="G38:H38">
      <formula1>0</formula1>
    </dataValidation>
    <dataValidation allowBlank="1" showInputMessage="1" showErrorMessage="1" promptTitle="ESTADO" prompt="en preparación_x000a_en aprestamiento_x000a_en declaración_x000a_Declarado" sqref="I38"/>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01"/>
  <sheetViews>
    <sheetView showGridLines="0" topLeftCell="A3" zoomScale="98" zoomScaleNormal="98" workbookViewId="0">
      <selection activeCell="R20" sqref="R20"/>
    </sheetView>
  </sheetViews>
  <sheetFormatPr baseColWidth="10" defaultColWidth="14.42578125" defaultRowHeight="15" customHeight="1"/>
  <cols>
    <col min="1" max="1" width="1.85546875" style="381" customWidth="1"/>
    <col min="2" max="2" width="12.85546875" style="381" customWidth="1"/>
    <col min="3" max="3" width="5" style="381" customWidth="1"/>
    <col min="4" max="4" width="34.85546875" style="381" customWidth="1"/>
    <col min="5" max="5" width="12.140625" style="381" customWidth="1"/>
    <col min="6" max="10" width="10.7109375" style="381" customWidth="1"/>
    <col min="11" max="11" width="11.42578125" style="381" customWidth="1"/>
    <col min="12" max="12" width="27.85546875" style="381" customWidth="1"/>
    <col min="13" max="13" width="11" style="381" customWidth="1"/>
    <col min="14" max="16" width="8.85546875" style="381" customWidth="1"/>
    <col min="17" max="255" width="10.7109375" style="381" customWidth="1"/>
    <col min="256" max="16384" width="14.42578125" style="385"/>
  </cols>
  <sheetData>
    <row r="1" spans="1:255" ht="100.5" customHeight="1" thickBot="1">
      <c r="A1" s="1107"/>
      <c r="B1" s="1108"/>
      <c r="C1" s="1108"/>
      <c r="D1" s="1108"/>
      <c r="E1" s="1108"/>
      <c r="F1" s="1108"/>
      <c r="G1" s="1108"/>
      <c r="H1" s="1108"/>
      <c r="I1" s="1108"/>
      <c r="J1" s="1108"/>
      <c r="K1" s="1108"/>
      <c r="L1" s="1108"/>
      <c r="M1" s="1108"/>
      <c r="N1" s="1108"/>
      <c r="O1" s="1108"/>
      <c r="P1" s="1109"/>
      <c r="Q1" s="728"/>
      <c r="R1" s="729"/>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c r="BE1" s="556"/>
      <c r="BF1" s="556"/>
      <c r="BG1" s="556"/>
      <c r="BH1" s="556"/>
      <c r="BI1" s="556"/>
      <c r="BJ1" s="556"/>
      <c r="BK1" s="556"/>
      <c r="BL1" s="556"/>
      <c r="BM1" s="556"/>
      <c r="BN1" s="556"/>
      <c r="BO1" s="556"/>
      <c r="BP1" s="556"/>
      <c r="BQ1" s="556"/>
      <c r="BR1" s="556"/>
      <c r="BS1" s="556"/>
      <c r="BT1" s="556"/>
      <c r="BU1" s="556"/>
      <c r="BV1" s="556"/>
      <c r="BW1" s="556"/>
      <c r="BX1" s="556"/>
      <c r="BY1" s="556"/>
      <c r="BZ1" s="556"/>
      <c r="CA1" s="556"/>
      <c r="CB1" s="556"/>
      <c r="CC1" s="556"/>
      <c r="CD1" s="556"/>
      <c r="CE1" s="556"/>
      <c r="CF1" s="556"/>
      <c r="CG1" s="556"/>
      <c r="CH1" s="556"/>
      <c r="CI1" s="556"/>
      <c r="CJ1" s="556"/>
      <c r="CK1" s="556"/>
      <c r="CL1" s="556"/>
      <c r="CM1" s="556"/>
      <c r="CN1" s="556"/>
      <c r="CO1" s="556"/>
      <c r="CP1" s="556"/>
      <c r="CQ1" s="556"/>
      <c r="CR1" s="556"/>
      <c r="CS1" s="556"/>
      <c r="CT1" s="556"/>
      <c r="CU1" s="556"/>
      <c r="CV1" s="556"/>
      <c r="CW1" s="556"/>
      <c r="CX1" s="556"/>
      <c r="CY1" s="556"/>
      <c r="CZ1" s="556"/>
      <c r="DA1" s="556"/>
      <c r="DB1" s="556"/>
      <c r="DC1" s="556"/>
      <c r="DD1" s="556"/>
      <c r="DE1" s="556"/>
      <c r="DF1" s="556"/>
      <c r="DG1" s="556"/>
      <c r="DH1" s="556"/>
      <c r="DI1" s="556"/>
      <c r="DJ1" s="556"/>
      <c r="DK1" s="556"/>
      <c r="DL1" s="556"/>
      <c r="DM1" s="556"/>
      <c r="DN1" s="556"/>
      <c r="DO1" s="556"/>
      <c r="DP1" s="556"/>
      <c r="DQ1" s="556"/>
      <c r="DR1" s="556"/>
      <c r="DS1" s="556"/>
      <c r="DT1" s="556"/>
      <c r="DU1" s="556"/>
      <c r="DV1" s="556"/>
      <c r="DW1" s="556"/>
      <c r="DX1" s="556"/>
      <c r="DY1" s="556"/>
      <c r="DZ1" s="556"/>
      <c r="EA1" s="556"/>
      <c r="EB1" s="556"/>
      <c r="EC1" s="556"/>
      <c r="ED1" s="556"/>
      <c r="EE1" s="556"/>
      <c r="EF1" s="556"/>
      <c r="EG1" s="556"/>
      <c r="EH1" s="556"/>
      <c r="EI1" s="556"/>
      <c r="EJ1" s="556"/>
      <c r="EK1" s="556"/>
      <c r="EL1" s="556"/>
      <c r="EM1" s="556"/>
      <c r="EN1" s="556"/>
      <c r="EO1" s="556"/>
      <c r="EP1" s="556"/>
      <c r="EQ1" s="556"/>
      <c r="ER1" s="556"/>
      <c r="ES1" s="556"/>
      <c r="ET1" s="556"/>
      <c r="EU1" s="556"/>
      <c r="EV1" s="556"/>
      <c r="EW1" s="556"/>
      <c r="EX1" s="556"/>
      <c r="EY1" s="556"/>
      <c r="EZ1" s="556"/>
      <c r="FA1" s="556"/>
      <c r="FB1" s="556"/>
      <c r="FC1" s="556"/>
      <c r="FD1" s="556"/>
      <c r="FE1" s="556"/>
      <c r="FF1" s="556"/>
      <c r="FG1" s="556"/>
      <c r="FH1" s="556"/>
      <c r="FI1" s="556"/>
      <c r="FJ1" s="556"/>
      <c r="FK1" s="556"/>
      <c r="FL1" s="556"/>
      <c r="FM1" s="556"/>
      <c r="FN1" s="556"/>
      <c r="FO1" s="556"/>
      <c r="FP1" s="556"/>
      <c r="FQ1" s="556"/>
      <c r="FR1" s="556"/>
      <c r="FS1" s="556"/>
      <c r="FT1" s="556"/>
      <c r="FU1" s="556"/>
      <c r="FV1" s="556"/>
      <c r="FW1" s="556"/>
      <c r="FX1" s="556"/>
      <c r="FY1" s="556"/>
      <c r="FZ1" s="556"/>
      <c r="GA1" s="556"/>
      <c r="GB1" s="556"/>
      <c r="GC1" s="556"/>
      <c r="GD1" s="556"/>
      <c r="GE1" s="556"/>
      <c r="GF1" s="556"/>
      <c r="GG1" s="556"/>
      <c r="GH1" s="556"/>
      <c r="GI1" s="556"/>
      <c r="GJ1" s="556"/>
      <c r="GK1" s="556"/>
      <c r="GL1" s="556"/>
      <c r="GM1" s="556"/>
      <c r="GN1" s="556"/>
      <c r="GO1" s="556"/>
      <c r="GP1" s="556"/>
      <c r="GQ1" s="556"/>
      <c r="GR1" s="556"/>
      <c r="GS1" s="556"/>
      <c r="GT1" s="556"/>
      <c r="GU1" s="556"/>
      <c r="GV1" s="556"/>
      <c r="GW1" s="556"/>
      <c r="GX1" s="556"/>
      <c r="GY1" s="556"/>
      <c r="GZ1" s="556"/>
      <c r="HA1" s="556"/>
      <c r="HB1" s="556"/>
      <c r="HC1" s="556"/>
      <c r="HD1" s="556"/>
      <c r="HE1" s="556"/>
      <c r="HF1" s="556"/>
      <c r="HG1" s="556"/>
      <c r="HH1" s="556"/>
      <c r="HI1" s="556"/>
      <c r="HJ1" s="556"/>
      <c r="HK1" s="556"/>
      <c r="HL1" s="556"/>
      <c r="HM1" s="556"/>
      <c r="HN1" s="556"/>
      <c r="HO1" s="556"/>
      <c r="HP1" s="556"/>
      <c r="HQ1" s="556"/>
      <c r="HR1" s="556"/>
      <c r="HS1" s="556"/>
      <c r="HT1" s="556"/>
      <c r="HU1" s="556"/>
      <c r="HV1" s="556"/>
      <c r="HW1" s="556"/>
      <c r="HX1" s="556"/>
      <c r="HY1" s="556"/>
      <c r="HZ1" s="556"/>
      <c r="IA1" s="556"/>
      <c r="IB1" s="556"/>
      <c r="IC1" s="556"/>
      <c r="ID1" s="556"/>
      <c r="IE1" s="556"/>
      <c r="IF1" s="556"/>
      <c r="IG1" s="556"/>
      <c r="IH1" s="556"/>
      <c r="II1" s="556"/>
      <c r="IJ1" s="556"/>
      <c r="IK1" s="556"/>
      <c r="IL1" s="556"/>
      <c r="IM1" s="556"/>
      <c r="IN1" s="556"/>
      <c r="IO1" s="556"/>
      <c r="IP1" s="556"/>
      <c r="IQ1" s="556"/>
      <c r="IR1" s="556"/>
      <c r="IS1" s="556"/>
      <c r="IT1" s="556"/>
      <c r="IU1" s="557"/>
    </row>
    <row r="2" spans="1:255" ht="18" customHeight="1" thickBot="1">
      <c r="A2" s="1110" t="s">
        <v>1444</v>
      </c>
      <c r="B2" s="1108"/>
      <c r="C2" s="1108"/>
      <c r="D2" s="1108"/>
      <c r="E2" s="1108"/>
      <c r="F2" s="1108"/>
      <c r="G2" s="1108"/>
      <c r="H2" s="1108"/>
      <c r="I2" s="1108"/>
      <c r="J2" s="1108"/>
      <c r="K2" s="1108"/>
      <c r="L2" s="1108"/>
      <c r="M2" s="1108"/>
      <c r="N2" s="1108"/>
      <c r="O2" s="1108"/>
      <c r="P2" s="1109"/>
      <c r="Q2" s="386"/>
      <c r="R2" s="387"/>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c r="FL2" s="238"/>
      <c r="FM2" s="238"/>
      <c r="FN2" s="238"/>
      <c r="FO2" s="238"/>
      <c r="FP2" s="238"/>
      <c r="FQ2" s="238"/>
      <c r="FR2" s="238"/>
      <c r="FS2" s="238"/>
      <c r="FT2" s="238"/>
      <c r="FU2" s="238"/>
      <c r="FV2" s="238"/>
      <c r="FW2" s="238"/>
      <c r="FX2" s="238"/>
      <c r="FY2" s="238"/>
      <c r="FZ2" s="238"/>
      <c r="GA2" s="238"/>
      <c r="GB2" s="238"/>
      <c r="GC2" s="238"/>
      <c r="GD2" s="238"/>
      <c r="GE2" s="238"/>
      <c r="GF2" s="238"/>
      <c r="GG2" s="238"/>
      <c r="GH2" s="238"/>
      <c r="GI2" s="238"/>
      <c r="GJ2" s="238"/>
      <c r="GK2" s="238"/>
      <c r="GL2" s="238"/>
      <c r="GM2" s="238"/>
      <c r="GN2" s="238"/>
      <c r="GO2" s="238"/>
      <c r="GP2" s="238"/>
      <c r="GQ2" s="238"/>
      <c r="GR2" s="238"/>
      <c r="GS2" s="238"/>
      <c r="GT2" s="238"/>
      <c r="GU2" s="238"/>
      <c r="GV2" s="238"/>
      <c r="GW2" s="238"/>
      <c r="GX2" s="238"/>
      <c r="GY2" s="238"/>
      <c r="GZ2" s="238"/>
      <c r="HA2" s="238"/>
      <c r="HB2" s="238"/>
      <c r="HC2" s="238"/>
      <c r="HD2" s="238"/>
      <c r="HE2" s="238"/>
      <c r="HF2" s="238"/>
      <c r="HG2" s="238"/>
      <c r="HH2" s="238"/>
      <c r="HI2" s="238"/>
      <c r="HJ2" s="238"/>
      <c r="HK2" s="238"/>
      <c r="HL2" s="238"/>
      <c r="HM2" s="238"/>
      <c r="HN2" s="238"/>
      <c r="HO2" s="238"/>
      <c r="HP2" s="238"/>
      <c r="HQ2" s="238"/>
      <c r="HR2" s="238"/>
      <c r="HS2" s="238"/>
      <c r="HT2" s="238"/>
      <c r="HU2" s="238"/>
      <c r="HV2" s="238"/>
      <c r="HW2" s="238"/>
      <c r="HX2" s="238"/>
      <c r="HY2" s="238"/>
      <c r="HZ2" s="238"/>
      <c r="IA2" s="238"/>
      <c r="IB2" s="238"/>
      <c r="IC2" s="238"/>
      <c r="ID2" s="238"/>
      <c r="IE2" s="238"/>
      <c r="IF2" s="238"/>
      <c r="IG2" s="238"/>
      <c r="IH2" s="238"/>
      <c r="II2" s="238"/>
      <c r="IJ2" s="238"/>
      <c r="IK2" s="238"/>
      <c r="IL2" s="238"/>
      <c r="IM2" s="238"/>
      <c r="IN2" s="238"/>
      <c r="IO2" s="238"/>
      <c r="IP2" s="238"/>
      <c r="IQ2" s="238"/>
      <c r="IR2" s="238"/>
      <c r="IS2" s="238"/>
      <c r="IT2" s="238"/>
      <c r="IU2" s="239"/>
    </row>
    <row r="3" spans="1:255" ht="18" customHeight="1" thickBot="1">
      <c r="A3" s="1111" t="s">
        <v>104</v>
      </c>
      <c r="B3" s="1108"/>
      <c r="C3" s="1108"/>
      <c r="D3" s="1108"/>
      <c r="E3" s="1108"/>
      <c r="F3" s="1108"/>
      <c r="G3" s="1108"/>
      <c r="H3" s="1108"/>
      <c r="I3" s="1108"/>
      <c r="J3" s="1108"/>
      <c r="K3" s="1108"/>
      <c r="L3" s="1108"/>
      <c r="M3" s="1108"/>
      <c r="N3" s="1108"/>
      <c r="O3" s="1108"/>
      <c r="P3" s="1109"/>
      <c r="Q3" s="386"/>
      <c r="R3" s="387"/>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c r="FL3" s="238"/>
      <c r="FM3" s="238"/>
      <c r="FN3" s="238"/>
      <c r="FO3" s="238"/>
      <c r="FP3" s="238"/>
      <c r="FQ3" s="238"/>
      <c r="FR3" s="238"/>
      <c r="FS3" s="238"/>
      <c r="FT3" s="238"/>
      <c r="FU3" s="238"/>
      <c r="FV3" s="238"/>
      <c r="FW3" s="238"/>
      <c r="FX3" s="238"/>
      <c r="FY3" s="238"/>
      <c r="FZ3" s="238"/>
      <c r="GA3" s="238"/>
      <c r="GB3" s="238"/>
      <c r="GC3" s="238"/>
      <c r="GD3" s="238"/>
      <c r="GE3" s="238"/>
      <c r="GF3" s="238"/>
      <c r="GG3" s="238"/>
      <c r="GH3" s="238"/>
      <c r="GI3" s="238"/>
      <c r="GJ3" s="238"/>
      <c r="GK3" s="238"/>
      <c r="GL3" s="238"/>
      <c r="GM3" s="238"/>
      <c r="GN3" s="238"/>
      <c r="GO3" s="238"/>
      <c r="GP3" s="238"/>
      <c r="GQ3" s="238"/>
      <c r="GR3" s="238"/>
      <c r="GS3" s="238"/>
      <c r="GT3" s="238"/>
      <c r="GU3" s="238"/>
      <c r="GV3" s="238"/>
      <c r="GW3" s="238"/>
      <c r="GX3" s="238"/>
      <c r="GY3" s="238"/>
      <c r="GZ3" s="238"/>
      <c r="HA3" s="238"/>
      <c r="HB3" s="238"/>
      <c r="HC3" s="238"/>
      <c r="HD3" s="238"/>
      <c r="HE3" s="238"/>
      <c r="HF3" s="238"/>
      <c r="HG3" s="238"/>
      <c r="HH3" s="238"/>
      <c r="HI3" s="238"/>
      <c r="HJ3" s="238"/>
      <c r="HK3" s="238"/>
      <c r="HL3" s="238"/>
      <c r="HM3" s="238"/>
      <c r="HN3" s="238"/>
      <c r="HO3" s="238"/>
      <c r="HP3" s="238"/>
      <c r="HQ3" s="238"/>
      <c r="HR3" s="238"/>
      <c r="HS3" s="238"/>
      <c r="HT3" s="238"/>
      <c r="HU3" s="238"/>
      <c r="HV3" s="238"/>
      <c r="HW3" s="238"/>
      <c r="HX3" s="238"/>
      <c r="HY3" s="238"/>
      <c r="HZ3" s="238"/>
      <c r="IA3" s="238"/>
      <c r="IB3" s="238"/>
      <c r="IC3" s="238"/>
      <c r="ID3" s="238"/>
      <c r="IE3" s="238"/>
      <c r="IF3" s="238"/>
      <c r="IG3" s="238"/>
      <c r="IH3" s="238"/>
      <c r="II3" s="238"/>
      <c r="IJ3" s="238"/>
      <c r="IK3" s="238"/>
      <c r="IL3" s="238"/>
      <c r="IM3" s="238"/>
      <c r="IN3" s="238"/>
      <c r="IO3" s="238"/>
      <c r="IP3" s="238"/>
      <c r="IQ3" s="238"/>
      <c r="IR3" s="238"/>
      <c r="IS3" s="238"/>
      <c r="IT3" s="238"/>
      <c r="IU3" s="239"/>
    </row>
    <row r="4" spans="1:255" ht="18" customHeight="1" thickBot="1">
      <c r="A4" s="1111" t="s">
        <v>263</v>
      </c>
      <c r="B4" s="1108"/>
      <c r="C4" s="1108"/>
      <c r="D4" s="1108"/>
      <c r="E4" s="388">
        <v>2019</v>
      </c>
      <c r="F4" s="389"/>
      <c r="G4" s="389"/>
      <c r="H4" s="389"/>
      <c r="I4" s="389"/>
      <c r="J4" s="389"/>
      <c r="K4" s="389"/>
      <c r="L4" s="389"/>
      <c r="M4" s="389"/>
      <c r="N4" s="389"/>
      <c r="O4" s="389"/>
      <c r="P4" s="390"/>
      <c r="Q4" s="386"/>
      <c r="R4" s="387"/>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238"/>
      <c r="EQ4" s="238"/>
      <c r="ER4" s="238"/>
      <c r="ES4" s="238"/>
      <c r="ET4" s="238"/>
      <c r="EU4" s="238"/>
      <c r="EV4" s="238"/>
      <c r="EW4" s="238"/>
      <c r="EX4" s="238"/>
      <c r="EY4" s="238"/>
      <c r="EZ4" s="238"/>
      <c r="FA4" s="238"/>
      <c r="FB4" s="23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c r="GZ4" s="238"/>
      <c r="HA4" s="238"/>
      <c r="HB4" s="238"/>
      <c r="HC4" s="238"/>
      <c r="HD4" s="238"/>
      <c r="HE4" s="238"/>
      <c r="HF4" s="238"/>
      <c r="HG4" s="238"/>
      <c r="HH4" s="238"/>
      <c r="HI4" s="238"/>
      <c r="HJ4" s="238"/>
      <c r="HK4" s="238"/>
      <c r="HL4" s="238"/>
      <c r="HM4" s="238"/>
      <c r="HN4" s="238"/>
      <c r="HO4" s="238"/>
      <c r="HP4" s="238"/>
      <c r="HQ4" s="238"/>
      <c r="HR4" s="238"/>
      <c r="HS4" s="238"/>
      <c r="HT4" s="238"/>
      <c r="HU4" s="238"/>
      <c r="HV4" s="238"/>
      <c r="HW4" s="238"/>
      <c r="HX4" s="238"/>
      <c r="HY4" s="238"/>
      <c r="HZ4" s="238"/>
      <c r="IA4" s="238"/>
      <c r="IB4" s="238"/>
      <c r="IC4" s="238"/>
      <c r="ID4" s="238"/>
      <c r="IE4" s="238"/>
      <c r="IF4" s="238"/>
      <c r="IG4" s="238"/>
      <c r="IH4" s="238"/>
      <c r="II4" s="238"/>
      <c r="IJ4" s="238"/>
      <c r="IK4" s="238"/>
      <c r="IL4" s="238"/>
      <c r="IM4" s="238"/>
      <c r="IN4" s="238"/>
      <c r="IO4" s="238"/>
      <c r="IP4" s="238"/>
      <c r="IQ4" s="238"/>
      <c r="IR4" s="238"/>
      <c r="IS4" s="238"/>
      <c r="IT4" s="238"/>
      <c r="IU4" s="239"/>
    </row>
    <row r="5" spans="1:255" ht="16.5" customHeight="1" thickBot="1">
      <c r="A5" s="1111" t="s">
        <v>117</v>
      </c>
      <c r="B5" s="1108"/>
      <c r="C5" s="1108"/>
      <c r="D5" s="1108"/>
      <c r="E5" s="1112"/>
      <c r="F5" s="1108"/>
      <c r="G5" s="1108"/>
      <c r="H5" s="1108"/>
      <c r="I5" s="1108"/>
      <c r="J5" s="1108"/>
      <c r="K5" s="1108"/>
      <c r="L5" s="1108"/>
      <c r="M5" s="1108"/>
      <c r="N5" s="1108"/>
      <c r="O5" s="1108"/>
      <c r="P5" s="1109"/>
      <c r="Q5" s="386"/>
      <c r="R5" s="387"/>
      <c r="S5" s="387"/>
      <c r="T5" s="387"/>
      <c r="U5" s="387"/>
      <c r="V5" s="387"/>
      <c r="W5" s="387"/>
      <c r="X5" s="387"/>
      <c r="Y5" s="387"/>
      <c r="Z5" s="387"/>
      <c r="AA5" s="387"/>
      <c r="AB5" s="387"/>
      <c r="AC5" s="387"/>
      <c r="AD5" s="387"/>
      <c r="AE5" s="387"/>
      <c r="AF5" s="387"/>
      <c r="AG5" s="387"/>
      <c r="AH5" s="387"/>
      <c r="AI5" s="387"/>
      <c r="AJ5" s="387"/>
      <c r="AK5" s="387"/>
      <c r="AL5" s="387"/>
      <c r="AM5" s="387"/>
      <c r="AN5" s="387"/>
      <c r="AO5" s="387"/>
      <c r="AP5" s="387"/>
      <c r="AQ5" s="387"/>
      <c r="AR5" s="387"/>
      <c r="AS5" s="387"/>
      <c r="AT5" s="387"/>
      <c r="AU5" s="387"/>
      <c r="AV5" s="387"/>
      <c r="AW5" s="387"/>
      <c r="AX5" s="387"/>
      <c r="AY5" s="387"/>
      <c r="AZ5" s="387"/>
      <c r="BA5" s="387"/>
      <c r="BB5" s="387"/>
      <c r="BC5" s="387"/>
      <c r="BD5" s="387"/>
      <c r="BE5" s="387"/>
      <c r="BF5" s="387"/>
      <c r="BG5" s="387"/>
      <c r="BH5" s="387"/>
      <c r="BI5" s="387"/>
      <c r="BJ5" s="387"/>
      <c r="BK5" s="387"/>
      <c r="BL5" s="387"/>
      <c r="BM5" s="387"/>
      <c r="BN5" s="387"/>
      <c r="BO5" s="387"/>
      <c r="BP5" s="387"/>
      <c r="BQ5" s="387"/>
      <c r="BR5" s="387"/>
      <c r="BS5" s="387"/>
      <c r="BT5" s="387"/>
      <c r="BU5" s="387"/>
      <c r="BV5" s="387"/>
      <c r="BW5" s="387"/>
      <c r="BX5" s="387"/>
      <c r="BY5" s="387"/>
      <c r="BZ5" s="387"/>
      <c r="CA5" s="387"/>
      <c r="CB5" s="387"/>
      <c r="CC5" s="387"/>
      <c r="CD5" s="387"/>
      <c r="CE5" s="387"/>
      <c r="CF5" s="387"/>
      <c r="CG5" s="387"/>
      <c r="CH5" s="387"/>
      <c r="CI5" s="387"/>
      <c r="CJ5" s="387"/>
      <c r="CK5" s="387"/>
      <c r="CL5" s="387"/>
      <c r="CM5" s="387"/>
      <c r="CN5" s="387"/>
      <c r="CO5" s="387"/>
      <c r="CP5" s="387"/>
      <c r="CQ5" s="387"/>
      <c r="CR5" s="387"/>
      <c r="CS5" s="387"/>
      <c r="CT5" s="387"/>
      <c r="CU5" s="387"/>
      <c r="CV5" s="387"/>
      <c r="CW5" s="387"/>
      <c r="CX5" s="387"/>
      <c r="CY5" s="387"/>
      <c r="CZ5" s="387"/>
      <c r="DA5" s="387"/>
      <c r="DB5" s="387"/>
      <c r="DC5" s="387"/>
      <c r="DD5" s="387"/>
      <c r="DE5" s="387"/>
      <c r="DF5" s="387"/>
      <c r="DG5" s="387"/>
      <c r="DH5" s="387"/>
      <c r="DI5" s="387"/>
      <c r="DJ5" s="387"/>
      <c r="DK5" s="387"/>
      <c r="DL5" s="387"/>
      <c r="DM5" s="387"/>
      <c r="DN5" s="387"/>
      <c r="DO5" s="387"/>
      <c r="DP5" s="387"/>
      <c r="DQ5" s="387"/>
      <c r="DR5" s="387"/>
      <c r="DS5" s="387"/>
      <c r="DT5" s="387"/>
      <c r="DU5" s="387"/>
      <c r="DV5" s="387"/>
      <c r="DW5" s="387"/>
      <c r="DX5" s="387"/>
      <c r="DY5" s="387"/>
      <c r="DZ5" s="387"/>
      <c r="EA5" s="387"/>
      <c r="EB5" s="387"/>
      <c r="EC5" s="387"/>
      <c r="ED5" s="387"/>
      <c r="EE5" s="387"/>
      <c r="EF5" s="387"/>
      <c r="EG5" s="387"/>
      <c r="EH5" s="387"/>
      <c r="EI5" s="387"/>
      <c r="EJ5" s="387"/>
      <c r="EK5" s="387"/>
      <c r="EL5" s="387"/>
      <c r="EM5" s="387"/>
      <c r="EN5" s="387"/>
      <c r="EO5" s="387"/>
      <c r="EP5" s="387"/>
      <c r="EQ5" s="387"/>
      <c r="ER5" s="387"/>
      <c r="ES5" s="387"/>
      <c r="ET5" s="387"/>
      <c r="EU5" s="387"/>
      <c r="EV5" s="387"/>
      <c r="EW5" s="387"/>
      <c r="EX5" s="387"/>
      <c r="EY5" s="387"/>
      <c r="EZ5" s="387"/>
      <c r="FA5" s="387"/>
      <c r="FB5" s="387"/>
      <c r="FC5" s="387"/>
      <c r="FD5" s="387"/>
      <c r="FE5" s="387"/>
      <c r="FF5" s="387"/>
      <c r="FG5" s="387"/>
      <c r="FH5" s="387"/>
      <c r="FI5" s="387"/>
      <c r="FJ5" s="387"/>
      <c r="FK5" s="387"/>
      <c r="FL5" s="387"/>
      <c r="FM5" s="387"/>
      <c r="FN5" s="387"/>
      <c r="FO5" s="387"/>
      <c r="FP5" s="387"/>
      <c r="FQ5" s="387"/>
      <c r="FR5" s="387"/>
      <c r="FS5" s="387"/>
      <c r="FT5" s="387"/>
      <c r="FU5" s="387"/>
      <c r="FV5" s="387"/>
      <c r="FW5" s="387"/>
      <c r="FX5" s="387"/>
      <c r="FY5" s="387"/>
      <c r="FZ5" s="387"/>
      <c r="GA5" s="387"/>
      <c r="GB5" s="387"/>
      <c r="GC5" s="387"/>
      <c r="GD5" s="387"/>
      <c r="GE5" s="387"/>
      <c r="GF5" s="387"/>
      <c r="GG5" s="387"/>
      <c r="GH5" s="387"/>
      <c r="GI5" s="387"/>
      <c r="GJ5" s="387"/>
      <c r="GK5" s="387"/>
      <c r="GL5" s="387"/>
      <c r="GM5" s="387"/>
      <c r="GN5" s="387"/>
      <c r="GO5" s="387"/>
      <c r="GP5" s="387"/>
      <c r="GQ5" s="387"/>
      <c r="GR5" s="387"/>
      <c r="GS5" s="387"/>
      <c r="GT5" s="387"/>
      <c r="GU5" s="387"/>
      <c r="GV5" s="387"/>
      <c r="GW5" s="387"/>
      <c r="GX5" s="387"/>
      <c r="GY5" s="387"/>
      <c r="GZ5" s="387"/>
      <c r="HA5" s="387"/>
      <c r="HB5" s="387"/>
      <c r="HC5" s="387"/>
      <c r="HD5" s="387"/>
      <c r="HE5" s="387"/>
      <c r="HF5" s="387"/>
      <c r="HG5" s="387"/>
      <c r="HH5" s="387"/>
      <c r="HI5" s="387"/>
      <c r="HJ5" s="387"/>
      <c r="HK5" s="387"/>
      <c r="HL5" s="387"/>
      <c r="HM5" s="387"/>
      <c r="HN5" s="387"/>
      <c r="HO5" s="387"/>
      <c r="HP5" s="387"/>
      <c r="HQ5" s="387"/>
      <c r="HR5" s="387"/>
      <c r="HS5" s="387"/>
      <c r="HT5" s="387"/>
      <c r="HU5" s="387"/>
      <c r="HV5" s="387"/>
      <c r="HW5" s="387"/>
      <c r="HX5" s="387"/>
      <c r="HY5" s="387"/>
      <c r="HZ5" s="387"/>
      <c r="IA5" s="387"/>
      <c r="IB5" s="387"/>
      <c r="IC5" s="387"/>
      <c r="ID5" s="387"/>
      <c r="IE5" s="387"/>
      <c r="IF5" s="387"/>
      <c r="IG5" s="387"/>
      <c r="IH5" s="387"/>
      <c r="II5" s="387"/>
      <c r="IJ5" s="387"/>
      <c r="IK5" s="387"/>
      <c r="IL5" s="387"/>
      <c r="IM5" s="387"/>
      <c r="IN5" s="387"/>
      <c r="IO5" s="387"/>
      <c r="IP5" s="387"/>
      <c r="IQ5" s="387"/>
      <c r="IR5" s="387"/>
      <c r="IS5" s="387"/>
      <c r="IT5" s="387"/>
      <c r="IU5" s="391"/>
    </row>
    <row r="6" spans="1:255" ht="15" customHeight="1">
      <c r="A6" s="392"/>
      <c r="B6" s="393" t="s">
        <v>134</v>
      </c>
      <c r="C6" s="394"/>
      <c r="D6" s="395"/>
      <c r="E6" s="657"/>
      <c r="F6" s="396" t="s">
        <v>135</v>
      </c>
      <c r="G6" s="259"/>
      <c r="H6" s="259"/>
      <c r="I6" s="259"/>
      <c r="J6" s="259"/>
      <c r="K6" s="259"/>
      <c r="L6" s="259"/>
      <c r="M6" s="407"/>
      <c r="N6" s="407"/>
      <c r="O6" s="407"/>
      <c r="P6" s="407"/>
      <c r="Q6" s="387"/>
      <c r="R6" s="387"/>
      <c r="S6" s="387"/>
      <c r="T6" s="387"/>
      <c r="U6" s="387"/>
      <c r="V6" s="387"/>
      <c r="W6" s="387"/>
      <c r="X6" s="387"/>
      <c r="Y6" s="387"/>
      <c r="Z6" s="387"/>
      <c r="AA6" s="387"/>
      <c r="AB6" s="387"/>
      <c r="AC6" s="387"/>
      <c r="AD6" s="387"/>
      <c r="AE6" s="387"/>
      <c r="AF6" s="387"/>
      <c r="AG6" s="387"/>
      <c r="AH6" s="387"/>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387"/>
      <c r="BG6" s="387"/>
      <c r="BH6" s="387"/>
      <c r="BI6" s="387"/>
      <c r="BJ6" s="387"/>
      <c r="BK6" s="387"/>
      <c r="BL6" s="387"/>
      <c r="BM6" s="387"/>
      <c r="BN6" s="387"/>
      <c r="BO6" s="387"/>
      <c r="BP6" s="387"/>
      <c r="BQ6" s="387"/>
      <c r="BR6" s="387"/>
      <c r="BS6" s="387"/>
      <c r="BT6" s="387"/>
      <c r="BU6" s="387"/>
      <c r="BV6" s="387"/>
      <c r="BW6" s="387"/>
      <c r="BX6" s="387"/>
      <c r="BY6" s="387"/>
      <c r="BZ6" s="387"/>
      <c r="CA6" s="387"/>
      <c r="CB6" s="387"/>
      <c r="CC6" s="387"/>
      <c r="CD6" s="387"/>
      <c r="CE6" s="387"/>
      <c r="CF6" s="387"/>
      <c r="CG6" s="387"/>
      <c r="CH6" s="387"/>
      <c r="CI6" s="387"/>
      <c r="CJ6" s="387"/>
      <c r="CK6" s="387"/>
      <c r="CL6" s="387"/>
      <c r="CM6" s="387"/>
      <c r="CN6" s="387"/>
      <c r="CO6" s="387"/>
      <c r="CP6" s="387"/>
      <c r="CQ6" s="387"/>
      <c r="CR6" s="387"/>
      <c r="CS6" s="387"/>
      <c r="CT6" s="387"/>
      <c r="CU6" s="387"/>
      <c r="CV6" s="387"/>
      <c r="CW6" s="387"/>
      <c r="CX6" s="387"/>
      <c r="CY6" s="387"/>
      <c r="CZ6" s="387"/>
      <c r="DA6" s="387"/>
      <c r="DB6" s="387"/>
      <c r="DC6" s="387"/>
      <c r="DD6" s="387"/>
      <c r="DE6" s="387"/>
      <c r="DF6" s="387"/>
      <c r="DG6" s="387"/>
      <c r="DH6" s="387"/>
      <c r="DI6" s="387"/>
      <c r="DJ6" s="387"/>
      <c r="DK6" s="387"/>
      <c r="DL6" s="387"/>
      <c r="DM6" s="387"/>
      <c r="DN6" s="387"/>
      <c r="DO6" s="387"/>
      <c r="DP6" s="387"/>
      <c r="DQ6" s="387"/>
      <c r="DR6" s="387"/>
      <c r="DS6" s="387"/>
      <c r="DT6" s="387"/>
      <c r="DU6" s="387"/>
      <c r="DV6" s="387"/>
      <c r="DW6" s="387"/>
      <c r="DX6" s="387"/>
      <c r="DY6" s="387"/>
      <c r="DZ6" s="387"/>
      <c r="EA6" s="387"/>
      <c r="EB6" s="387"/>
      <c r="EC6" s="387"/>
      <c r="ED6" s="387"/>
      <c r="EE6" s="387"/>
      <c r="EF6" s="387"/>
      <c r="EG6" s="387"/>
      <c r="EH6" s="387"/>
      <c r="EI6" s="387"/>
      <c r="EJ6" s="387"/>
      <c r="EK6" s="387"/>
      <c r="EL6" s="387"/>
      <c r="EM6" s="387"/>
      <c r="EN6" s="387"/>
      <c r="EO6" s="387"/>
      <c r="EP6" s="387"/>
      <c r="EQ6" s="387"/>
      <c r="ER6" s="387"/>
      <c r="ES6" s="387"/>
      <c r="ET6" s="387"/>
      <c r="EU6" s="387"/>
      <c r="EV6" s="387"/>
      <c r="EW6" s="387"/>
      <c r="EX6" s="387"/>
      <c r="EY6" s="387"/>
      <c r="EZ6" s="387"/>
      <c r="FA6" s="387"/>
      <c r="FB6" s="387"/>
      <c r="FC6" s="387"/>
      <c r="FD6" s="387"/>
      <c r="FE6" s="387"/>
      <c r="FF6" s="387"/>
      <c r="FG6" s="387"/>
      <c r="FH6" s="387"/>
      <c r="FI6" s="387"/>
      <c r="FJ6" s="387"/>
      <c r="FK6" s="387"/>
      <c r="FL6" s="387"/>
      <c r="FM6" s="387"/>
      <c r="FN6" s="387"/>
      <c r="FO6" s="387"/>
      <c r="FP6" s="387"/>
      <c r="FQ6" s="387"/>
      <c r="FR6" s="387"/>
      <c r="FS6" s="387"/>
      <c r="FT6" s="387"/>
      <c r="FU6" s="387"/>
      <c r="FV6" s="387"/>
      <c r="FW6" s="387"/>
      <c r="FX6" s="387"/>
      <c r="FY6" s="387"/>
      <c r="FZ6" s="387"/>
      <c r="GA6" s="387"/>
      <c r="GB6" s="387"/>
      <c r="GC6" s="387"/>
      <c r="GD6" s="387"/>
      <c r="GE6" s="387"/>
      <c r="GF6" s="387"/>
      <c r="GG6" s="387"/>
      <c r="GH6" s="387"/>
      <c r="GI6" s="387"/>
      <c r="GJ6" s="387"/>
      <c r="GK6" s="387"/>
      <c r="GL6" s="387"/>
      <c r="GM6" s="387"/>
      <c r="GN6" s="387"/>
      <c r="GO6" s="387"/>
      <c r="GP6" s="387"/>
      <c r="GQ6" s="387"/>
      <c r="GR6" s="387"/>
      <c r="GS6" s="387"/>
      <c r="GT6" s="387"/>
      <c r="GU6" s="387"/>
      <c r="GV6" s="387"/>
      <c r="GW6" s="387"/>
      <c r="GX6" s="387"/>
      <c r="GY6" s="387"/>
      <c r="GZ6" s="387"/>
      <c r="HA6" s="387"/>
      <c r="HB6" s="387"/>
      <c r="HC6" s="387"/>
      <c r="HD6" s="387"/>
      <c r="HE6" s="387"/>
      <c r="HF6" s="387"/>
      <c r="HG6" s="387"/>
      <c r="HH6" s="387"/>
      <c r="HI6" s="387"/>
      <c r="HJ6" s="387"/>
      <c r="HK6" s="387"/>
      <c r="HL6" s="387"/>
      <c r="HM6" s="387"/>
      <c r="HN6" s="387"/>
      <c r="HO6" s="387"/>
      <c r="HP6" s="387"/>
      <c r="HQ6" s="387"/>
      <c r="HR6" s="387"/>
      <c r="HS6" s="387"/>
      <c r="HT6" s="387"/>
      <c r="HU6" s="387"/>
      <c r="HV6" s="387"/>
      <c r="HW6" s="387"/>
      <c r="HX6" s="387"/>
      <c r="HY6" s="387"/>
      <c r="HZ6" s="387"/>
      <c r="IA6" s="387"/>
      <c r="IB6" s="387"/>
      <c r="IC6" s="387"/>
      <c r="ID6" s="387"/>
      <c r="IE6" s="387"/>
      <c r="IF6" s="387"/>
      <c r="IG6" s="387"/>
      <c r="IH6" s="387"/>
      <c r="II6" s="387"/>
      <c r="IJ6" s="387"/>
      <c r="IK6" s="387"/>
      <c r="IL6" s="387"/>
      <c r="IM6" s="387"/>
      <c r="IN6" s="387"/>
      <c r="IO6" s="387"/>
      <c r="IP6" s="387"/>
      <c r="IQ6" s="387"/>
      <c r="IR6" s="387"/>
      <c r="IS6" s="387"/>
      <c r="IT6" s="387"/>
      <c r="IU6" s="391"/>
    </row>
    <row r="7" spans="1:255" ht="15" customHeight="1" thickBot="1">
      <c r="A7" s="398"/>
      <c r="B7" s="249"/>
      <c r="C7" s="250"/>
      <c r="D7" s="251"/>
      <c r="E7" s="657"/>
      <c r="F7" s="247" t="s">
        <v>136</v>
      </c>
      <c r="G7" s="248"/>
      <c r="H7" s="248"/>
      <c r="I7" s="248"/>
      <c r="J7" s="248"/>
      <c r="K7" s="248"/>
      <c r="L7" s="387"/>
      <c r="M7" s="387"/>
      <c r="N7" s="387"/>
      <c r="O7" s="387"/>
      <c r="P7" s="387"/>
      <c r="Q7" s="387"/>
      <c r="R7" s="387"/>
      <c r="S7" s="387"/>
      <c r="T7" s="387"/>
      <c r="U7" s="387"/>
      <c r="V7" s="387"/>
      <c r="W7" s="387"/>
      <c r="X7" s="387"/>
      <c r="Y7" s="387"/>
      <c r="Z7" s="387"/>
      <c r="AA7" s="387"/>
      <c r="AB7" s="387"/>
      <c r="AC7" s="387"/>
      <c r="AD7" s="387"/>
      <c r="AE7" s="387"/>
      <c r="AF7" s="387"/>
      <c r="AG7" s="387"/>
      <c r="AH7" s="387"/>
      <c r="AI7" s="387"/>
      <c r="AJ7" s="387"/>
      <c r="AK7" s="387"/>
      <c r="AL7" s="387"/>
      <c r="AM7" s="387"/>
      <c r="AN7" s="387"/>
      <c r="AO7" s="387"/>
      <c r="AP7" s="387"/>
      <c r="AQ7" s="387"/>
      <c r="AR7" s="387"/>
      <c r="AS7" s="387"/>
      <c r="AT7" s="387"/>
      <c r="AU7" s="387"/>
      <c r="AV7" s="387"/>
      <c r="AW7" s="387"/>
      <c r="AX7" s="387"/>
      <c r="AY7" s="387"/>
      <c r="AZ7" s="387"/>
      <c r="BA7" s="387"/>
      <c r="BB7" s="387"/>
      <c r="BC7" s="387"/>
      <c r="BD7" s="387"/>
      <c r="BE7" s="387"/>
      <c r="BF7" s="387"/>
      <c r="BG7" s="387"/>
      <c r="BH7" s="387"/>
      <c r="BI7" s="387"/>
      <c r="BJ7" s="387"/>
      <c r="BK7" s="387"/>
      <c r="BL7" s="387"/>
      <c r="BM7" s="387"/>
      <c r="BN7" s="387"/>
      <c r="BO7" s="387"/>
      <c r="BP7" s="387"/>
      <c r="BQ7" s="387"/>
      <c r="BR7" s="387"/>
      <c r="BS7" s="387"/>
      <c r="BT7" s="387"/>
      <c r="BU7" s="387"/>
      <c r="BV7" s="387"/>
      <c r="BW7" s="387"/>
      <c r="BX7" s="387"/>
      <c r="BY7" s="387"/>
      <c r="BZ7" s="387"/>
      <c r="CA7" s="387"/>
      <c r="CB7" s="387"/>
      <c r="CC7" s="387"/>
      <c r="CD7" s="387"/>
      <c r="CE7" s="387"/>
      <c r="CF7" s="387"/>
      <c r="CG7" s="387"/>
      <c r="CH7" s="387"/>
      <c r="CI7" s="387"/>
      <c r="CJ7" s="387"/>
      <c r="CK7" s="387"/>
      <c r="CL7" s="387"/>
      <c r="CM7" s="387"/>
      <c r="CN7" s="387"/>
      <c r="CO7" s="387"/>
      <c r="CP7" s="387"/>
      <c r="CQ7" s="387"/>
      <c r="CR7" s="387"/>
      <c r="CS7" s="387"/>
      <c r="CT7" s="387"/>
      <c r="CU7" s="387"/>
      <c r="CV7" s="387"/>
      <c r="CW7" s="387"/>
      <c r="CX7" s="387"/>
      <c r="CY7" s="387"/>
      <c r="CZ7" s="387"/>
      <c r="DA7" s="387"/>
      <c r="DB7" s="387"/>
      <c r="DC7" s="387"/>
      <c r="DD7" s="387"/>
      <c r="DE7" s="387"/>
      <c r="DF7" s="387"/>
      <c r="DG7" s="387"/>
      <c r="DH7" s="387"/>
      <c r="DI7" s="387"/>
      <c r="DJ7" s="387"/>
      <c r="DK7" s="387"/>
      <c r="DL7" s="387"/>
      <c r="DM7" s="387"/>
      <c r="DN7" s="387"/>
      <c r="DO7" s="387"/>
      <c r="DP7" s="387"/>
      <c r="DQ7" s="387"/>
      <c r="DR7" s="387"/>
      <c r="DS7" s="387"/>
      <c r="DT7" s="387"/>
      <c r="DU7" s="387"/>
      <c r="DV7" s="387"/>
      <c r="DW7" s="387"/>
      <c r="DX7" s="387"/>
      <c r="DY7" s="387"/>
      <c r="DZ7" s="387"/>
      <c r="EA7" s="387"/>
      <c r="EB7" s="387"/>
      <c r="EC7" s="387"/>
      <c r="ED7" s="387"/>
      <c r="EE7" s="387"/>
      <c r="EF7" s="387"/>
      <c r="EG7" s="387"/>
      <c r="EH7" s="387"/>
      <c r="EI7" s="387"/>
      <c r="EJ7" s="387"/>
      <c r="EK7" s="387"/>
      <c r="EL7" s="387"/>
      <c r="EM7" s="387"/>
      <c r="EN7" s="387"/>
      <c r="EO7" s="387"/>
      <c r="EP7" s="387"/>
      <c r="EQ7" s="387"/>
      <c r="ER7" s="387"/>
      <c r="ES7" s="387"/>
      <c r="ET7" s="387"/>
      <c r="EU7" s="387"/>
      <c r="EV7" s="387"/>
      <c r="EW7" s="387"/>
      <c r="EX7" s="387"/>
      <c r="EY7" s="387"/>
      <c r="EZ7" s="387"/>
      <c r="FA7" s="387"/>
      <c r="FB7" s="387"/>
      <c r="FC7" s="387"/>
      <c r="FD7" s="387"/>
      <c r="FE7" s="387"/>
      <c r="FF7" s="387"/>
      <c r="FG7" s="387"/>
      <c r="FH7" s="387"/>
      <c r="FI7" s="387"/>
      <c r="FJ7" s="387"/>
      <c r="FK7" s="387"/>
      <c r="FL7" s="387"/>
      <c r="FM7" s="387"/>
      <c r="FN7" s="387"/>
      <c r="FO7" s="387"/>
      <c r="FP7" s="387"/>
      <c r="FQ7" s="387"/>
      <c r="FR7" s="387"/>
      <c r="FS7" s="387"/>
      <c r="FT7" s="387"/>
      <c r="FU7" s="387"/>
      <c r="FV7" s="387"/>
      <c r="FW7" s="387"/>
      <c r="FX7" s="387"/>
      <c r="FY7" s="387"/>
      <c r="FZ7" s="387"/>
      <c r="GA7" s="387"/>
      <c r="GB7" s="387"/>
      <c r="GC7" s="387"/>
      <c r="GD7" s="387"/>
      <c r="GE7" s="387"/>
      <c r="GF7" s="387"/>
      <c r="GG7" s="387"/>
      <c r="GH7" s="387"/>
      <c r="GI7" s="387"/>
      <c r="GJ7" s="387"/>
      <c r="GK7" s="387"/>
      <c r="GL7" s="387"/>
      <c r="GM7" s="387"/>
      <c r="GN7" s="387"/>
      <c r="GO7" s="387"/>
      <c r="GP7" s="387"/>
      <c r="GQ7" s="387"/>
      <c r="GR7" s="387"/>
      <c r="GS7" s="387"/>
      <c r="GT7" s="387"/>
      <c r="GU7" s="387"/>
      <c r="GV7" s="387"/>
      <c r="GW7" s="387"/>
      <c r="GX7" s="387"/>
      <c r="GY7" s="387"/>
      <c r="GZ7" s="387"/>
      <c r="HA7" s="387"/>
      <c r="HB7" s="387"/>
      <c r="HC7" s="387"/>
      <c r="HD7" s="387"/>
      <c r="HE7" s="387"/>
      <c r="HF7" s="387"/>
      <c r="HG7" s="387"/>
      <c r="HH7" s="387"/>
      <c r="HI7" s="387"/>
      <c r="HJ7" s="387"/>
      <c r="HK7" s="387"/>
      <c r="HL7" s="387"/>
      <c r="HM7" s="387"/>
      <c r="HN7" s="387"/>
      <c r="HO7" s="387"/>
      <c r="HP7" s="387"/>
      <c r="HQ7" s="387"/>
      <c r="HR7" s="387"/>
      <c r="HS7" s="387"/>
      <c r="HT7" s="387"/>
      <c r="HU7" s="387"/>
      <c r="HV7" s="387"/>
      <c r="HW7" s="387"/>
      <c r="HX7" s="387"/>
      <c r="HY7" s="387"/>
      <c r="HZ7" s="387"/>
      <c r="IA7" s="387"/>
      <c r="IB7" s="387"/>
      <c r="IC7" s="387"/>
      <c r="ID7" s="387"/>
      <c r="IE7" s="387"/>
      <c r="IF7" s="387"/>
      <c r="IG7" s="387"/>
      <c r="IH7" s="387"/>
      <c r="II7" s="387"/>
      <c r="IJ7" s="387"/>
      <c r="IK7" s="387"/>
      <c r="IL7" s="387"/>
      <c r="IM7" s="387"/>
      <c r="IN7" s="387"/>
      <c r="IO7" s="387"/>
      <c r="IP7" s="387"/>
      <c r="IQ7" s="387"/>
      <c r="IR7" s="387"/>
      <c r="IS7" s="387"/>
      <c r="IT7" s="387"/>
      <c r="IU7" s="391"/>
    </row>
    <row r="8" spans="1:255" ht="15" customHeight="1" thickBot="1">
      <c r="A8" s="398"/>
      <c r="B8" s="253" t="s">
        <v>137</v>
      </c>
      <c r="C8" s="658">
        <v>2019</v>
      </c>
      <c r="D8" s="730">
        <f>IF(E10="NO APLICA","NO APLICA",IF(E11="NO SE REPORTA","SIN INFORMACION",+N20))</f>
        <v>0.75</v>
      </c>
      <c r="E8" s="659"/>
      <c r="F8" s="247" t="s">
        <v>138</v>
      </c>
      <c r="G8" s="248"/>
      <c r="H8" s="248"/>
      <c r="I8" s="248"/>
      <c r="J8" s="248"/>
      <c r="K8" s="248"/>
      <c r="L8" s="248"/>
      <c r="M8" s="387"/>
      <c r="N8" s="387"/>
      <c r="O8" s="387"/>
      <c r="P8" s="387"/>
      <c r="Q8" s="387"/>
      <c r="R8" s="387"/>
      <c r="S8" s="387"/>
      <c r="T8" s="387"/>
      <c r="U8" s="387"/>
      <c r="V8" s="387"/>
      <c r="W8" s="387"/>
      <c r="X8" s="387"/>
      <c r="Y8" s="387"/>
      <c r="Z8" s="387"/>
      <c r="AA8" s="387"/>
      <c r="AB8" s="387"/>
      <c r="AC8" s="387"/>
      <c r="AD8" s="387"/>
      <c r="AE8" s="387"/>
      <c r="AF8" s="387"/>
      <c r="AG8" s="387"/>
      <c r="AH8" s="387"/>
      <c r="AI8" s="387"/>
      <c r="AJ8" s="387"/>
      <c r="AK8" s="387"/>
      <c r="AL8" s="387"/>
      <c r="AM8" s="387"/>
      <c r="AN8" s="387"/>
      <c r="AO8" s="387"/>
      <c r="AP8" s="387"/>
      <c r="AQ8" s="387"/>
      <c r="AR8" s="387"/>
      <c r="AS8" s="387"/>
      <c r="AT8" s="387"/>
      <c r="AU8" s="387"/>
      <c r="AV8" s="387"/>
      <c r="AW8" s="387"/>
      <c r="AX8" s="387"/>
      <c r="AY8" s="387"/>
      <c r="AZ8" s="387"/>
      <c r="BA8" s="387"/>
      <c r="BB8" s="387"/>
      <c r="BC8" s="387"/>
      <c r="BD8" s="387"/>
      <c r="BE8" s="387"/>
      <c r="BF8" s="387"/>
      <c r="BG8" s="387"/>
      <c r="BH8" s="387"/>
      <c r="BI8" s="387"/>
      <c r="BJ8" s="387"/>
      <c r="BK8" s="387"/>
      <c r="BL8" s="387"/>
      <c r="BM8" s="387"/>
      <c r="BN8" s="387"/>
      <c r="BO8" s="387"/>
      <c r="BP8" s="387"/>
      <c r="BQ8" s="387"/>
      <c r="BR8" s="387"/>
      <c r="BS8" s="387"/>
      <c r="BT8" s="387"/>
      <c r="BU8" s="387"/>
      <c r="BV8" s="387"/>
      <c r="BW8" s="387"/>
      <c r="BX8" s="387"/>
      <c r="BY8" s="387"/>
      <c r="BZ8" s="387"/>
      <c r="CA8" s="387"/>
      <c r="CB8" s="387"/>
      <c r="CC8" s="387"/>
      <c r="CD8" s="387"/>
      <c r="CE8" s="387"/>
      <c r="CF8" s="387"/>
      <c r="CG8" s="387"/>
      <c r="CH8" s="387"/>
      <c r="CI8" s="387"/>
      <c r="CJ8" s="387"/>
      <c r="CK8" s="387"/>
      <c r="CL8" s="387"/>
      <c r="CM8" s="387"/>
      <c r="CN8" s="387"/>
      <c r="CO8" s="387"/>
      <c r="CP8" s="387"/>
      <c r="CQ8" s="387"/>
      <c r="CR8" s="387"/>
      <c r="CS8" s="387"/>
      <c r="CT8" s="387"/>
      <c r="CU8" s="387"/>
      <c r="CV8" s="387"/>
      <c r="CW8" s="387"/>
      <c r="CX8" s="387"/>
      <c r="CY8" s="387"/>
      <c r="CZ8" s="387"/>
      <c r="DA8" s="387"/>
      <c r="DB8" s="387"/>
      <c r="DC8" s="387"/>
      <c r="DD8" s="387"/>
      <c r="DE8" s="387"/>
      <c r="DF8" s="387"/>
      <c r="DG8" s="387"/>
      <c r="DH8" s="387"/>
      <c r="DI8" s="387"/>
      <c r="DJ8" s="387"/>
      <c r="DK8" s="387"/>
      <c r="DL8" s="387"/>
      <c r="DM8" s="387"/>
      <c r="DN8" s="387"/>
      <c r="DO8" s="387"/>
      <c r="DP8" s="387"/>
      <c r="DQ8" s="387"/>
      <c r="DR8" s="387"/>
      <c r="DS8" s="387"/>
      <c r="DT8" s="387"/>
      <c r="DU8" s="387"/>
      <c r="DV8" s="387"/>
      <c r="DW8" s="387"/>
      <c r="DX8" s="387"/>
      <c r="DY8" s="387"/>
      <c r="DZ8" s="387"/>
      <c r="EA8" s="387"/>
      <c r="EB8" s="387"/>
      <c r="EC8" s="387"/>
      <c r="ED8" s="387"/>
      <c r="EE8" s="387"/>
      <c r="EF8" s="387"/>
      <c r="EG8" s="387"/>
      <c r="EH8" s="387"/>
      <c r="EI8" s="387"/>
      <c r="EJ8" s="387"/>
      <c r="EK8" s="387"/>
      <c r="EL8" s="387"/>
      <c r="EM8" s="387"/>
      <c r="EN8" s="387"/>
      <c r="EO8" s="387"/>
      <c r="EP8" s="387"/>
      <c r="EQ8" s="387"/>
      <c r="ER8" s="387"/>
      <c r="ES8" s="387"/>
      <c r="ET8" s="387"/>
      <c r="EU8" s="387"/>
      <c r="EV8" s="387"/>
      <c r="EW8" s="387"/>
      <c r="EX8" s="387"/>
      <c r="EY8" s="387"/>
      <c r="EZ8" s="387"/>
      <c r="FA8" s="387"/>
      <c r="FB8" s="387"/>
      <c r="FC8" s="387"/>
      <c r="FD8" s="387"/>
      <c r="FE8" s="387"/>
      <c r="FF8" s="387"/>
      <c r="FG8" s="387"/>
      <c r="FH8" s="387"/>
      <c r="FI8" s="387"/>
      <c r="FJ8" s="387"/>
      <c r="FK8" s="387"/>
      <c r="FL8" s="387"/>
      <c r="FM8" s="387"/>
      <c r="FN8" s="387"/>
      <c r="FO8" s="387"/>
      <c r="FP8" s="387"/>
      <c r="FQ8" s="387"/>
      <c r="FR8" s="387"/>
      <c r="FS8" s="387"/>
      <c r="FT8" s="387"/>
      <c r="FU8" s="387"/>
      <c r="FV8" s="387"/>
      <c r="FW8" s="387"/>
      <c r="FX8" s="387"/>
      <c r="FY8" s="387"/>
      <c r="FZ8" s="387"/>
      <c r="GA8" s="387"/>
      <c r="GB8" s="387"/>
      <c r="GC8" s="387"/>
      <c r="GD8" s="387"/>
      <c r="GE8" s="387"/>
      <c r="GF8" s="387"/>
      <c r="GG8" s="387"/>
      <c r="GH8" s="387"/>
      <c r="GI8" s="387"/>
      <c r="GJ8" s="387"/>
      <c r="GK8" s="387"/>
      <c r="GL8" s="387"/>
      <c r="GM8" s="387"/>
      <c r="GN8" s="387"/>
      <c r="GO8" s="387"/>
      <c r="GP8" s="387"/>
      <c r="GQ8" s="387"/>
      <c r="GR8" s="387"/>
      <c r="GS8" s="387"/>
      <c r="GT8" s="387"/>
      <c r="GU8" s="387"/>
      <c r="GV8" s="387"/>
      <c r="GW8" s="387"/>
      <c r="GX8" s="387"/>
      <c r="GY8" s="387"/>
      <c r="GZ8" s="387"/>
      <c r="HA8" s="387"/>
      <c r="HB8" s="387"/>
      <c r="HC8" s="387"/>
      <c r="HD8" s="387"/>
      <c r="HE8" s="387"/>
      <c r="HF8" s="387"/>
      <c r="HG8" s="387"/>
      <c r="HH8" s="387"/>
      <c r="HI8" s="387"/>
      <c r="HJ8" s="387"/>
      <c r="HK8" s="387"/>
      <c r="HL8" s="387"/>
      <c r="HM8" s="387"/>
      <c r="HN8" s="387"/>
      <c r="HO8" s="387"/>
      <c r="HP8" s="387"/>
      <c r="HQ8" s="387"/>
      <c r="HR8" s="387"/>
      <c r="HS8" s="387"/>
      <c r="HT8" s="387"/>
      <c r="HU8" s="387"/>
      <c r="HV8" s="387"/>
      <c r="HW8" s="387"/>
      <c r="HX8" s="387"/>
      <c r="HY8" s="387"/>
      <c r="HZ8" s="387"/>
      <c r="IA8" s="387"/>
      <c r="IB8" s="387"/>
      <c r="IC8" s="387"/>
      <c r="ID8" s="387"/>
      <c r="IE8" s="387"/>
      <c r="IF8" s="387"/>
      <c r="IG8" s="387"/>
      <c r="IH8" s="387"/>
      <c r="II8" s="387"/>
      <c r="IJ8" s="387"/>
      <c r="IK8" s="387"/>
      <c r="IL8" s="387"/>
      <c r="IM8" s="387"/>
      <c r="IN8" s="387"/>
      <c r="IO8" s="387"/>
      <c r="IP8" s="387"/>
      <c r="IQ8" s="387"/>
      <c r="IR8" s="387"/>
      <c r="IS8" s="387"/>
      <c r="IT8" s="387"/>
      <c r="IU8" s="391"/>
    </row>
    <row r="9" spans="1:255" ht="15" customHeight="1">
      <c r="A9" s="398"/>
      <c r="B9" s="257" t="s">
        <v>1446</v>
      </c>
      <c r="C9" s="660"/>
      <c r="D9" s="259"/>
      <c r="E9" s="661"/>
      <c r="F9" s="248"/>
      <c r="G9" s="248"/>
      <c r="H9" s="248"/>
      <c r="I9" s="248"/>
      <c r="J9" s="387"/>
      <c r="K9" s="387"/>
      <c r="L9" s="387"/>
      <c r="M9" s="387"/>
      <c r="N9" s="387"/>
      <c r="O9" s="387"/>
      <c r="P9" s="387"/>
      <c r="Q9" s="387"/>
      <c r="R9" s="387"/>
      <c r="S9" s="387"/>
      <c r="T9" s="387"/>
      <c r="U9" s="387"/>
      <c r="V9" s="387"/>
      <c r="W9" s="387"/>
      <c r="X9" s="387"/>
      <c r="Y9" s="387"/>
      <c r="Z9" s="387"/>
      <c r="AA9" s="387"/>
      <c r="AB9" s="387"/>
      <c r="AC9" s="387"/>
      <c r="AD9" s="387"/>
      <c r="AE9" s="387"/>
      <c r="AF9" s="387"/>
      <c r="AG9" s="387"/>
      <c r="AH9" s="387"/>
      <c r="AI9" s="387"/>
      <c r="AJ9" s="387"/>
      <c r="AK9" s="387"/>
      <c r="AL9" s="387"/>
      <c r="AM9" s="387"/>
      <c r="AN9" s="387"/>
      <c r="AO9" s="387"/>
      <c r="AP9" s="387"/>
      <c r="AQ9" s="387"/>
      <c r="AR9" s="387"/>
      <c r="AS9" s="387"/>
      <c r="AT9" s="387"/>
      <c r="AU9" s="387"/>
      <c r="AV9" s="387"/>
      <c r="AW9" s="387"/>
      <c r="AX9" s="387"/>
      <c r="AY9" s="387"/>
      <c r="AZ9" s="387"/>
      <c r="BA9" s="387"/>
      <c r="BB9" s="387"/>
      <c r="BC9" s="387"/>
      <c r="BD9" s="387"/>
      <c r="BE9" s="387"/>
      <c r="BF9" s="387"/>
      <c r="BG9" s="387"/>
      <c r="BH9" s="387"/>
      <c r="BI9" s="387"/>
      <c r="BJ9" s="387"/>
      <c r="BK9" s="387"/>
      <c r="BL9" s="387"/>
      <c r="BM9" s="387"/>
      <c r="BN9" s="387"/>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387"/>
      <c r="CM9" s="387"/>
      <c r="CN9" s="387"/>
      <c r="CO9" s="387"/>
      <c r="CP9" s="387"/>
      <c r="CQ9" s="387"/>
      <c r="CR9" s="387"/>
      <c r="CS9" s="387"/>
      <c r="CT9" s="387"/>
      <c r="CU9" s="387"/>
      <c r="CV9" s="387"/>
      <c r="CW9" s="387"/>
      <c r="CX9" s="387"/>
      <c r="CY9" s="387"/>
      <c r="CZ9" s="387"/>
      <c r="DA9" s="387"/>
      <c r="DB9" s="387"/>
      <c r="DC9" s="387"/>
      <c r="DD9" s="387"/>
      <c r="DE9" s="387"/>
      <c r="DF9" s="387"/>
      <c r="DG9" s="387"/>
      <c r="DH9" s="387"/>
      <c r="DI9" s="387"/>
      <c r="DJ9" s="387"/>
      <c r="DK9" s="387"/>
      <c r="DL9" s="387"/>
      <c r="DM9" s="387"/>
      <c r="DN9" s="387"/>
      <c r="DO9" s="387"/>
      <c r="DP9" s="387"/>
      <c r="DQ9" s="387"/>
      <c r="DR9" s="387"/>
      <c r="DS9" s="387"/>
      <c r="DT9" s="387"/>
      <c r="DU9" s="387"/>
      <c r="DV9" s="387"/>
      <c r="DW9" s="387"/>
      <c r="DX9" s="387"/>
      <c r="DY9" s="387"/>
      <c r="DZ9" s="387"/>
      <c r="EA9" s="387"/>
      <c r="EB9" s="387"/>
      <c r="EC9" s="387"/>
      <c r="ED9" s="387"/>
      <c r="EE9" s="387"/>
      <c r="EF9" s="387"/>
      <c r="EG9" s="387"/>
      <c r="EH9" s="387"/>
      <c r="EI9" s="387"/>
      <c r="EJ9" s="387"/>
      <c r="EK9" s="387"/>
      <c r="EL9" s="387"/>
      <c r="EM9" s="387"/>
      <c r="EN9" s="387"/>
      <c r="EO9" s="387"/>
      <c r="EP9" s="387"/>
      <c r="EQ9" s="387"/>
      <c r="ER9" s="387"/>
      <c r="ES9" s="387"/>
      <c r="ET9" s="387"/>
      <c r="EU9" s="387"/>
      <c r="EV9" s="387"/>
      <c r="EW9" s="387"/>
      <c r="EX9" s="387"/>
      <c r="EY9" s="387"/>
      <c r="EZ9" s="387"/>
      <c r="FA9" s="387"/>
      <c r="FB9" s="387"/>
      <c r="FC9" s="387"/>
      <c r="FD9" s="387"/>
      <c r="FE9" s="387"/>
      <c r="FF9" s="387"/>
      <c r="FG9" s="387"/>
      <c r="FH9" s="387"/>
      <c r="FI9" s="387"/>
      <c r="FJ9" s="387"/>
      <c r="FK9" s="387"/>
      <c r="FL9" s="387"/>
      <c r="FM9" s="387"/>
      <c r="FN9" s="387"/>
      <c r="FO9" s="387"/>
      <c r="FP9" s="387"/>
      <c r="FQ9" s="387"/>
      <c r="FR9" s="387"/>
      <c r="FS9" s="387"/>
      <c r="FT9" s="387"/>
      <c r="FU9" s="387"/>
      <c r="FV9" s="387"/>
      <c r="FW9" s="387"/>
      <c r="FX9" s="387"/>
      <c r="FY9" s="387"/>
      <c r="FZ9" s="387"/>
      <c r="GA9" s="387"/>
      <c r="GB9" s="387"/>
      <c r="GC9" s="387"/>
      <c r="GD9" s="387"/>
      <c r="GE9" s="387"/>
      <c r="GF9" s="387"/>
      <c r="GG9" s="387"/>
      <c r="GH9" s="387"/>
      <c r="GI9" s="387"/>
      <c r="GJ9" s="387"/>
      <c r="GK9" s="387"/>
      <c r="GL9" s="387"/>
      <c r="GM9" s="387"/>
      <c r="GN9" s="387"/>
      <c r="GO9" s="387"/>
      <c r="GP9" s="387"/>
      <c r="GQ9" s="387"/>
      <c r="GR9" s="387"/>
      <c r="GS9" s="387"/>
      <c r="GT9" s="387"/>
      <c r="GU9" s="387"/>
      <c r="GV9" s="387"/>
      <c r="GW9" s="387"/>
      <c r="GX9" s="387"/>
      <c r="GY9" s="387"/>
      <c r="GZ9" s="387"/>
      <c r="HA9" s="387"/>
      <c r="HB9" s="387"/>
      <c r="HC9" s="387"/>
      <c r="HD9" s="387"/>
      <c r="HE9" s="387"/>
      <c r="HF9" s="387"/>
      <c r="HG9" s="387"/>
      <c r="HH9" s="387"/>
      <c r="HI9" s="387"/>
      <c r="HJ9" s="387"/>
      <c r="HK9" s="387"/>
      <c r="HL9" s="387"/>
      <c r="HM9" s="387"/>
      <c r="HN9" s="387"/>
      <c r="HO9" s="387"/>
      <c r="HP9" s="387"/>
      <c r="HQ9" s="387"/>
      <c r="HR9" s="387"/>
      <c r="HS9" s="387"/>
      <c r="HT9" s="387"/>
      <c r="HU9" s="387"/>
      <c r="HV9" s="387"/>
      <c r="HW9" s="387"/>
      <c r="HX9" s="387"/>
      <c r="HY9" s="387"/>
      <c r="HZ9" s="387"/>
      <c r="IA9" s="387"/>
      <c r="IB9" s="387"/>
      <c r="IC9" s="387"/>
      <c r="ID9" s="387"/>
      <c r="IE9" s="387"/>
      <c r="IF9" s="387"/>
      <c r="IG9" s="387"/>
      <c r="IH9" s="387"/>
      <c r="II9" s="387"/>
      <c r="IJ9" s="387"/>
      <c r="IK9" s="387"/>
      <c r="IL9" s="387"/>
      <c r="IM9" s="387"/>
      <c r="IN9" s="387"/>
      <c r="IO9" s="387"/>
      <c r="IP9" s="387"/>
      <c r="IQ9" s="387"/>
      <c r="IR9" s="387"/>
      <c r="IS9" s="387"/>
      <c r="IT9" s="387"/>
      <c r="IU9" s="391"/>
    </row>
    <row r="10" spans="1:255" ht="15" customHeight="1">
      <c r="A10" s="398"/>
      <c r="B10" s="1079" t="s">
        <v>140</v>
      </c>
      <c r="C10" s="1084"/>
      <c r="D10" s="1106"/>
      <c r="E10" s="662" t="s">
        <v>141</v>
      </c>
      <c r="F10" s="1080"/>
      <c r="G10" s="1084"/>
      <c r="H10" s="1084"/>
      <c r="I10" s="1084"/>
      <c r="J10" s="1084"/>
      <c r="K10" s="1084"/>
      <c r="L10" s="1084"/>
      <c r="M10" s="1084"/>
      <c r="N10" s="1084"/>
      <c r="O10" s="1084"/>
      <c r="P10" s="1084"/>
      <c r="Q10" s="1084"/>
      <c r="R10" s="1084"/>
      <c r="S10" s="1084"/>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A10" s="248"/>
      <c r="CB10" s="248"/>
      <c r="CC10" s="248"/>
      <c r="CD10" s="248"/>
      <c r="CE10" s="248"/>
      <c r="CF10" s="248"/>
      <c r="CG10" s="248"/>
      <c r="CH10" s="248"/>
      <c r="CI10" s="248"/>
      <c r="CJ10" s="248"/>
      <c r="CK10" s="248"/>
      <c r="CL10" s="248"/>
      <c r="CM10" s="248"/>
      <c r="CN10" s="248"/>
      <c r="CO10" s="248"/>
      <c r="CP10" s="248"/>
      <c r="CQ10" s="248"/>
      <c r="CR10" s="248"/>
      <c r="CS10" s="248"/>
      <c r="CT10" s="248"/>
      <c r="CU10" s="248"/>
      <c r="CV10" s="248"/>
      <c r="CW10" s="248"/>
      <c r="CX10" s="248"/>
      <c r="CY10" s="248"/>
      <c r="CZ10" s="248"/>
      <c r="DA10" s="248"/>
      <c r="DB10" s="248"/>
      <c r="DC10" s="248"/>
      <c r="DD10" s="248"/>
      <c r="DE10" s="248"/>
      <c r="DF10" s="248"/>
      <c r="DG10" s="248"/>
      <c r="DH10" s="248"/>
      <c r="DI10" s="248"/>
      <c r="DJ10" s="248"/>
      <c r="DK10" s="248"/>
      <c r="DL10" s="248"/>
      <c r="DM10" s="248"/>
      <c r="DN10" s="248"/>
      <c r="DO10" s="248"/>
      <c r="DP10" s="248"/>
      <c r="DQ10" s="248"/>
      <c r="DR10" s="248"/>
      <c r="DS10" s="248"/>
      <c r="DT10" s="248"/>
      <c r="DU10" s="248"/>
      <c r="DV10" s="248"/>
      <c r="DW10" s="248"/>
      <c r="DX10" s="248"/>
      <c r="DY10" s="248"/>
      <c r="DZ10" s="248"/>
      <c r="EA10" s="248"/>
      <c r="EB10" s="248"/>
      <c r="EC10" s="248"/>
      <c r="ED10" s="248"/>
      <c r="EE10" s="248"/>
      <c r="EF10" s="248"/>
      <c r="EG10" s="248"/>
      <c r="EH10" s="248"/>
      <c r="EI10" s="248"/>
      <c r="EJ10" s="248"/>
      <c r="EK10" s="248"/>
      <c r="EL10" s="248"/>
      <c r="EM10" s="248"/>
      <c r="EN10" s="248"/>
      <c r="EO10" s="248"/>
      <c r="EP10" s="248"/>
      <c r="EQ10" s="248"/>
      <c r="ER10" s="248"/>
      <c r="ES10" s="248"/>
      <c r="ET10" s="248"/>
      <c r="EU10" s="248"/>
      <c r="EV10" s="248"/>
      <c r="EW10" s="248"/>
      <c r="EX10" s="248"/>
      <c r="EY10" s="248"/>
      <c r="EZ10" s="248"/>
      <c r="FA10" s="248"/>
      <c r="FB10" s="248"/>
      <c r="FC10" s="248"/>
      <c r="FD10" s="248"/>
      <c r="FE10" s="248"/>
      <c r="FF10" s="248"/>
      <c r="FG10" s="248"/>
      <c r="FH10" s="248"/>
      <c r="FI10" s="248"/>
      <c r="FJ10" s="248"/>
      <c r="FK10" s="248"/>
      <c r="FL10" s="248"/>
      <c r="FM10" s="248"/>
      <c r="FN10" s="248"/>
      <c r="FO10" s="248"/>
      <c r="FP10" s="248"/>
      <c r="FQ10" s="248"/>
      <c r="FR10" s="248"/>
      <c r="FS10" s="248"/>
      <c r="FT10" s="248"/>
      <c r="FU10" s="248"/>
      <c r="FV10" s="248"/>
      <c r="FW10" s="248"/>
      <c r="FX10" s="248"/>
      <c r="FY10" s="248"/>
      <c r="FZ10" s="248"/>
      <c r="GA10" s="248"/>
      <c r="GB10" s="248"/>
      <c r="GC10" s="248"/>
      <c r="GD10" s="248"/>
      <c r="GE10" s="248"/>
      <c r="GF10" s="248"/>
      <c r="GG10" s="248"/>
      <c r="GH10" s="248"/>
      <c r="GI10" s="248"/>
      <c r="GJ10" s="248"/>
      <c r="GK10" s="248"/>
      <c r="GL10" s="248"/>
      <c r="GM10" s="248"/>
      <c r="GN10" s="248"/>
      <c r="GO10" s="248"/>
      <c r="GP10" s="248"/>
      <c r="GQ10" s="248"/>
      <c r="GR10" s="248"/>
      <c r="GS10" s="248"/>
      <c r="GT10" s="248"/>
      <c r="GU10" s="248"/>
      <c r="GV10" s="248"/>
      <c r="GW10" s="248"/>
      <c r="GX10" s="248"/>
      <c r="GY10" s="248"/>
      <c r="GZ10" s="248"/>
      <c r="HA10" s="248"/>
      <c r="HB10" s="248"/>
      <c r="HC10" s="248"/>
      <c r="HD10" s="248"/>
      <c r="HE10" s="248"/>
      <c r="HF10" s="248"/>
      <c r="HG10" s="248"/>
      <c r="HH10" s="248"/>
      <c r="HI10" s="248"/>
      <c r="HJ10" s="248"/>
      <c r="HK10" s="248"/>
      <c r="HL10" s="248"/>
      <c r="HM10" s="248"/>
      <c r="HN10" s="248"/>
      <c r="HO10" s="248"/>
      <c r="HP10" s="248"/>
      <c r="HQ10" s="248"/>
      <c r="HR10" s="248"/>
      <c r="HS10" s="248"/>
      <c r="HT10" s="248"/>
      <c r="HU10" s="248"/>
      <c r="HV10" s="248"/>
      <c r="HW10" s="248"/>
      <c r="HX10" s="248"/>
      <c r="HY10" s="248"/>
      <c r="HZ10" s="248"/>
      <c r="IA10" s="248"/>
      <c r="IB10" s="248"/>
      <c r="IC10" s="248"/>
      <c r="ID10" s="248"/>
      <c r="IE10" s="248"/>
      <c r="IF10" s="248"/>
      <c r="IG10" s="248"/>
      <c r="IH10" s="248"/>
      <c r="II10" s="248"/>
      <c r="IJ10" s="248"/>
      <c r="IK10" s="248"/>
      <c r="IL10" s="248"/>
      <c r="IM10" s="248"/>
      <c r="IN10" s="248"/>
      <c r="IO10" s="248"/>
      <c r="IP10" s="248"/>
      <c r="IQ10" s="248"/>
      <c r="IR10" s="248"/>
      <c r="IS10" s="248"/>
      <c r="IT10" s="248"/>
      <c r="IU10" s="731"/>
    </row>
    <row r="11" spans="1:255" ht="14.25" customHeight="1">
      <c r="A11" s="398"/>
      <c r="B11" s="262"/>
      <c r="C11" s="244"/>
      <c r="D11" s="253" t="str">
        <f>IF(E10="SI APLICA","¿El indicador no se reporta por limitaciones de información disponible? ","")</f>
        <v xml:space="preserve">¿El indicador no se reporta por limitaciones de información disponible? </v>
      </c>
      <c r="E11" s="663" t="s">
        <v>142</v>
      </c>
      <c r="F11" s="1115"/>
      <c r="G11" s="1084"/>
      <c r="H11" s="1084"/>
      <c r="I11" s="1084"/>
      <c r="J11" s="1084"/>
      <c r="K11" s="1084"/>
      <c r="L11" s="1084"/>
      <c r="M11" s="1084"/>
      <c r="N11" s="1084"/>
      <c r="O11" s="1084"/>
      <c r="P11" s="1084"/>
      <c r="Q11" s="1084"/>
      <c r="R11" s="1084"/>
      <c r="S11" s="1084"/>
      <c r="T11" s="387"/>
      <c r="U11" s="387"/>
      <c r="V11" s="387"/>
      <c r="W11" s="387"/>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91"/>
    </row>
    <row r="12" spans="1:255" ht="29.25" customHeight="1">
      <c r="A12" s="398"/>
      <c r="B12" s="262"/>
      <c r="C12" s="244"/>
      <c r="D12" s="264" t="str">
        <f>IF(E11="SI SE REPORTA","¿Qué programas o proyectos del Plan de Acción están asociados al indicador? ","")</f>
        <v xml:space="preserve">¿Qué programas o proyectos del Plan de Acción están asociados al indicador? </v>
      </c>
      <c r="E12" s="1255" t="s">
        <v>1562</v>
      </c>
      <c r="F12" s="1278"/>
      <c r="G12" s="1278"/>
      <c r="H12" s="1278"/>
      <c r="I12" s="1278"/>
      <c r="J12" s="1278"/>
      <c r="K12" s="1278"/>
      <c r="L12" s="1278"/>
      <c r="M12" s="1278"/>
      <c r="N12" s="1278"/>
      <c r="O12" s="1278"/>
      <c r="P12" s="1278"/>
      <c r="Q12" s="1278"/>
      <c r="R12" s="1279"/>
      <c r="S12" s="387"/>
      <c r="T12" s="387"/>
      <c r="U12" s="387"/>
      <c r="V12" s="387"/>
      <c r="W12" s="387"/>
      <c r="X12" s="387"/>
      <c r="Y12" s="387"/>
      <c r="Z12" s="387"/>
      <c r="AA12" s="387"/>
      <c r="AB12" s="387"/>
      <c r="AC12" s="387"/>
      <c r="AD12" s="387"/>
      <c r="AE12" s="387"/>
      <c r="AF12" s="387"/>
      <c r="AG12" s="387"/>
      <c r="AH12" s="387"/>
      <c r="AI12" s="387"/>
      <c r="AJ12" s="387"/>
      <c r="AK12" s="387"/>
      <c r="AL12" s="387"/>
      <c r="AM12" s="387"/>
      <c r="AN12" s="387"/>
      <c r="AO12" s="387"/>
      <c r="AP12" s="387"/>
      <c r="AQ12" s="387"/>
      <c r="AR12" s="387"/>
      <c r="AS12" s="387"/>
      <c r="AT12" s="387"/>
      <c r="AU12" s="387"/>
      <c r="AV12" s="387"/>
      <c r="AW12" s="387"/>
      <c r="AX12" s="387"/>
      <c r="AY12" s="387"/>
      <c r="AZ12" s="387"/>
      <c r="BA12" s="387"/>
      <c r="BB12" s="387"/>
      <c r="BC12" s="387"/>
      <c r="BD12" s="387"/>
      <c r="BE12" s="387"/>
      <c r="BF12" s="387"/>
      <c r="BG12" s="387"/>
      <c r="BH12" s="387"/>
      <c r="BI12" s="387"/>
      <c r="BJ12" s="387"/>
      <c r="BK12" s="387"/>
      <c r="BL12" s="387"/>
      <c r="BM12" s="387"/>
      <c r="BN12" s="387"/>
      <c r="BO12" s="387"/>
      <c r="BP12" s="387"/>
      <c r="BQ12" s="387"/>
      <c r="BR12" s="387"/>
      <c r="BS12" s="387"/>
      <c r="BT12" s="387"/>
      <c r="BU12" s="387"/>
      <c r="BV12" s="387"/>
      <c r="BW12" s="387"/>
      <c r="BX12" s="387"/>
      <c r="BY12" s="387"/>
      <c r="BZ12" s="387"/>
      <c r="CA12" s="387"/>
      <c r="CB12" s="387"/>
      <c r="CC12" s="387"/>
      <c r="CD12" s="387"/>
      <c r="CE12" s="387"/>
      <c r="CF12" s="387"/>
      <c r="CG12" s="387"/>
      <c r="CH12" s="387"/>
      <c r="CI12" s="387"/>
      <c r="CJ12" s="387"/>
      <c r="CK12" s="387"/>
      <c r="CL12" s="387"/>
      <c r="CM12" s="387"/>
      <c r="CN12" s="387"/>
      <c r="CO12" s="387"/>
      <c r="CP12" s="387"/>
      <c r="CQ12" s="387"/>
      <c r="CR12" s="387"/>
      <c r="CS12" s="387"/>
      <c r="CT12" s="387"/>
      <c r="CU12" s="387"/>
      <c r="CV12" s="387"/>
      <c r="CW12" s="387"/>
      <c r="CX12" s="387"/>
      <c r="CY12" s="387"/>
      <c r="CZ12" s="387"/>
      <c r="DA12" s="387"/>
      <c r="DB12" s="387"/>
      <c r="DC12" s="387"/>
      <c r="DD12" s="387"/>
      <c r="DE12" s="387"/>
      <c r="DF12" s="387"/>
      <c r="DG12" s="387"/>
      <c r="DH12" s="387"/>
      <c r="DI12" s="387"/>
      <c r="DJ12" s="387"/>
      <c r="DK12" s="387"/>
      <c r="DL12" s="387"/>
      <c r="DM12" s="387"/>
      <c r="DN12" s="387"/>
      <c r="DO12" s="387"/>
      <c r="DP12" s="387"/>
      <c r="DQ12" s="387"/>
      <c r="DR12" s="387"/>
      <c r="DS12" s="387"/>
      <c r="DT12" s="387"/>
      <c r="DU12" s="387"/>
      <c r="DV12" s="387"/>
      <c r="DW12" s="387"/>
      <c r="DX12" s="387"/>
      <c r="DY12" s="387"/>
      <c r="DZ12" s="387"/>
      <c r="EA12" s="387"/>
      <c r="EB12" s="387"/>
      <c r="EC12" s="387"/>
      <c r="ED12" s="387"/>
      <c r="EE12" s="387"/>
      <c r="EF12" s="387"/>
      <c r="EG12" s="387"/>
      <c r="EH12" s="387"/>
      <c r="EI12" s="387"/>
      <c r="EJ12" s="387"/>
      <c r="EK12" s="387"/>
      <c r="EL12" s="387"/>
      <c r="EM12" s="387"/>
      <c r="EN12" s="387"/>
      <c r="EO12" s="387"/>
      <c r="EP12" s="387"/>
      <c r="EQ12" s="387"/>
      <c r="ER12" s="387"/>
      <c r="ES12" s="387"/>
      <c r="ET12" s="387"/>
      <c r="EU12" s="387"/>
      <c r="EV12" s="387"/>
      <c r="EW12" s="387"/>
      <c r="EX12" s="387"/>
      <c r="EY12" s="387"/>
      <c r="EZ12" s="387"/>
      <c r="FA12" s="387"/>
      <c r="FB12" s="387"/>
      <c r="FC12" s="387"/>
      <c r="FD12" s="387"/>
      <c r="FE12" s="387"/>
      <c r="FF12" s="387"/>
      <c r="FG12" s="387"/>
      <c r="FH12" s="387"/>
      <c r="FI12" s="387"/>
      <c r="FJ12" s="387"/>
      <c r="FK12" s="387"/>
      <c r="FL12" s="387"/>
      <c r="FM12" s="387"/>
      <c r="FN12" s="387"/>
      <c r="FO12" s="387"/>
      <c r="FP12" s="387"/>
      <c r="FQ12" s="387"/>
      <c r="FR12" s="387"/>
      <c r="FS12" s="387"/>
      <c r="FT12" s="387"/>
      <c r="FU12" s="387"/>
      <c r="FV12" s="387"/>
      <c r="FW12" s="387"/>
      <c r="FX12" s="387"/>
      <c r="FY12" s="387"/>
      <c r="FZ12" s="387"/>
      <c r="GA12" s="387"/>
      <c r="GB12" s="387"/>
      <c r="GC12" s="387"/>
      <c r="GD12" s="387"/>
      <c r="GE12" s="387"/>
      <c r="GF12" s="387"/>
      <c r="GG12" s="387"/>
      <c r="GH12" s="387"/>
      <c r="GI12" s="387"/>
      <c r="GJ12" s="387"/>
      <c r="GK12" s="387"/>
      <c r="GL12" s="387"/>
      <c r="GM12" s="387"/>
      <c r="GN12" s="387"/>
      <c r="GO12" s="387"/>
      <c r="GP12" s="387"/>
      <c r="GQ12" s="387"/>
      <c r="GR12" s="387"/>
      <c r="GS12" s="387"/>
      <c r="GT12" s="387"/>
      <c r="GU12" s="387"/>
      <c r="GV12" s="387"/>
      <c r="GW12" s="387"/>
      <c r="GX12" s="387"/>
      <c r="GY12" s="387"/>
      <c r="GZ12" s="387"/>
      <c r="HA12" s="387"/>
      <c r="HB12" s="387"/>
      <c r="HC12" s="387"/>
      <c r="HD12" s="387"/>
      <c r="HE12" s="387"/>
      <c r="HF12" s="387"/>
      <c r="HG12" s="387"/>
      <c r="HH12" s="387"/>
      <c r="HI12" s="387"/>
      <c r="HJ12" s="387"/>
      <c r="HK12" s="387"/>
      <c r="HL12" s="387"/>
      <c r="HM12" s="387"/>
      <c r="HN12" s="387"/>
      <c r="HO12" s="387"/>
      <c r="HP12" s="387"/>
      <c r="HQ12" s="387"/>
      <c r="HR12" s="387"/>
      <c r="HS12" s="387"/>
      <c r="HT12" s="387"/>
      <c r="HU12" s="387"/>
      <c r="HV12" s="387"/>
      <c r="HW12" s="387"/>
      <c r="HX12" s="387"/>
      <c r="HY12" s="387"/>
      <c r="HZ12" s="387"/>
      <c r="IA12" s="387"/>
      <c r="IB12" s="387"/>
      <c r="IC12" s="387"/>
      <c r="ID12" s="387"/>
      <c r="IE12" s="387"/>
      <c r="IF12" s="387"/>
      <c r="IG12" s="387"/>
      <c r="IH12" s="387"/>
      <c r="II12" s="387"/>
      <c r="IJ12" s="387"/>
      <c r="IK12" s="387"/>
      <c r="IL12" s="387"/>
      <c r="IM12" s="387"/>
      <c r="IN12" s="387"/>
      <c r="IO12" s="387"/>
      <c r="IP12" s="387"/>
      <c r="IQ12" s="387"/>
      <c r="IR12" s="387"/>
      <c r="IS12" s="387"/>
      <c r="IT12" s="387"/>
      <c r="IU12" s="391"/>
    </row>
    <row r="13" spans="1:255" ht="21.75" customHeight="1">
      <c r="A13" s="398"/>
      <c r="B13" s="262"/>
      <c r="C13" s="244"/>
      <c r="D13" s="253" t="s">
        <v>143</v>
      </c>
      <c r="E13" s="1255"/>
      <c r="F13" s="1278"/>
      <c r="G13" s="1278"/>
      <c r="H13" s="1278"/>
      <c r="I13" s="1278"/>
      <c r="J13" s="1278"/>
      <c r="K13" s="1278"/>
      <c r="L13" s="1278"/>
      <c r="M13" s="1278"/>
      <c r="N13" s="1278"/>
      <c r="O13" s="1278"/>
      <c r="P13" s="1278"/>
      <c r="Q13" s="1278"/>
      <c r="R13" s="1279"/>
      <c r="S13" s="403"/>
      <c r="T13" s="387"/>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7"/>
      <c r="BR13" s="387"/>
      <c r="BS13" s="387"/>
      <c r="BT13" s="387"/>
      <c r="BU13" s="387"/>
      <c r="BV13" s="387"/>
      <c r="BW13" s="387"/>
      <c r="BX13" s="387"/>
      <c r="BY13" s="387"/>
      <c r="BZ13" s="387"/>
      <c r="CA13" s="387"/>
      <c r="CB13" s="387"/>
      <c r="CC13" s="387"/>
      <c r="CD13" s="387"/>
      <c r="CE13" s="387"/>
      <c r="CF13" s="387"/>
      <c r="CG13" s="387"/>
      <c r="CH13" s="387"/>
      <c r="CI13" s="387"/>
      <c r="CJ13" s="387"/>
      <c r="CK13" s="387"/>
      <c r="CL13" s="387"/>
      <c r="CM13" s="387"/>
      <c r="CN13" s="387"/>
      <c r="CO13" s="387"/>
      <c r="CP13" s="387"/>
      <c r="CQ13" s="387"/>
      <c r="CR13" s="387"/>
      <c r="CS13" s="387"/>
      <c r="CT13" s="387"/>
      <c r="CU13" s="387"/>
      <c r="CV13" s="387"/>
      <c r="CW13" s="387"/>
      <c r="CX13" s="387"/>
      <c r="CY13" s="387"/>
      <c r="CZ13" s="387"/>
      <c r="DA13" s="387"/>
      <c r="DB13" s="387"/>
      <c r="DC13" s="387"/>
      <c r="DD13" s="387"/>
      <c r="DE13" s="387"/>
      <c r="DF13" s="387"/>
      <c r="DG13" s="387"/>
      <c r="DH13" s="387"/>
      <c r="DI13" s="387"/>
      <c r="DJ13" s="387"/>
      <c r="DK13" s="387"/>
      <c r="DL13" s="387"/>
      <c r="DM13" s="387"/>
      <c r="DN13" s="387"/>
      <c r="DO13" s="387"/>
      <c r="DP13" s="387"/>
      <c r="DQ13" s="387"/>
      <c r="DR13" s="387"/>
      <c r="DS13" s="387"/>
      <c r="DT13" s="387"/>
      <c r="DU13" s="387"/>
      <c r="DV13" s="387"/>
      <c r="DW13" s="387"/>
      <c r="DX13" s="387"/>
      <c r="DY13" s="387"/>
      <c r="DZ13" s="387"/>
      <c r="EA13" s="387"/>
      <c r="EB13" s="387"/>
      <c r="EC13" s="387"/>
      <c r="ED13" s="387"/>
      <c r="EE13" s="387"/>
      <c r="EF13" s="387"/>
      <c r="EG13" s="387"/>
      <c r="EH13" s="387"/>
      <c r="EI13" s="387"/>
      <c r="EJ13" s="387"/>
      <c r="EK13" s="387"/>
      <c r="EL13" s="387"/>
      <c r="EM13" s="387"/>
      <c r="EN13" s="387"/>
      <c r="EO13" s="387"/>
      <c r="EP13" s="387"/>
      <c r="EQ13" s="387"/>
      <c r="ER13" s="387"/>
      <c r="ES13" s="387"/>
      <c r="ET13" s="387"/>
      <c r="EU13" s="387"/>
      <c r="EV13" s="387"/>
      <c r="EW13" s="387"/>
      <c r="EX13" s="387"/>
      <c r="EY13" s="387"/>
      <c r="EZ13" s="387"/>
      <c r="FA13" s="387"/>
      <c r="FB13" s="387"/>
      <c r="FC13" s="387"/>
      <c r="FD13" s="387"/>
      <c r="FE13" s="387"/>
      <c r="FF13" s="387"/>
      <c r="FG13" s="387"/>
      <c r="FH13" s="387"/>
      <c r="FI13" s="387"/>
      <c r="FJ13" s="387"/>
      <c r="FK13" s="387"/>
      <c r="FL13" s="387"/>
      <c r="FM13" s="387"/>
      <c r="FN13" s="387"/>
      <c r="FO13" s="387"/>
      <c r="FP13" s="387"/>
      <c r="FQ13" s="387"/>
      <c r="FR13" s="387"/>
      <c r="FS13" s="387"/>
      <c r="FT13" s="387"/>
      <c r="FU13" s="387"/>
      <c r="FV13" s="387"/>
      <c r="FW13" s="387"/>
      <c r="FX13" s="387"/>
      <c r="FY13" s="387"/>
      <c r="FZ13" s="387"/>
      <c r="GA13" s="387"/>
      <c r="GB13" s="387"/>
      <c r="GC13" s="387"/>
      <c r="GD13" s="387"/>
      <c r="GE13" s="387"/>
      <c r="GF13" s="387"/>
      <c r="GG13" s="387"/>
      <c r="GH13" s="387"/>
      <c r="GI13" s="387"/>
      <c r="GJ13" s="387"/>
      <c r="GK13" s="387"/>
      <c r="GL13" s="387"/>
      <c r="GM13" s="387"/>
      <c r="GN13" s="387"/>
      <c r="GO13" s="387"/>
      <c r="GP13" s="387"/>
      <c r="GQ13" s="387"/>
      <c r="GR13" s="387"/>
      <c r="GS13" s="387"/>
      <c r="GT13" s="387"/>
      <c r="GU13" s="387"/>
      <c r="GV13" s="387"/>
      <c r="GW13" s="387"/>
      <c r="GX13" s="387"/>
      <c r="GY13" s="387"/>
      <c r="GZ13" s="387"/>
      <c r="HA13" s="387"/>
      <c r="HB13" s="387"/>
      <c r="HC13" s="387"/>
      <c r="HD13" s="387"/>
      <c r="HE13" s="387"/>
      <c r="HF13" s="387"/>
      <c r="HG13" s="387"/>
      <c r="HH13" s="387"/>
      <c r="HI13" s="387"/>
      <c r="HJ13" s="387"/>
      <c r="HK13" s="387"/>
      <c r="HL13" s="387"/>
      <c r="HM13" s="387"/>
      <c r="HN13" s="387"/>
      <c r="HO13" s="387"/>
      <c r="HP13" s="387"/>
      <c r="HQ13" s="387"/>
      <c r="HR13" s="387"/>
      <c r="HS13" s="387"/>
      <c r="HT13" s="387"/>
      <c r="HU13" s="387"/>
      <c r="HV13" s="387"/>
      <c r="HW13" s="387"/>
      <c r="HX13" s="387"/>
      <c r="HY13" s="387"/>
      <c r="HZ13" s="387"/>
      <c r="IA13" s="387"/>
      <c r="IB13" s="387"/>
      <c r="IC13" s="387"/>
      <c r="ID13" s="387"/>
      <c r="IE13" s="387"/>
      <c r="IF13" s="387"/>
      <c r="IG13" s="387"/>
      <c r="IH13" s="387"/>
      <c r="II13" s="387"/>
      <c r="IJ13" s="387"/>
      <c r="IK13" s="387"/>
      <c r="IL13" s="387"/>
      <c r="IM13" s="387"/>
      <c r="IN13" s="387"/>
      <c r="IO13" s="387"/>
      <c r="IP13" s="387"/>
      <c r="IQ13" s="387"/>
      <c r="IR13" s="387"/>
      <c r="IS13" s="387"/>
      <c r="IT13" s="387"/>
      <c r="IU13" s="391"/>
    </row>
    <row r="14" spans="1:255" ht="8.1" customHeight="1" thickBot="1">
      <c r="A14" s="398"/>
      <c r="B14" s="268"/>
      <c r="C14" s="269"/>
      <c r="D14" s="270"/>
      <c r="E14" s="664"/>
      <c r="F14" s="664"/>
      <c r="G14" s="664"/>
      <c r="H14" s="664"/>
      <c r="I14" s="664"/>
      <c r="J14" s="732"/>
      <c r="K14" s="733"/>
      <c r="L14" s="733"/>
      <c r="M14" s="733"/>
      <c r="N14" s="733"/>
      <c r="O14" s="732"/>
      <c r="P14" s="732"/>
      <c r="Q14" s="732"/>
      <c r="R14" s="732"/>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7"/>
      <c r="BR14" s="387"/>
      <c r="BS14" s="387"/>
      <c r="BT14" s="387"/>
      <c r="BU14" s="387"/>
      <c r="BV14" s="387"/>
      <c r="BW14" s="387"/>
      <c r="BX14" s="387"/>
      <c r="BY14" s="387"/>
      <c r="BZ14" s="387"/>
      <c r="CA14" s="387"/>
      <c r="CB14" s="387"/>
      <c r="CC14" s="387"/>
      <c r="CD14" s="387"/>
      <c r="CE14" s="387"/>
      <c r="CF14" s="387"/>
      <c r="CG14" s="387"/>
      <c r="CH14" s="387"/>
      <c r="CI14" s="387"/>
      <c r="CJ14" s="387"/>
      <c r="CK14" s="387"/>
      <c r="CL14" s="387"/>
      <c r="CM14" s="387"/>
      <c r="CN14" s="387"/>
      <c r="CO14" s="387"/>
      <c r="CP14" s="387"/>
      <c r="CQ14" s="387"/>
      <c r="CR14" s="387"/>
      <c r="CS14" s="387"/>
      <c r="CT14" s="387"/>
      <c r="CU14" s="387"/>
      <c r="CV14" s="387"/>
      <c r="CW14" s="387"/>
      <c r="CX14" s="387"/>
      <c r="CY14" s="387"/>
      <c r="CZ14" s="387"/>
      <c r="DA14" s="387"/>
      <c r="DB14" s="387"/>
      <c r="DC14" s="387"/>
      <c r="DD14" s="387"/>
      <c r="DE14" s="387"/>
      <c r="DF14" s="387"/>
      <c r="DG14" s="387"/>
      <c r="DH14" s="387"/>
      <c r="DI14" s="387"/>
      <c r="DJ14" s="387"/>
      <c r="DK14" s="387"/>
      <c r="DL14" s="387"/>
      <c r="DM14" s="387"/>
      <c r="DN14" s="387"/>
      <c r="DO14" s="387"/>
      <c r="DP14" s="387"/>
      <c r="DQ14" s="387"/>
      <c r="DR14" s="387"/>
      <c r="DS14" s="387"/>
      <c r="DT14" s="387"/>
      <c r="DU14" s="387"/>
      <c r="DV14" s="387"/>
      <c r="DW14" s="387"/>
      <c r="DX14" s="387"/>
      <c r="DY14" s="387"/>
      <c r="DZ14" s="387"/>
      <c r="EA14" s="387"/>
      <c r="EB14" s="387"/>
      <c r="EC14" s="387"/>
      <c r="ED14" s="387"/>
      <c r="EE14" s="387"/>
      <c r="EF14" s="387"/>
      <c r="EG14" s="387"/>
      <c r="EH14" s="387"/>
      <c r="EI14" s="387"/>
      <c r="EJ14" s="387"/>
      <c r="EK14" s="387"/>
      <c r="EL14" s="387"/>
      <c r="EM14" s="387"/>
      <c r="EN14" s="387"/>
      <c r="EO14" s="387"/>
      <c r="EP14" s="387"/>
      <c r="EQ14" s="387"/>
      <c r="ER14" s="387"/>
      <c r="ES14" s="387"/>
      <c r="ET14" s="387"/>
      <c r="EU14" s="387"/>
      <c r="EV14" s="387"/>
      <c r="EW14" s="387"/>
      <c r="EX14" s="387"/>
      <c r="EY14" s="387"/>
      <c r="EZ14" s="387"/>
      <c r="FA14" s="387"/>
      <c r="FB14" s="387"/>
      <c r="FC14" s="387"/>
      <c r="FD14" s="387"/>
      <c r="FE14" s="387"/>
      <c r="FF14" s="387"/>
      <c r="FG14" s="387"/>
      <c r="FH14" s="387"/>
      <c r="FI14" s="387"/>
      <c r="FJ14" s="387"/>
      <c r="FK14" s="387"/>
      <c r="FL14" s="387"/>
      <c r="FM14" s="387"/>
      <c r="FN14" s="387"/>
      <c r="FO14" s="387"/>
      <c r="FP14" s="387"/>
      <c r="FQ14" s="387"/>
      <c r="FR14" s="387"/>
      <c r="FS14" s="387"/>
      <c r="FT14" s="387"/>
      <c r="FU14" s="387"/>
      <c r="FV14" s="387"/>
      <c r="FW14" s="387"/>
      <c r="FX14" s="387"/>
      <c r="FY14" s="387"/>
      <c r="FZ14" s="387"/>
      <c r="GA14" s="387"/>
      <c r="GB14" s="387"/>
      <c r="GC14" s="387"/>
      <c r="GD14" s="387"/>
      <c r="GE14" s="387"/>
      <c r="GF14" s="387"/>
      <c r="GG14" s="387"/>
      <c r="GH14" s="387"/>
      <c r="GI14" s="387"/>
      <c r="GJ14" s="387"/>
      <c r="GK14" s="387"/>
      <c r="GL14" s="387"/>
      <c r="GM14" s="387"/>
      <c r="GN14" s="387"/>
      <c r="GO14" s="387"/>
      <c r="GP14" s="387"/>
      <c r="GQ14" s="387"/>
      <c r="GR14" s="387"/>
      <c r="GS14" s="387"/>
      <c r="GT14" s="387"/>
      <c r="GU14" s="387"/>
      <c r="GV14" s="387"/>
      <c r="GW14" s="387"/>
      <c r="GX14" s="387"/>
      <c r="GY14" s="387"/>
      <c r="GZ14" s="387"/>
      <c r="HA14" s="387"/>
      <c r="HB14" s="387"/>
      <c r="HC14" s="387"/>
      <c r="HD14" s="387"/>
      <c r="HE14" s="387"/>
      <c r="HF14" s="387"/>
      <c r="HG14" s="387"/>
      <c r="HH14" s="387"/>
      <c r="HI14" s="387"/>
      <c r="HJ14" s="387"/>
      <c r="HK14" s="387"/>
      <c r="HL14" s="387"/>
      <c r="HM14" s="387"/>
      <c r="HN14" s="387"/>
      <c r="HO14" s="387"/>
      <c r="HP14" s="387"/>
      <c r="HQ14" s="387"/>
      <c r="HR14" s="387"/>
      <c r="HS14" s="387"/>
      <c r="HT14" s="387"/>
      <c r="HU14" s="387"/>
      <c r="HV14" s="387"/>
      <c r="HW14" s="387"/>
      <c r="HX14" s="387"/>
      <c r="HY14" s="387"/>
      <c r="HZ14" s="387"/>
      <c r="IA14" s="387"/>
      <c r="IB14" s="387"/>
      <c r="IC14" s="387"/>
      <c r="ID14" s="387"/>
      <c r="IE14" s="387"/>
      <c r="IF14" s="387"/>
      <c r="IG14" s="387"/>
      <c r="IH14" s="387"/>
      <c r="II14" s="387"/>
      <c r="IJ14" s="387"/>
      <c r="IK14" s="387"/>
      <c r="IL14" s="387"/>
      <c r="IM14" s="387"/>
      <c r="IN14" s="387"/>
      <c r="IO14" s="387"/>
      <c r="IP14" s="387"/>
      <c r="IQ14" s="387"/>
      <c r="IR14" s="387"/>
      <c r="IS14" s="387"/>
      <c r="IT14" s="387"/>
      <c r="IU14" s="391"/>
    </row>
    <row r="15" spans="1:255" ht="15.95" customHeight="1" thickBot="1">
      <c r="A15" s="406"/>
      <c r="B15" s="1097" t="s">
        <v>144</v>
      </c>
      <c r="C15" s="371"/>
      <c r="D15" s="1090" t="s">
        <v>145</v>
      </c>
      <c r="E15" s="1108"/>
      <c r="F15" s="1119"/>
      <c r="G15" s="1119"/>
      <c r="H15" s="1119"/>
      <c r="I15" s="1120"/>
      <c r="J15" s="734"/>
      <c r="K15" s="735" t="s">
        <v>727</v>
      </c>
      <c r="L15" s="735" t="s">
        <v>728</v>
      </c>
      <c r="M15" s="735" t="s">
        <v>397</v>
      </c>
      <c r="N15" s="735" t="s">
        <v>567</v>
      </c>
      <c r="O15" s="736"/>
      <c r="P15" s="387"/>
      <c r="Q15" s="387"/>
      <c r="R15" s="387"/>
      <c r="S15" s="387"/>
      <c r="T15" s="387"/>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7"/>
      <c r="BR15" s="387"/>
      <c r="BS15" s="387"/>
      <c r="BT15" s="387"/>
      <c r="BU15" s="387"/>
      <c r="BV15" s="387"/>
      <c r="BW15" s="387"/>
      <c r="BX15" s="387"/>
      <c r="BY15" s="387"/>
      <c r="BZ15" s="387"/>
      <c r="CA15" s="387"/>
      <c r="CB15" s="387"/>
      <c r="CC15" s="387"/>
      <c r="CD15" s="387"/>
      <c r="CE15" s="387"/>
      <c r="CF15" s="387"/>
      <c r="CG15" s="387"/>
      <c r="CH15" s="387"/>
      <c r="CI15" s="387"/>
      <c r="CJ15" s="387"/>
      <c r="CK15" s="387"/>
      <c r="CL15" s="387"/>
      <c r="CM15" s="387"/>
      <c r="CN15" s="387"/>
      <c r="CO15" s="387"/>
      <c r="CP15" s="387"/>
      <c r="CQ15" s="387"/>
      <c r="CR15" s="387"/>
      <c r="CS15" s="387"/>
      <c r="CT15" s="387"/>
      <c r="CU15" s="387"/>
      <c r="CV15" s="387"/>
      <c r="CW15" s="387"/>
      <c r="CX15" s="387"/>
      <c r="CY15" s="387"/>
      <c r="CZ15" s="387"/>
      <c r="DA15" s="387"/>
      <c r="DB15" s="387"/>
      <c r="DC15" s="387"/>
      <c r="DD15" s="387"/>
      <c r="DE15" s="387"/>
      <c r="DF15" s="387"/>
      <c r="DG15" s="387"/>
      <c r="DH15" s="387"/>
      <c r="DI15" s="387"/>
      <c r="DJ15" s="387"/>
      <c r="DK15" s="387"/>
      <c r="DL15" s="387"/>
      <c r="DM15" s="387"/>
      <c r="DN15" s="387"/>
      <c r="DO15" s="387"/>
      <c r="DP15" s="387"/>
      <c r="DQ15" s="387"/>
      <c r="DR15" s="387"/>
      <c r="DS15" s="387"/>
      <c r="DT15" s="387"/>
      <c r="DU15" s="387"/>
      <c r="DV15" s="387"/>
      <c r="DW15" s="387"/>
      <c r="DX15" s="387"/>
      <c r="DY15" s="387"/>
      <c r="DZ15" s="387"/>
      <c r="EA15" s="387"/>
      <c r="EB15" s="387"/>
      <c r="EC15" s="387"/>
      <c r="ED15" s="387"/>
      <c r="EE15" s="387"/>
      <c r="EF15" s="387"/>
      <c r="EG15" s="387"/>
      <c r="EH15" s="387"/>
      <c r="EI15" s="387"/>
      <c r="EJ15" s="387"/>
      <c r="EK15" s="387"/>
      <c r="EL15" s="387"/>
      <c r="EM15" s="387"/>
      <c r="EN15" s="387"/>
      <c r="EO15" s="387"/>
      <c r="EP15" s="387"/>
      <c r="EQ15" s="387"/>
      <c r="ER15" s="387"/>
      <c r="ES15" s="387"/>
      <c r="ET15" s="387"/>
      <c r="EU15" s="387"/>
      <c r="EV15" s="387"/>
      <c r="EW15" s="387"/>
      <c r="EX15" s="387"/>
      <c r="EY15" s="387"/>
      <c r="EZ15" s="387"/>
      <c r="FA15" s="387"/>
      <c r="FB15" s="387"/>
      <c r="FC15" s="387"/>
      <c r="FD15" s="387"/>
      <c r="FE15" s="387"/>
      <c r="FF15" s="387"/>
      <c r="FG15" s="387"/>
      <c r="FH15" s="387"/>
      <c r="FI15" s="387"/>
      <c r="FJ15" s="387"/>
      <c r="FK15" s="387"/>
      <c r="FL15" s="387"/>
      <c r="FM15" s="387"/>
      <c r="FN15" s="387"/>
      <c r="FO15" s="387"/>
      <c r="FP15" s="387"/>
      <c r="FQ15" s="387"/>
      <c r="FR15" s="387"/>
      <c r="FS15" s="387"/>
      <c r="FT15" s="387"/>
      <c r="FU15" s="387"/>
      <c r="FV15" s="387"/>
      <c r="FW15" s="387"/>
      <c r="FX15" s="387"/>
      <c r="FY15" s="387"/>
      <c r="FZ15" s="387"/>
      <c r="GA15" s="387"/>
      <c r="GB15" s="387"/>
      <c r="GC15" s="387"/>
      <c r="GD15" s="387"/>
      <c r="GE15" s="387"/>
      <c r="GF15" s="387"/>
      <c r="GG15" s="387"/>
      <c r="GH15" s="387"/>
      <c r="GI15" s="387"/>
      <c r="GJ15" s="387"/>
      <c r="GK15" s="387"/>
      <c r="GL15" s="387"/>
      <c r="GM15" s="387"/>
      <c r="GN15" s="387"/>
      <c r="GO15" s="387"/>
      <c r="GP15" s="387"/>
      <c r="GQ15" s="387"/>
      <c r="GR15" s="387"/>
      <c r="GS15" s="387"/>
      <c r="GT15" s="387"/>
      <c r="GU15" s="387"/>
      <c r="GV15" s="387"/>
      <c r="GW15" s="387"/>
      <c r="GX15" s="387"/>
      <c r="GY15" s="387"/>
      <c r="GZ15" s="387"/>
      <c r="HA15" s="387"/>
      <c r="HB15" s="387"/>
      <c r="HC15" s="387"/>
      <c r="HD15" s="387"/>
      <c r="HE15" s="387"/>
      <c r="HF15" s="387"/>
      <c r="HG15" s="387"/>
      <c r="HH15" s="387"/>
      <c r="HI15" s="387"/>
      <c r="HJ15" s="387"/>
      <c r="HK15" s="387"/>
      <c r="HL15" s="387"/>
      <c r="HM15" s="387"/>
      <c r="HN15" s="387"/>
      <c r="HO15" s="387"/>
      <c r="HP15" s="387"/>
      <c r="HQ15" s="387"/>
      <c r="HR15" s="387"/>
      <c r="HS15" s="387"/>
      <c r="HT15" s="387"/>
      <c r="HU15" s="387"/>
      <c r="HV15" s="387"/>
      <c r="HW15" s="387"/>
      <c r="HX15" s="387"/>
      <c r="HY15" s="387"/>
      <c r="HZ15" s="387"/>
      <c r="IA15" s="387"/>
      <c r="IB15" s="387"/>
      <c r="IC15" s="387"/>
      <c r="ID15" s="387"/>
      <c r="IE15" s="387"/>
      <c r="IF15" s="387"/>
      <c r="IG15" s="387"/>
      <c r="IH15" s="387"/>
      <c r="II15" s="387"/>
      <c r="IJ15" s="387"/>
      <c r="IK15" s="387"/>
      <c r="IL15" s="387"/>
      <c r="IM15" s="387"/>
      <c r="IN15" s="387"/>
      <c r="IO15" s="387"/>
      <c r="IP15" s="387"/>
      <c r="IQ15" s="387"/>
      <c r="IR15" s="387"/>
      <c r="IS15" s="387"/>
      <c r="IT15" s="387"/>
      <c r="IU15" s="391"/>
    </row>
    <row r="16" spans="1:255" ht="21" customHeight="1" thickBot="1">
      <c r="A16" s="406"/>
      <c r="B16" s="1113"/>
      <c r="C16" s="410" t="s">
        <v>105</v>
      </c>
      <c r="D16" s="349" t="s">
        <v>418</v>
      </c>
      <c r="E16" s="350" t="s">
        <v>184</v>
      </c>
      <c r="F16" s="280"/>
      <c r="G16" s="248"/>
      <c r="H16" s="387"/>
      <c r="I16" s="281"/>
      <c r="J16" s="734"/>
      <c r="K16" s="735" t="s">
        <v>729</v>
      </c>
      <c r="L16" s="737" t="s">
        <v>730</v>
      </c>
      <c r="M16" s="738">
        <v>0.05</v>
      </c>
      <c r="N16" s="738">
        <v>0.05</v>
      </c>
      <c r="O16" s="736"/>
      <c r="P16" s="387"/>
      <c r="Q16" s="387"/>
      <c r="R16" s="387"/>
      <c r="S16" s="387"/>
      <c r="T16" s="387"/>
      <c r="U16" s="387"/>
      <c r="V16" s="387"/>
      <c r="W16" s="387"/>
      <c r="X16" s="387"/>
      <c r="Y16" s="387"/>
      <c r="Z16" s="387"/>
      <c r="AA16" s="387"/>
      <c r="AB16" s="387"/>
      <c r="AC16" s="387"/>
      <c r="AD16" s="387"/>
      <c r="AE16" s="387"/>
      <c r="AF16" s="387"/>
      <c r="AG16" s="387"/>
      <c r="AH16" s="387"/>
      <c r="AI16" s="387"/>
      <c r="AJ16" s="387"/>
      <c r="AK16" s="387"/>
      <c r="AL16" s="387"/>
      <c r="AM16" s="387"/>
      <c r="AN16" s="387"/>
      <c r="AO16" s="387"/>
      <c r="AP16" s="387"/>
      <c r="AQ16" s="387"/>
      <c r="AR16" s="387"/>
      <c r="AS16" s="387"/>
      <c r="AT16" s="387"/>
      <c r="AU16" s="387"/>
      <c r="AV16" s="387"/>
      <c r="AW16" s="387"/>
      <c r="AX16" s="387"/>
      <c r="AY16" s="387"/>
      <c r="AZ16" s="387"/>
      <c r="BA16" s="387"/>
      <c r="BB16" s="387"/>
      <c r="BC16" s="387"/>
      <c r="BD16" s="387"/>
      <c r="BE16" s="387"/>
      <c r="BF16" s="387"/>
      <c r="BG16" s="387"/>
      <c r="BH16" s="387"/>
      <c r="BI16" s="387"/>
      <c r="BJ16" s="387"/>
      <c r="BK16" s="387"/>
      <c r="BL16" s="387"/>
      <c r="BM16" s="387"/>
      <c r="BN16" s="387"/>
      <c r="BO16" s="387"/>
      <c r="BP16" s="387"/>
      <c r="BQ16" s="387"/>
      <c r="BR16" s="387"/>
      <c r="BS16" s="387"/>
      <c r="BT16" s="387"/>
      <c r="BU16" s="387"/>
      <c r="BV16" s="387"/>
      <c r="BW16" s="387"/>
      <c r="BX16" s="387"/>
      <c r="BY16" s="387"/>
      <c r="BZ16" s="387"/>
      <c r="CA16" s="387"/>
      <c r="CB16" s="387"/>
      <c r="CC16" s="387"/>
      <c r="CD16" s="387"/>
      <c r="CE16" s="387"/>
      <c r="CF16" s="387"/>
      <c r="CG16" s="387"/>
      <c r="CH16" s="387"/>
      <c r="CI16" s="387"/>
      <c r="CJ16" s="387"/>
      <c r="CK16" s="387"/>
      <c r="CL16" s="387"/>
      <c r="CM16" s="387"/>
      <c r="CN16" s="387"/>
      <c r="CO16" s="387"/>
      <c r="CP16" s="387"/>
      <c r="CQ16" s="387"/>
      <c r="CR16" s="387"/>
      <c r="CS16" s="387"/>
      <c r="CT16" s="387"/>
      <c r="CU16" s="387"/>
      <c r="CV16" s="387"/>
      <c r="CW16" s="387"/>
      <c r="CX16" s="387"/>
      <c r="CY16" s="387"/>
      <c r="CZ16" s="387"/>
      <c r="DA16" s="387"/>
      <c r="DB16" s="387"/>
      <c r="DC16" s="387"/>
      <c r="DD16" s="387"/>
      <c r="DE16" s="387"/>
      <c r="DF16" s="387"/>
      <c r="DG16" s="387"/>
      <c r="DH16" s="387"/>
      <c r="DI16" s="387"/>
      <c r="DJ16" s="387"/>
      <c r="DK16" s="387"/>
      <c r="DL16" s="387"/>
      <c r="DM16" s="387"/>
      <c r="DN16" s="387"/>
      <c r="DO16" s="387"/>
      <c r="DP16" s="387"/>
      <c r="DQ16" s="387"/>
      <c r="DR16" s="387"/>
      <c r="DS16" s="387"/>
      <c r="DT16" s="387"/>
      <c r="DU16" s="387"/>
      <c r="DV16" s="387"/>
      <c r="DW16" s="387"/>
      <c r="DX16" s="387"/>
      <c r="DY16" s="387"/>
      <c r="DZ16" s="387"/>
      <c r="EA16" s="387"/>
      <c r="EB16" s="387"/>
      <c r="EC16" s="387"/>
      <c r="ED16" s="387"/>
      <c r="EE16" s="387"/>
      <c r="EF16" s="387"/>
      <c r="EG16" s="387"/>
      <c r="EH16" s="387"/>
      <c r="EI16" s="387"/>
      <c r="EJ16" s="387"/>
      <c r="EK16" s="387"/>
      <c r="EL16" s="387"/>
      <c r="EM16" s="387"/>
      <c r="EN16" s="387"/>
      <c r="EO16" s="387"/>
      <c r="EP16" s="387"/>
      <c r="EQ16" s="387"/>
      <c r="ER16" s="387"/>
      <c r="ES16" s="387"/>
      <c r="ET16" s="387"/>
      <c r="EU16" s="387"/>
      <c r="EV16" s="387"/>
      <c r="EW16" s="387"/>
      <c r="EX16" s="387"/>
      <c r="EY16" s="387"/>
      <c r="EZ16" s="387"/>
      <c r="FA16" s="387"/>
      <c r="FB16" s="387"/>
      <c r="FC16" s="387"/>
      <c r="FD16" s="387"/>
      <c r="FE16" s="387"/>
      <c r="FF16" s="387"/>
      <c r="FG16" s="387"/>
      <c r="FH16" s="387"/>
      <c r="FI16" s="387"/>
      <c r="FJ16" s="387"/>
      <c r="FK16" s="387"/>
      <c r="FL16" s="387"/>
      <c r="FM16" s="387"/>
      <c r="FN16" s="387"/>
      <c r="FO16" s="387"/>
      <c r="FP16" s="387"/>
      <c r="FQ16" s="387"/>
      <c r="FR16" s="387"/>
      <c r="FS16" s="387"/>
      <c r="FT16" s="387"/>
      <c r="FU16" s="387"/>
      <c r="FV16" s="387"/>
      <c r="FW16" s="387"/>
      <c r="FX16" s="387"/>
      <c r="FY16" s="387"/>
      <c r="FZ16" s="387"/>
      <c r="GA16" s="387"/>
      <c r="GB16" s="387"/>
      <c r="GC16" s="387"/>
      <c r="GD16" s="387"/>
      <c r="GE16" s="387"/>
      <c r="GF16" s="387"/>
      <c r="GG16" s="387"/>
      <c r="GH16" s="387"/>
      <c r="GI16" s="387"/>
      <c r="GJ16" s="387"/>
      <c r="GK16" s="387"/>
      <c r="GL16" s="387"/>
      <c r="GM16" s="387"/>
      <c r="GN16" s="387"/>
      <c r="GO16" s="387"/>
      <c r="GP16" s="387"/>
      <c r="GQ16" s="387"/>
      <c r="GR16" s="387"/>
      <c r="GS16" s="387"/>
      <c r="GT16" s="387"/>
      <c r="GU16" s="387"/>
      <c r="GV16" s="387"/>
      <c r="GW16" s="387"/>
      <c r="GX16" s="387"/>
      <c r="GY16" s="387"/>
      <c r="GZ16" s="387"/>
      <c r="HA16" s="387"/>
      <c r="HB16" s="387"/>
      <c r="HC16" s="387"/>
      <c r="HD16" s="387"/>
      <c r="HE16" s="387"/>
      <c r="HF16" s="387"/>
      <c r="HG16" s="387"/>
      <c r="HH16" s="387"/>
      <c r="HI16" s="387"/>
      <c r="HJ16" s="387"/>
      <c r="HK16" s="387"/>
      <c r="HL16" s="387"/>
      <c r="HM16" s="387"/>
      <c r="HN16" s="387"/>
      <c r="HO16" s="387"/>
      <c r="HP16" s="387"/>
      <c r="HQ16" s="387"/>
      <c r="HR16" s="387"/>
      <c r="HS16" s="387"/>
      <c r="HT16" s="387"/>
      <c r="HU16" s="387"/>
      <c r="HV16" s="387"/>
      <c r="HW16" s="387"/>
      <c r="HX16" s="387"/>
      <c r="HY16" s="387"/>
      <c r="HZ16" s="387"/>
      <c r="IA16" s="387"/>
      <c r="IB16" s="387"/>
      <c r="IC16" s="387"/>
      <c r="ID16" s="387"/>
      <c r="IE16" s="387"/>
      <c r="IF16" s="387"/>
      <c r="IG16" s="387"/>
      <c r="IH16" s="387"/>
      <c r="II16" s="387"/>
      <c r="IJ16" s="387"/>
      <c r="IK16" s="387"/>
      <c r="IL16" s="387"/>
      <c r="IM16" s="387"/>
      <c r="IN16" s="387"/>
      <c r="IO16" s="387"/>
      <c r="IP16" s="387"/>
      <c r="IQ16" s="387"/>
      <c r="IR16" s="387"/>
      <c r="IS16" s="387"/>
      <c r="IT16" s="387"/>
      <c r="IU16" s="391"/>
    </row>
    <row r="17" spans="1:255" ht="34.5" customHeight="1" thickBot="1">
      <c r="A17" s="406"/>
      <c r="B17" s="1113"/>
      <c r="C17" s="410" t="s">
        <v>152</v>
      </c>
      <c r="D17" s="349" t="s">
        <v>731</v>
      </c>
      <c r="E17" s="600">
        <v>0</v>
      </c>
      <c r="F17" s="292">
        <v>10</v>
      </c>
      <c r="G17" s="248"/>
      <c r="H17" s="387"/>
      <c r="I17" s="281"/>
      <c r="J17" s="734"/>
      <c r="K17" s="735" t="s">
        <v>620</v>
      </c>
      <c r="L17" s="737" t="s">
        <v>732</v>
      </c>
      <c r="M17" s="738">
        <v>0.15</v>
      </c>
      <c r="N17" s="738">
        <f>M17+N16</f>
        <v>0.2</v>
      </c>
      <c r="O17" s="736"/>
      <c r="P17" s="387"/>
      <c r="Q17" s="387"/>
      <c r="R17" s="387"/>
      <c r="S17" s="387"/>
      <c r="T17" s="387"/>
      <c r="U17" s="387"/>
      <c r="V17" s="387"/>
      <c r="W17" s="387"/>
      <c r="X17" s="387"/>
      <c r="Y17" s="387"/>
      <c r="Z17" s="387"/>
      <c r="AA17" s="387"/>
      <c r="AB17" s="387"/>
      <c r="AC17" s="387"/>
      <c r="AD17" s="387"/>
      <c r="AE17" s="387"/>
      <c r="AF17" s="387"/>
      <c r="AG17" s="387"/>
      <c r="AH17" s="387"/>
      <c r="AI17" s="387"/>
      <c r="AJ17" s="387"/>
      <c r="AK17" s="387"/>
      <c r="AL17" s="387"/>
      <c r="AM17" s="387"/>
      <c r="AN17" s="387"/>
      <c r="AO17" s="387"/>
      <c r="AP17" s="387"/>
      <c r="AQ17" s="387"/>
      <c r="AR17" s="387"/>
      <c r="AS17" s="387"/>
      <c r="AT17" s="387"/>
      <c r="AU17" s="387"/>
      <c r="AV17" s="387"/>
      <c r="AW17" s="387"/>
      <c r="AX17" s="387"/>
      <c r="AY17" s="387"/>
      <c r="AZ17" s="387"/>
      <c r="BA17" s="387"/>
      <c r="BB17" s="387"/>
      <c r="BC17" s="387"/>
      <c r="BD17" s="387"/>
      <c r="BE17" s="387"/>
      <c r="BF17" s="387"/>
      <c r="BG17" s="387"/>
      <c r="BH17" s="387"/>
      <c r="BI17" s="387"/>
      <c r="BJ17" s="387"/>
      <c r="BK17" s="387"/>
      <c r="BL17" s="387"/>
      <c r="BM17" s="387"/>
      <c r="BN17" s="387"/>
      <c r="BO17" s="387"/>
      <c r="BP17" s="387"/>
      <c r="BQ17" s="387"/>
      <c r="BR17" s="387"/>
      <c r="BS17" s="387"/>
      <c r="BT17" s="387"/>
      <c r="BU17" s="387"/>
      <c r="BV17" s="387"/>
      <c r="BW17" s="387"/>
      <c r="BX17" s="387"/>
      <c r="BY17" s="387"/>
      <c r="BZ17" s="387"/>
      <c r="CA17" s="387"/>
      <c r="CB17" s="387"/>
      <c r="CC17" s="387"/>
      <c r="CD17" s="387"/>
      <c r="CE17" s="387"/>
      <c r="CF17" s="387"/>
      <c r="CG17" s="387"/>
      <c r="CH17" s="387"/>
      <c r="CI17" s="387"/>
      <c r="CJ17" s="387"/>
      <c r="CK17" s="387"/>
      <c r="CL17" s="387"/>
      <c r="CM17" s="387"/>
      <c r="CN17" s="387"/>
      <c r="CO17" s="387"/>
      <c r="CP17" s="387"/>
      <c r="CQ17" s="387"/>
      <c r="CR17" s="387"/>
      <c r="CS17" s="387"/>
      <c r="CT17" s="387"/>
      <c r="CU17" s="387"/>
      <c r="CV17" s="387"/>
      <c r="CW17" s="387"/>
      <c r="CX17" s="387"/>
      <c r="CY17" s="387"/>
      <c r="CZ17" s="387"/>
      <c r="DA17" s="387"/>
      <c r="DB17" s="387"/>
      <c r="DC17" s="387"/>
      <c r="DD17" s="387"/>
      <c r="DE17" s="387"/>
      <c r="DF17" s="387"/>
      <c r="DG17" s="387"/>
      <c r="DH17" s="387"/>
      <c r="DI17" s="387"/>
      <c r="DJ17" s="387"/>
      <c r="DK17" s="387"/>
      <c r="DL17" s="387"/>
      <c r="DM17" s="387"/>
      <c r="DN17" s="387"/>
      <c r="DO17" s="387"/>
      <c r="DP17" s="387"/>
      <c r="DQ17" s="387"/>
      <c r="DR17" s="387"/>
      <c r="DS17" s="387"/>
      <c r="DT17" s="387"/>
      <c r="DU17" s="387"/>
      <c r="DV17" s="387"/>
      <c r="DW17" s="387"/>
      <c r="DX17" s="387"/>
      <c r="DY17" s="387"/>
      <c r="DZ17" s="387"/>
      <c r="EA17" s="387"/>
      <c r="EB17" s="387"/>
      <c r="EC17" s="387"/>
      <c r="ED17" s="387"/>
      <c r="EE17" s="387"/>
      <c r="EF17" s="387"/>
      <c r="EG17" s="387"/>
      <c r="EH17" s="387"/>
      <c r="EI17" s="387"/>
      <c r="EJ17" s="387"/>
      <c r="EK17" s="387"/>
      <c r="EL17" s="387"/>
      <c r="EM17" s="387"/>
      <c r="EN17" s="387"/>
      <c r="EO17" s="387"/>
      <c r="EP17" s="387"/>
      <c r="EQ17" s="387"/>
      <c r="ER17" s="387"/>
      <c r="ES17" s="387"/>
      <c r="ET17" s="387"/>
      <c r="EU17" s="387"/>
      <c r="EV17" s="387"/>
      <c r="EW17" s="387"/>
      <c r="EX17" s="387"/>
      <c r="EY17" s="387"/>
      <c r="EZ17" s="387"/>
      <c r="FA17" s="387"/>
      <c r="FB17" s="387"/>
      <c r="FC17" s="387"/>
      <c r="FD17" s="387"/>
      <c r="FE17" s="387"/>
      <c r="FF17" s="387"/>
      <c r="FG17" s="387"/>
      <c r="FH17" s="387"/>
      <c r="FI17" s="387"/>
      <c r="FJ17" s="387"/>
      <c r="FK17" s="387"/>
      <c r="FL17" s="387"/>
      <c r="FM17" s="387"/>
      <c r="FN17" s="387"/>
      <c r="FO17" s="387"/>
      <c r="FP17" s="387"/>
      <c r="FQ17" s="387"/>
      <c r="FR17" s="387"/>
      <c r="FS17" s="387"/>
      <c r="FT17" s="387"/>
      <c r="FU17" s="387"/>
      <c r="FV17" s="387"/>
      <c r="FW17" s="387"/>
      <c r="FX17" s="387"/>
      <c r="FY17" s="387"/>
      <c r="FZ17" s="387"/>
      <c r="GA17" s="387"/>
      <c r="GB17" s="387"/>
      <c r="GC17" s="387"/>
      <c r="GD17" s="387"/>
      <c r="GE17" s="387"/>
      <c r="GF17" s="387"/>
      <c r="GG17" s="387"/>
      <c r="GH17" s="387"/>
      <c r="GI17" s="387"/>
      <c r="GJ17" s="387"/>
      <c r="GK17" s="387"/>
      <c r="GL17" s="387"/>
      <c r="GM17" s="387"/>
      <c r="GN17" s="387"/>
      <c r="GO17" s="387"/>
      <c r="GP17" s="387"/>
      <c r="GQ17" s="387"/>
      <c r="GR17" s="387"/>
      <c r="GS17" s="387"/>
      <c r="GT17" s="387"/>
      <c r="GU17" s="387"/>
      <c r="GV17" s="387"/>
      <c r="GW17" s="387"/>
      <c r="GX17" s="387"/>
      <c r="GY17" s="387"/>
      <c r="GZ17" s="387"/>
      <c r="HA17" s="387"/>
      <c r="HB17" s="387"/>
      <c r="HC17" s="387"/>
      <c r="HD17" s="387"/>
      <c r="HE17" s="387"/>
      <c r="HF17" s="387"/>
      <c r="HG17" s="387"/>
      <c r="HH17" s="387"/>
      <c r="HI17" s="387"/>
      <c r="HJ17" s="387"/>
      <c r="HK17" s="387"/>
      <c r="HL17" s="387"/>
      <c r="HM17" s="387"/>
      <c r="HN17" s="387"/>
      <c r="HO17" s="387"/>
      <c r="HP17" s="387"/>
      <c r="HQ17" s="387"/>
      <c r="HR17" s="387"/>
      <c r="HS17" s="387"/>
      <c r="HT17" s="387"/>
      <c r="HU17" s="387"/>
      <c r="HV17" s="387"/>
      <c r="HW17" s="387"/>
      <c r="HX17" s="387"/>
      <c r="HY17" s="387"/>
      <c r="HZ17" s="387"/>
      <c r="IA17" s="387"/>
      <c r="IB17" s="387"/>
      <c r="IC17" s="387"/>
      <c r="ID17" s="387"/>
      <c r="IE17" s="387"/>
      <c r="IF17" s="387"/>
      <c r="IG17" s="387"/>
      <c r="IH17" s="387"/>
      <c r="II17" s="387"/>
      <c r="IJ17" s="387"/>
      <c r="IK17" s="387"/>
      <c r="IL17" s="387"/>
      <c r="IM17" s="387"/>
      <c r="IN17" s="387"/>
      <c r="IO17" s="387"/>
      <c r="IP17" s="387"/>
      <c r="IQ17" s="387"/>
      <c r="IR17" s="387"/>
      <c r="IS17" s="387"/>
      <c r="IT17" s="387"/>
      <c r="IU17" s="391"/>
    </row>
    <row r="18" spans="1:255" ht="34.5" customHeight="1" thickBot="1">
      <c r="A18" s="406"/>
      <c r="B18" s="1113"/>
      <c r="C18" s="410" t="s">
        <v>154</v>
      </c>
      <c r="D18" s="349" t="s">
        <v>733</v>
      </c>
      <c r="E18" s="600">
        <v>75789</v>
      </c>
      <c r="F18" s="292">
        <f>F17+1</f>
        <v>11</v>
      </c>
      <c r="G18" s="248"/>
      <c r="H18" s="387"/>
      <c r="I18" s="281"/>
      <c r="J18" s="734"/>
      <c r="K18" s="735" t="s">
        <v>734</v>
      </c>
      <c r="L18" s="737" t="s">
        <v>735</v>
      </c>
      <c r="M18" s="738">
        <v>0.15</v>
      </c>
      <c r="N18" s="738">
        <f>M18+N17</f>
        <v>0.35</v>
      </c>
      <c r="O18" s="736"/>
      <c r="P18" s="387"/>
      <c r="Q18" s="387"/>
      <c r="R18" s="387"/>
      <c r="S18" s="387"/>
      <c r="T18" s="387"/>
      <c r="U18" s="387"/>
      <c r="V18" s="387"/>
      <c r="W18" s="387"/>
      <c r="X18" s="387"/>
      <c r="Y18" s="387"/>
      <c r="Z18" s="387"/>
      <c r="AA18" s="387"/>
      <c r="AB18" s="387"/>
      <c r="AC18" s="387"/>
      <c r="AD18" s="387"/>
      <c r="AE18" s="387"/>
      <c r="AF18" s="387"/>
      <c r="AG18" s="387"/>
      <c r="AH18" s="387"/>
      <c r="AI18" s="387"/>
      <c r="AJ18" s="387"/>
      <c r="AK18" s="387"/>
      <c r="AL18" s="387"/>
      <c r="AM18" s="387"/>
      <c r="AN18" s="387"/>
      <c r="AO18" s="387"/>
      <c r="AP18" s="387"/>
      <c r="AQ18" s="387"/>
      <c r="AR18" s="387"/>
      <c r="AS18" s="387"/>
      <c r="AT18" s="387"/>
      <c r="AU18" s="387"/>
      <c r="AV18" s="387"/>
      <c r="AW18" s="387"/>
      <c r="AX18" s="387"/>
      <c r="AY18" s="387"/>
      <c r="AZ18" s="387"/>
      <c r="BA18" s="387"/>
      <c r="BB18" s="387"/>
      <c r="BC18" s="387"/>
      <c r="BD18" s="387"/>
      <c r="BE18" s="387"/>
      <c r="BF18" s="387"/>
      <c r="BG18" s="387"/>
      <c r="BH18" s="387"/>
      <c r="BI18" s="387"/>
      <c r="BJ18" s="387"/>
      <c r="BK18" s="387"/>
      <c r="BL18" s="387"/>
      <c r="BM18" s="387"/>
      <c r="BN18" s="387"/>
      <c r="BO18" s="387"/>
      <c r="BP18" s="387"/>
      <c r="BQ18" s="387"/>
      <c r="BR18" s="387"/>
      <c r="BS18" s="387"/>
      <c r="BT18" s="387"/>
      <c r="BU18" s="387"/>
      <c r="BV18" s="387"/>
      <c r="BW18" s="387"/>
      <c r="BX18" s="387"/>
      <c r="BY18" s="387"/>
      <c r="BZ18" s="387"/>
      <c r="CA18" s="387"/>
      <c r="CB18" s="387"/>
      <c r="CC18" s="387"/>
      <c r="CD18" s="387"/>
      <c r="CE18" s="387"/>
      <c r="CF18" s="387"/>
      <c r="CG18" s="387"/>
      <c r="CH18" s="387"/>
      <c r="CI18" s="387"/>
      <c r="CJ18" s="387"/>
      <c r="CK18" s="387"/>
      <c r="CL18" s="387"/>
      <c r="CM18" s="387"/>
      <c r="CN18" s="387"/>
      <c r="CO18" s="387"/>
      <c r="CP18" s="387"/>
      <c r="CQ18" s="387"/>
      <c r="CR18" s="387"/>
      <c r="CS18" s="387"/>
      <c r="CT18" s="387"/>
      <c r="CU18" s="387"/>
      <c r="CV18" s="387"/>
      <c r="CW18" s="387"/>
      <c r="CX18" s="387"/>
      <c r="CY18" s="387"/>
      <c r="CZ18" s="387"/>
      <c r="DA18" s="387"/>
      <c r="DB18" s="387"/>
      <c r="DC18" s="387"/>
      <c r="DD18" s="387"/>
      <c r="DE18" s="387"/>
      <c r="DF18" s="387"/>
      <c r="DG18" s="387"/>
      <c r="DH18" s="387"/>
      <c r="DI18" s="387"/>
      <c r="DJ18" s="387"/>
      <c r="DK18" s="387"/>
      <c r="DL18" s="387"/>
      <c r="DM18" s="387"/>
      <c r="DN18" s="387"/>
      <c r="DO18" s="387"/>
      <c r="DP18" s="387"/>
      <c r="DQ18" s="387"/>
      <c r="DR18" s="387"/>
      <c r="DS18" s="387"/>
      <c r="DT18" s="387"/>
      <c r="DU18" s="387"/>
      <c r="DV18" s="387"/>
      <c r="DW18" s="387"/>
      <c r="DX18" s="387"/>
      <c r="DY18" s="387"/>
      <c r="DZ18" s="387"/>
      <c r="EA18" s="387"/>
      <c r="EB18" s="387"/>
      <c r="EC18" s="387"/>
      <c r="ED18" s="387"/>
      <c r="EE18" s="387"/>
      <c r="EF18" s="387"/>
      <c r="EG18" s="387"/>
      <c r="EH18" s="387"/>
      <c r="EI18" s="387"/>
      <c r="EJ18" s="387"/>
      <c r="EK18" s="387"/>
      <c r="EL18" s="387"/>
      <c r="EM18" s="387"/>
      <c r="EN18" s="387"/>
      <c r="EO18" s="387"/>
      <c r="EP18" s="387"/>
      <c r="EQ18" s="387"/>
      <c r="ER18" s="387"/>
      <c r="ES18" s="387"/>
      <c r="ET18" s="387"/>
      <c r="EU18" s="387"/>
      <c r="EV18" s="387"/>
      <c r="EW18" s="387"/>
      <c r="EX18" s="387"/>
      <c r="EY18" s="387"/>
      <c r="EZ18" s="387"/>
      <c r="FA18" s="387"/>
      <c r="FB18" s="387"/>
      <c r="FC18" s="387"/>
      <c r="FD18" s="387"/>
      <c r="FE18" s="387"/>
      <c r="FF18" s="387"/>
      <c r="FG18" s="387"/>
      <c r="FH18" s="387"/>
      <c r="FI18" s="387"/>
      <c r="FJ18" s="387"/>
      <c r="FK18" s="387"/>
      <c r="FL18" s="387"/>
      <c r="FM18" s="387"/>
      <c r="FN18" s="387"/>
      <c r="FO18" s="387"/>
      <c r="FP18" s="387"/>
      <c r="FQ18" s="387"/>
      <c r="FR18" s="387"/>
      <c r="FS18" s="387"/>
      <c r="FT18" s="387"/>
      <c r="FU18" s="387"/>
      <c r="FV18" s="387"/>
      <c r="FW18" s="387"/>
      <c r="FX18" s="387"/>
      <c r="FY18" s="387"/>
      <c r="FZ18" s="387"/>
      <c r="GA18" s="387"/>
      <c r="GB18" s="387"/>
      <c r="GC18" s="387"/>
      <c r="GD18" s="387"/>
      <c r="GE18" s="387"/>
      <c r="GF18" s="387"/>
      <c r="GG18" s="387"/>
      <c r="GH18" s="387"/>
      <c r="GI18" s="387"/>
      <c r="GJ18" s="387"/>
      <c r="GK18" s="387"/>
      <c r="GL18" s="387"/>
      <c r="GM18" s="387"/>
      <c r="GN18" s="387"/>
      <c r="GO18" s="387"/>
      <c r="GP18" s="387"/>
      <c r="GQ18" s="387"/>
      <c r="GR18" s="387"/>
      <c r="GS18" s="387"/>
      <c r="GT18" s="387"/>
      <c r="GU18" s="387"/>
      <c r="GV18" s="387"/>
      <c r="GW18" s="387"/>
      <c r="GX18" s="387"/>
      <c r="GY18" s="387"/>
      <c r="GZ18" s="387"/>
      <c r="HA18" s="387"/>
      <c r="HB18" s="387"/>
      <c r="HC18" s="387"/>
      <c r="HD18" s="387"/>
      <c r="HE18" s="387"/>
      <c r="HF18" s="387"/>
      <c r="HG18" s="387"/>
      <c r="HH18" s="387"/>
      <c r="HI18" s="387"/>
      <c r="HJ18" s="387"/>
      <c r="HK18" s="387"/>
      <c r="HL18" s="387"/>
      <c r="HM18" s="387"/>
      <c r="HN18" s="387"/>
      <c r="HO18" s="387"/>
      <c r="HP18" s="387"/>
      <c r="HQ18" s="387"/>
      <c r="HR18" s="387"/>
      <c r="HS18" s="387"/>
      <c r="HT18" s="387"/>
      <c r="HU18" s="387"/>
      <c r="HV18" s="387"/>
      <c r="HW18" s="387"/>
      <c r="HX18" s="387"/>
      <c r="HY18" s="387"/>
      <c r="HZ18" s="387"/>
      <c r="IA18" s="387"/>
      <c r="IB18" s="387"/>
      <c r="IC18" s="387"/>
      <c r="ID18" s="387"/>
      <c r="IE18" s="387"/>
      <c r="IF18" s="387"/>
      <c r="IG18" s="387"/>
      <c r="IH18" s="387"/>
      <c r="II18" s="387"/>
      <c r="IJ18" s="387"/>
      <c r="IK18" s="387"/>
      <c r="IL18" s="387"/>
      <c r="IM18" s="387"/>
      <c r="IN18" s="387"/>
      <c r="IO18" s="387"/>
      <c r="IP18" s="387"/>
      <c r="IQ18" s="387"/>
      <c r="IR18" s="387"/>
      <c r="IS18" s="387"/>
      <c r="IT18" s="387"/>
      <c r="IU18" s="391"/>
    </row>
    <row r="19" spans="1:255" ht="34.5" customHeight="1" thickBot="1">
      <c r="A19" s="406"/>
      <c r="B19" s="1113"/>
      <c r="C19" s="410" t="s">
        <v>156</v>
      </c>
      <c r="D19" s="349" t="s">
        <v>736</v>
      </c>
      <c r="E19" s="600">
        <v>0</v>
      </c>
      <c r="F19" s="292">
        <f>F18+1</f>
        <v>12</v>
      </c>
      <c r="G19" s="248"/>
      <c r="H19" s="387"/>
      <c r="I19" s="281"/>
      <c r="J19" s="734"/>
      <c r="K19" s="735" t="s">
        <v>737</v>
      </c>
      <c r="L19" s="737" t="s">
        <v>738</v>
      </c>
      <c r="M19" s="738">
        <v>0.2</v>
      </c>
      <c r="N19" s="738">
        <f>M19+N18</f>
        <v>0.55000000000000004</v>
      </c>
      <c r="O19" s="736"/>
      <c r="P19" s="387"/>
      <c r="Q19" s="387"/>
      <c r="R19" s="387"/>
      <c r="S19" s="387"/>
      <c r="T19" s="387"/>
      <c r="U19" s="387"/>
      <c r="V19" s="387"/>
      <c r="W19" s="387"/>
      <c r="X19" s="387"/>
      <c r="Y19" s="387"/>
      <c r="Z19" s="387"/>
      <c r="AA19" s="387"/>
      <c r="AB19" s="387"/>
      <c r="AC19" s="387"/>
      <c r="AD19" s="387"/>
      <c r="AE19" s="387"/>
      <c r="AF19" s="387"/>
      <c r="AG19" s="387"/>
      <c r="AH19" s="387"/>
      <c r="AI19" s="387"/>
      <c r="AJ19" s="387"/>
      <c r="AK19" s="387"/>
      <c r="AL19" s="387"/>
      <c r="AM19" s="387"/>
      <c r="AN19" s="387"/>
      <c r="AO19" s="387"/>
      <c r="AP19" s="387"/>
      <c r="AQ19" s="387"/>
      <c r="AR19" s="387"/>
      <c r="AS19" s="387"/>
      <c r="AT19" s="387"/>
      <c r="AU19" s="387"/>
      <c r="AV19" s="387"/>
      <c r="AW19" s="387"/>
      <c r="AX19" s="387"/>
      <c r="AY19" s="387"/>
      <c r="AZ19" s="387"/>
      <c r="BA19" s="387"/>
      <c r="BB19" s="387"/>
      <c r="BC19" s="387"/>
      <c r="BD19" s="387"/>
      <c r="BE19" s="387"/>
      <c r="BF19" s="387"/>
      <c r="BG19" s="387"/>
      <c r="BH19" s="387"/>
      <c r="BI19" s="387"/>
      <c r="BJ19" s="387"/>
      <c r="BK19" s="387"/>
      <c r="BL19" s="387"/>
      <c r="BM19" s="387"/>
      <c r="BN19" s="387"/>
      <c r="BO19" s="387"/>
      <c r="BP19" s="387"/>
      <c r="BQ19" s="387"/>
      <c r="BR19" s="387"/>
      <c r="BS19" s="387"/>
      <c r="BT19" s="387"/>
      <c r="BU19" s="387"/>
      <c r="BV19" s="387"/>
      <c r="BW19" s="387"/>
      <c r="BX19" s="387"/>
      <c r="BY19" s="387"/>
      <c r="BZ19" s="387"/>
      <c r="CA19" s="387"/>
      <c r="CB19" s="387"/>
      <c r="CC19" s="387"/>
      <c r="CD19" s="387"/>
      <c r="CE19" s="387"/>
      <c r="CF19" s="387"/>
      <c r="CG19" s="387"/>
      <c r="CH19" s="387"/>
      <c r="CI19" s="387"/>
      <c r="CJ19" s="387"/>
      <c r="CK19" s="387"/>
      <c r="CL19" s="387"/>
      <c r="CM19" s="387"/>
      <c r="CN19" s="387"/>
      <c r="CO19" s="387"/>
      <c r="CP19" s="387"/>
      <c r="CQ19" s="387"/>
      <c r="CR19" s="387"/>
      <c r="CS19" s="387"/>
      <c r="CT19" s="387"/>
      <c r="CU19" s="387"/>
      <c r="CV19" s="387"/>
      <c r="CW19" s="387"/>
      <c r="CX19" s="387"/>
      <c r="CY19" s="387"/>
      <c r="CZ19" s="387"/>
      <c r="DA19" s="387"/>
      <c r="DB19" s="387"/>
      <c r="DC19" s="387"/>
      <c r="DD19" s="387"/>
      <c r="DE19" s="387"/>
      <c r="DF19" s="387"/>
      <c r="DG19" s="387"/>
      <c r="DH19" s="387"/>
      <c r="DI19" s="387"/>
      <c r="DJ19" s="387"/>
      <c r="DK19" s="387"/>
      <c r="DL19" s="387"/>
      <c r="DM19" s="387"/>
      <c r="DN19" s="387"/>
      <c r="DO19" s="387"/>
      <c r="DP19" s="387"/>
      <c r="DQ19" s="387"/>
      <c r="DR19" s="387"/>
      <c r="DS19" s="387"/>
      <c r="DT19" s="387"/>
      <c r="DU19" s="387"/>
      <c r="DV19" s="387"/>
      <c r="DW19" s="387"/>
      <c r="DX19" s="387"/>
      <c r="DY19" s="387"/>
      <c r="DZ19" s="387"/>
      <c r="EA19" s="387"/>
      <c r="EB19" s="387"/>
      <c r="EC19" s="387"/>
      <c r="ED19" s="387"/>
      <c r="EE19" s="387"/>
      <c r="EF19" s="387"/>
      <c r="EG19" s="387"/>
      <c r="EH19" s="387"/>
      <c r="EI19" s="387"/>
      <c r="EJ19" s="387"/>
      <c r="EK19" s="387"/>
      <c r="EL19" s="387"/>
      <c r="EM19" s="387"/>
      <c r="EN19" s="387"/>
      <c r="EO19" s="387"/>
      <c r="EP19" s="387"/>
      <c r="EQ19" s="387"/>
      <c r="ER19" s="387"/>
      <c r="ES19" s="387"/>
      <c r="ET19" s="387"/>
      <c r="EU19" s="387"/>
      <c r="EV19" s="387"/>
      <c r="EW19" s="387"/>
      <c r="EX19" s="387"/>
      <c r="EY19" s="387"/>
      <c r="EZ19" s="387"/>
      <c r="FA19" s="387"/>
      <c r="FB19" s="387"/>
      <c r="FC19" s="387"/>
      <c r="FD19" s="387"/>
      <c r="FE19" s="387"/>
      <c r="FF19" s="387"/>
      <c r="FG19" s="387"/>
      <c r="FH19" s="387"/>
      <c r="FI19" s="387"/>
      <c r="FJ19" s="387"/>
      <c r="FK19" s="387"/>
      <c r="FL19" s="387"/>
      <c r="FM19" s="387"/>
      <c r="FN19" s="387"/>
      <c r="FO19" s="387"/>
      <c r="FP19" s="387"/>
      <c r="FQ19" s="387"/>
      <c r="FR19" s="387"/>
      <c r="FS19" s="387"/>
      <c r="FT19" s="387"/>
      <c r="FU19" s="387"/>
      <c r="FV19" s="387"/>
      <c r="FW19" s="387"/>
      <c r="FX19" s="387"/>
      <c r="FY19" s="387"/>
      <c r="FZ19" s="387"/>
      <c r="GA19" s="387"/>
      <c r="GB19" s="387"/>
      <c r="GC19" s="387"/>
      <c r="GD19" s="387"/>
      <c r="GE19" s="387"/>
      <c r="GF19" s="387"/>
      <c r="GG19" s="387"/>
      <c r="GH19" s="387"/>
      <c r="GI19" s="387"/>
      <c r="GJ19" s="387"/>
      <c r="GK19" s="387"/>
      <c r="GL19" s="387"/>
      <c r="GM19" s="387"/>
      <c r="GN19" s="387"/>
      <c r="GO19" s="387"/>
      <c r="GP19" s="387"/>
      <c r="GQ19" s="387"/>
      <c r="GR19" s="387"/>
      <c r="GS19" s="387"/>
      <c r="GT19" s="387"/>
      <c r="GU19" s="387"/>
      <c r="GV19" s="387"/>
      <c r="GW19" s="387"/>
      <c r="GX19" s="387"/>
      <c r="GY19" s="387"/>
      <c r="GZ19" s="387"/>
      <c r="HA19" s="387"/>
      <c r="HB19" s="387"/>
      <c r="HC19" s="387"/>
      <c r="HD19" s="387"/>
      <c r="HE19" s="387"/>
      <c r="HF19" s="387"/>
      <c r="HG19" s="387"/>
      <c r="HH19" s="387"/>
      <c r="HI19" s="387"/>
      <c r="HJ19" s="387"/>
      <c r="HK19" s="387"/>
      <c r="HL19" s="387"/>
      <c r="HM19" s="387"/>
      <c r="HN19" s="387"/>
      <c r="HO19" s="387"/>
      <c r="HP19" s="387"/>
      <c r="HQ19" s="387"/>
      <c r="HR19" s="387"/>
      <c r="HS19" s="387"/>
      <c r="HT19" s="387"/>
      <c r="HU19" s="387"/>
      <c r="HV19" s="387"/>
      <c r="HW19" s="387"/>
      <c r="HX19" s="387"/>
      <c r="HY19" s="387"/>
      <c r="HZ19" s="387"/>
      <c r="IA19" s="387"/>
      <c r="IB19" s="387"/>
      <c r="IC19" s="387"/>
      <c r="ID19" s="387"/>
      <c r="IE19" s="387"/>
      <c r="IF19" s="387"/>
      <c r="IG19" s="387"/>
      <c r="IH19" s="387"/>
      <c r="II19" s="387"/>
      <c r="IJ19" s="387"/>
      <c r="IK19" s="387"/>
      <c r="IL19" s="387"/>
      <c r="IM19" s="387"/>
      <c r="IN19" s="387"/>
      <c r="IO19" s="387"/>
      <c r="IP19" s="387"/>
      <c r="IQ19" s="387"/>
      <c r="IR19" s="387"/>
      <c r="IS19" s="387"/>
      <c r="IT19" s="387"/>
      <c r="IU19" s="391"/>
    </row>
    <row r="20" spans="1:255" ht="34.5" customHeight="1" thickBot="1">
      <c r="A20" s="406"/>
      <c r="B20" s="1113"/>
      <c r="C20" s="410" t="s">
        <v>362</v>
      </c>
      <c r="D20" s="349" t="s">
        <v>739</v>
      </c>
      <c r="E20" s="600">
        <f>E18+E19</f>
        <v>75789</v>
      </c>
      <c r="F20" s="671"/>
      <c r="G20" s="248"/>
      <c r="H20" s="387"/>
      <c r="I20" s="281"/>
      <c r="J20" s="734"/>
      <c r="K20" s="735" t="s">
        <v>618</v>
      </c>
      <c r="L20" s="737" t="s">
        <v>740</v>
      </c>
      <c r="M20" s="738">
        <v>0.2</v>
      </c>
      <c r="N20" s="738">
        <f>M20+N19</f>
        <v>0.75</v>
      </c>
      <c r="O20" s="736"/>
      <c r="P20" s="387"/>
      <c r="Q20" s="387"/>
      <c r="R20" s="387"/>
      <c r="S20" s="387"/>
      <c r="T20" s="387"/>
      <c r="U20" s="387"/>
      <c r="V20" s="387"/>
      <c r="W20" s="387"/>
      <c r="X20" s="387"/>
      <c r="Y20" s="387"/>
      <c r="Z20" s="387"/>
      <c r="AA20" s="387"/>
      <c r="AB20" s="387"/>
      <c r="AC20" s="387"/>
      <c r="AD20" s="387"/>
      <c r="AE20" s="387"/>
      <c r="AF20" s="387"/>
      <c r="AG20" s="387"/>
      <c r="AH20" s="387"/>
      <c r="AI20" s="387"/>
      <c r="AJ20" s="387"/>
      <c r="AK20" s="387"/>
      <c r="AL20" s="387"/>
      <c r="AM20" s="387"/>
      <c r="AN20" s="387"/>
      <c r="AO20" s="387"/>
      <c r="AP20" s="387"/>
      <c r="AQ20" s="387"/>
      <c r="AR20" s="387"/>
      <c r="AS20" s="387"/>
      <c r="AT20" s="387"/>
      <c r="AU20" s="387"/>
      <c r="AV20" s="387"/>
      <c r="AW20" s="387"/>
      <c r="AX20" s="387"/>
      <c r="AY20" s="387"/>
      <c r="AZ20" s="387"/>
      <c r="BA20" s="387"/>
      <c r="BB20" s="387"/>
      <c r="BC20" s="387"/>
      <c r="BD20" s="387"/>
      <c r="BE20" s="387"/>
      <c r="BF20" s="387"/>
      <c r="BG20" s="387"/>
      <c r="BH20" s="387"/>
      <c r="BI20" s="387"/>
      <c r="BJ20" s="387"/>
      <c r="BK20" s="387"/>
      <c r="BL20" s="387"/>
      <c r="BM20" s="387"/>
      <c r="BN20" s="387"/>
      <c r="BO20" s="387"/>
      <c r="BP20" s="387"/>
      <c r="BQ20" s="387"/>
      <c r="BR20" s="387"/>
      <c r="BS20" s="387"/>
      <c r="BT20" s="387"/>
      <c r="BU20" s="387"/>
      <c r="BV20" s="387"/>
      <c r="BW20" s="387"/>
      <c r="BX20" s="387"/>
      <c r="BY20" s="387"/>
      <c r="BZ20" s="387"/>
      <c r="CA20" s="387"/>
      <c r="CB20" s="387"/>
      <c r="CC20" s="387"/>
      <c r="CD20" s="387"/>
      <c r="CE20" s="387"/>
      <c r="CF20" s="387"/>
      <c r="CG20" s="387"/>
      <c r="CH20" s="387"/>
      <c r="CI20" s="387"/>
      <c r="CJ20" s="387"/>
      <c r="CK20" s="387"/>
      <c r="CL20" s="387"/>
      <c r="CM20" s="387"/>
      <c r="CN20" s="387"/>
      <c r="CO20" s="387"/>
      <c r="CP20" s="387"/>
      <c r="CQ20" s="387"/>
      <c r="CR20" s="387"/>
      <c r="CS20" s="387"/>
      <c r="CT20" s="387"/>
      <c r="CU20" s="387"/>
      <c r="CV20" s="387"/>
      <c r="CW20" s="387"/>
      <c r="CX20" s="387"/>
      <c r="CY20" s="387"/>
      <c r="CZ20" s="387"/>
      <c r="DA20" s="387"/>
      <c r="DB20" s="387"/>
      <c r="DC20" s="387"/>
      <c r="DD20" s="387"/>
      <c r="DE20" s="387"/>
      <c r="DF20" s="387"/>
      <c r="DG20" s="387"/>
      <c r="DH20" s="387"/>
      <c r="DI20" s="387"/>
      <c r="DJ20" s="387"/>
      <c r="DK20" s="387"/>
      <c r="DL20" s="387"/>
      <c r="DM20" s="387"/>
      <c r="DN20" s="387"/>
      <c r="DO20" s="387"/>
      <c r="DP20" s="387"/>
      <c r="DQ20" s="387"/>
      <c r="DR20" s="387"/>
      <c r="DS20" s="387"/>
      <c r="DT20" s="387"/>
      <c r="DU20" s="387"/>
      <c r="DV20" s="387"/>
      <c r="DW20" s="387"/>
      <c r="DX20" s="387"/>
      <c r="DY20" s="387"/>
      <c r="DZ20" s="387"/>
      <c r="EA20" s="387"/>
      <c r="EB20" s="387"/>
      <c r="EC20" s="387"/>
      <c r="ED20" s="387"/>
      <c r="EE20" s="387"/>
      <c r="EF20" s="387"/>
      <c r="EG20" s="387"/>
      <c r="EH20" s="387"/>
      <c r="EI20" s="387"/>
      <c r="EJ20" s="387"/>
      <c r="EK20" s="387"/>
      <c r="EL20" s="387"/>
      <c r="EM20" s="387"/>
      <c r="EN20" s="387"/>
      <c r="EO20" s="387"/>
      <c r="EP20" s="387"/>
      <c r="EQ20" s="387"/>
      <c r="ER20" s="387"/>
      <c r="ES20" s="387"/>
      <c r="ET20" s="387"/>
      <c r="EU20" s="387"/>
      <c r="EV20" s="387"/>
      <c r="EW20" s="387"/>
      <c r="EX20" s="387"/>
      <c r="EY20" s="387"/>
      <c r="EZ20" s="387"/>
      <c r="FA20" s="387"/>
      <c r="FB20" s="387"/>
      <c r="FC20" s="387"/>
      <c r="FD20" s="387"/>
      <c r="FE20" s="387"/>
      <c r="FF20" s="387"/>
      <c r="FG20" s="387"/>
      <c r="FH20" s="387"/>
      <c r="FI20" s="387"/>
      <c r="FJ20" s="387"/>
      <c r="FK20" s="387"/>
      <c r="FL20" s="387"/>
      <c r="FM20" s="387"/>
      <c r="FN20" s="387"/>
      <c r="FO20" s="387"/>
      <c r="FP20" s="387"/>
      <c r="FQ20" s="387"/>
      <c r="FR20" s="387"/>
      <c r="FS20" s="387"/>
      <c r="FT20" s="387"/>
      <c r="FU20" s="387"/>
      <c r="FV20" s="387"/>
      <c r="FW20" s="387"/>
      <c r="FX20" s="387"/>
      <c r="FY20" s="387"/>
      <c r="FZ20" s="387"/>
      <c r="GA20" s="387"/>
      <c r="GB20" s="387"/>
      <c r="GC20" s="387"/>
      <c r="GD20" s="387"/>
      <c r="GE20" s="387"/>
      <c r="GF20" s="387"/>
      <c r="GG20" s="387"/>
      <c r="GH20" s="387"/>
      <c r="GI20" s="387"/>
      <c r="GJ20" s="387"/>
      <c r="GK20" s="387"/>
      <c r="GL20" s="387"/>
      <c r="GM20" s="387"/>
      <c r="GN20" s="387"/>
      <c r="GO20" s="387"/>
      <c r="GP20" s="387"/>
      <c r="GQ20" s="387"/>
      <c r="GR20" s="387"/>
      <c r="GS20" s="387"/>
      <c r="GT20" s="387"/>
      <c r="GU20" s="387"/>
      <c r="GV20" s="387"/>
      <c r="GW20" s="387"/>
      <c r="GX20" s="387"/>
      <c r="GY20" s="387"/>
      <c r="GZ20" s="387"/>
      <c r="HA20" s="387"/>
      <c r="HB20" s="387"/>
      <c r="HC20" s="387"/>
      <c r="HD20" s="387"/>
      <c r="HE20" s="387"/>
      <c r="HF20" s="387"/>
      <c r="HG20" s="387"/>
      <c r="HH20" s="387"/>
      <c r="HI20" s="387"/>
      <c r="HJ20" s="387"/>
      <c r="HK20" s="387"/>
      <c r="HL20" s="387"/>
      <c r="HM20" s="387"/>
      <c r="HN20" s="387"/>
      <c r="HO20" s="387"/>
      <c r="HP20" s="387"/>
      <c r="HQ20" s="387"/>
      <c r="HR20" s="387"/>
      <c r="HS20" s="387"/>
      <c r="HT20" s="387"/>
      <c r="HU20" s="387"/>
      <c r="HV20" s="387"/>
      <c r="HW20" s="387"/>
      <c r="HX20" s="387"/>
      <c r="HY20" s="387"/>
      <c r="HZ20" s="387"/>
      <c r="IA20" s="387"/>
      <c r="IB20" s="387"/>
      <c r="IC20" s="387"/>
      <c r="ID20" s="387"/>
      <c r="IE20" s="387"/>
      <c r="IF20" s="387"/>
      <c r="IG20" s="387"/>
      <c r="IH20" s="387"/>
      <c r="II20" s="387"/>
      <c r="IJ20" s="387"/>
      <c r="IK20" s="387"/>
      <c r="IL20" s="387"/>
      <c r="IM20" s="387"/>
      <c r="IN20" s="387"/>
      <c r="IO20" s="387"/>
      <c r="IP20" s="387"/>
      <c r="IQ20" s="387"/>
      <c r="IR20" s="387"/>
      <c r="IS20" s="387"/>
      <c r="IT20" s="387"/>
      <c r="IU20" s="391"/>
    </row>
    <row r="21" spans="1:255" ht="34.5" customHeight="1" thickBot="1">
      <c r="A21" s="406"/>
      <c r="B21" s="1113"/>
      <c r="C21" s="410" t="s">
        <v>364</v>
      </c>
      <c r="D21" s="349" t="s">
        <v>741</v>
      </c>
      <c r="E21" s="600">
        <v>75789</v>
      </c>
      <c r="F21" s="292">
        <v>13</v>
      </c>
      <c r="G21" s="248"/>
      <c r="H21" s="387"/>
      <c r="I21" s="281"/>
      <c r="J21" s="734"/>
      <c r="K21" s="735" t="s">
        <v>742</v>
      </c>
      <c r="L21" s="737" t="s">
        <v>743</v>
      </c>
      <c r="M21" s="738">
        <v>0.25</v>
      </c>
      <c r="N21" s="738">
        <f>M21+N20</f>
        <v>1</v>
      </c>
      <c r="O21" s="403"/>
      <c r="P21" s="387"/>
      <c r="Q21" s="387"/>
      <c r="R21" s="387"/>
      <c r="S21" s="387"/>
      <c r="T21" s="387"/>
      <c r="U21" s="387"/>
      <c r="V21" s="387"/>
      <c r="W21" s="387"/>
      <c r="X21" s="387"/>
      <c r="Y21" s="387"/>
      <c r="Z21" s="387"/>
      <c r="AA21" s="387"/>
      <c r="AB21" s="387"/>
      <c r="AC21" s="387"/>
      <c r="AD21" s="387"/>
      <c r="AE21" s="387"/>
      <c r="AF21" s="387"/>
      <c r="AG21" s="387"/>
      <c r="AH21" s="387"/>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c r="BF21" s="387"/>
      <c r="BG21" s="387"/>
      <c r="BH21" s="387"/>
      <c r="BI21" s="387"/>
      <c r="BJ21" s="387"/>
      <c r="BK21" s="387"/>
      <c r="BL21" s="387"/>
      <c r="BM21" s="387"/>
      <c r="BN21" s="387"/>
      <c r="BO21" s="387"/>
      <c r="BP21" s="387"/>
      <c r="BQ21" s="387"/>
      <c r="BR21" s="387"/>
      <c r="BS21" s="387"/>
      <c r="BT21" s="387"/>
      <c r="BU21" s="387"/>
      <c r="BV21" s="387"/>
      <c r="BW21" s="387"/>
      <c r="BX21" s="387"/>
      <c r="BY21" s="387"/>
      <c r="BZ21" s="387"/>
      <c r="CA21" s="387"/>
      <c r="CB21" s="387"/>
      <c r="CC21" s="387"/>
      <c r="CD21" s="387"/>
      <c r="CE21" s="387"/>
      <c r="CF21" s="387"/>
      <c r="CG21" s="387"/>
      <c r="CH21" s="387"/>
      <c r="CI21" s="387"/>
      <c r="CJ21" s="387"/>
      <c r="CK21" s="387"/>
      <c r="CL21" s="387"/>
      <c r="CM21" s="387"/>
      <c r="CN21" s="387"/>
      <c r="CO21" s="387"/>
      <c r="CP21" s="387"/>
      <c r="CQ21" s="387"/>
      <c r="CR21" s="387"/>
      <c r="CS21" s="387"/>
      <c r="CT21" s="387"/>
      <c r="CU21" s="387"/>
      <c r="CV21" s="387"/>
      <c r="CW21" s="387"/>
      <c r="CX21" s="387"/>
      <c r="CY21" s="387"/>
      <c r="CZ21" s="387"/>
      <c r="DA21" s="387"/>
      <c r="DB21" s="387"/>
      <c r="DC21" s="387"/>
      <c r="DD21" s="387"/>
      <c r="DE21" s="387"/>
      <c r="DF21" s="387"/>
      <c r="DG21" s="387"/>
      <c r="DH21" s="387"/>
      <c r="DI21" s="387"/>
      <c r="DJ21" s="387"/>
      <c r="DK21" s="387"/>
      <c r="DL21" s="387"/>
      <c r="DM21" s="387"/>
      <c r="DN21" s="387"/>
      <c r="DO21" s="387"/>
      <c r="DP21" s="387"/>
      <c r="DQ21" s="387"/>
      <c r="DR21" s="387"/>
      <c r="DS21" s="387"/>
      <c r="DT21" s="387"/>
      <c r="DU21" s="387"/>
      <c r="DV21" s="387"/>
      <c r="DW21" s="387"/>
      <c r="DX21" s="387"/>
      <c r="DY21" s="387"/>
      <c r="DZ21" s="387"/>
      <c r="EA21" s="387"/>
      <c r="EB21" s="387"/>
      <c r="EC21" s="387"/>
      <c r="ED21" s="387"/>
      <c r="EE21" s="387"/>
      <c r="EF21" s="387"/>
      <c r="EG21" s="387"/>
      <c r="EH21" s="387"/>
      <c r="EI21" s="387"/>
      <c r="EJ21" s="387"/>
      <c r="EK21" s="387"/>
      <c r="EL21" s="387"/>
      <c r="EM21" s="387"/>
      <c r="EN21" s="387"/>
      <c r="EO21" s="387"/>
      <c r="EP21" s="387"/>
      <c r="EQ21" s="387"/>
      <c r="ER21" s="387"/>
      <c r="ES21" s="387"/>
      <c r="ET21" s="387"/>
      <c r="EU21" s="387"/>
      <c r="EV21" s="387"/>
      <c r="EW21" s="387"/>
      <c r="EX21" s="387"/>
      <c r="EY21" s="387"/>
      <c r="EZ21" s="387"/>
      <c r="FA21" s="387"/>
      <c r="FB21" s="387"/>
      <c r="FC21" s="387"/>
      <c r="FD21" s="387"/>
      <c r="FE21" s="387"/>
      <c r="FF21" s="387"/>
      <c r="FG21" s="387"/>
      <c r="FH21" s="387"/>
      <c r="FI21" s="387"/>
      <c r="FJ21" s="387"/>
      <c r="FK21" s="387"/>
      <c r="FL21" s="387"/>
      <c r="FM21" s="387"/>
      <c r="FN21" s="387"/>
      <c r="FO21" s="387"/>
      <c r="FP21" s="387"/>
      <c r="FQ21" s="387"/>
      <c r="FR21" s="387"/>
      <c r="FS21" s="387"/>
      <c r="FT21" s="387"/>
      <c r="FU21" s="387"/>
      <c r="FV21" s="387"/>
      <c r="FW21" s="387"/>
      <c r="FX21" s="387"/>
      <c r="FY21" s="387"/>
      <c r="FZ21" s="387"/>
      <c r="GA21" s="387"/>
      <c r="GB21" s="387"/>
      <c r="GC21" s="387"/>
      <c r="GD21" s="387"/>
      <c r="GE21" s="387"/>
      <c r="GF21" s="387"/>
      <c r="GG21" s="387"/>
      <c r="GH21" s="387"/>
      <c r="GI21" s="387"/>
      <c r="GJ21" s="387"/>
      <c r="GK21" s="387"/>
      <c r="GL21" s="387"/>
      <c r="GM21" s="387"/>
      <c r="GN21" s="387"/>
      <c r="GO21" s="387"/>
      <c r="GP21" s="387"/>
      <c r="GQ21" s="387"/>
      <c r="GR21" s="387"/>
      <c r="GS21" s="387"/>
      <c r="GT21" s="387"/>
      <c r="GU21" s="387"/>
      <c r="GV21" s="387"/>
      <c r="GW21" s="387"/>
      <c r="GX21" s="387"/>
      <c r="GY21" s="387"/>
      <c r="GZ21" s="387"/>
      <c r="HA21" s="387"/>
      <c r="HB21" s="387"/>
      <c r="HC21" s="387"/>
      <c r="HD21" s="387"/>
      <c r="HE21" s="387"/>
      <c r="HF21" s="387"/>
      <c r="HG21" s="387"/>
      <c r="HH21" s="387"/>
      <c r="HI21" s="387"/>
      <c r="HJ21" s="387"/>
      <c r="HK21" s="387"/>
      <c r="HL21" s="387"/>
      <c r="HM21" s="387"/>
      <c r="HN21" s="387"/>
      <c r="HO21" s="387"/>
      <c r="HP21" s="387"/>
      <c r="HQ21" s="387"/>
      <c r="HR21" s="387"/>
      <c r="HS21" s="387"/>
      <c r="HT21" s="387"/>
      <c r="HU21" s="387"/>
      <c r="HV21" s="387"/>
      <c r="HW21" s="387"/>
      <c r="HX21" s="387"/>
      <c r="HY21" s="387"/>
      <c r="HZ21" s="387"/>
      <c r="IA21" s="387"/>
      <c r="IB21" s="387"/>
      <c r="IC21" s="387"/>
      <c r="ID21" s="387"/>
      <c r="IE21" s="387"/>
      <c r="IF21" s="387"/>
      <c r="IG21" s="387"/>
      <c r="IH21" s="387"/>
      <c r="II21" s="387"/>
      <c r="IJ21" s="387"/>
      <c r="IK21" s="387"/>
      <c r="IL21" s="387"/>
      <c r="IM21" s="387"/>
      <c r="IN21" s="387"/>
      <c r="IO21" s="387"/>
      <c r="IP21" s="387"/>
      <c r="IQ21" s="387"/>
      <c r="IR21" s="387"/>
      <c r="IS21" s="387"/>
      <c r="IT21" s="387"/>
      <c r="IU21" s="391"/>
    </row>
    <row r="22" spans="1:255" ht="15" customHeight="1">
      <c r="A22" s="406"/>
      <c r="B22" s="1113"/>
      <c r="C22" s="345"/>
      <c r="D22" s="1127"/>
      <c r="E22" s="1119"/>
      <c r="F22" s="1084"/>
      <c r="G22" s="1084"/>
      <c r="H22" s="1084"/>
      <c r="I22" s="1126"/>
      <c r="J22" s="734"/>
      <c r="K22" s="735" t="s">
        <v>184</v>
      </c>
      <c r="L22" s="739"/>
      <c r="M22" s="738">
        <f>SUM(M16:M21)</f>
        <v>1</v>
      </c>
      <c r="N22" s="740"/>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c r="AN22" s="387"/>
      <c r="AO22" s="387"/>
      <c r="AP22" s="387"/>
      <c r="AQ22" s="387"/>
      <c r="AR22" s="387"/>
      <c r="AS22" s="387"/>
      <c r="AT22" s="387"/>
      <c r="AU22" s="387"/>
      <c r="AV22" s="387"/>
      <c r="AW22" s="387"/>
      <c r="AX22" s="387"/>
      <c r="AY22" s="387"/>
      <c r="AZ22" s="387"/>
      <c r="BA22" s="387"/>
      <c r="BB22" s="387"/>
      <c r="BC22" s="387"/>
      <c r="BD22" s="387"/>
      <c r="BE22" s="387"/>
      <c r="BF22" s="387"/>
      <c r="BG22" s="387"/>
      <c r="BH22" s="387"/>
      <c r="BI22" s="387"/>
      <c r="BJ22" s="387"/>
      <c r="BK22" s="387"/>
      <c r="BL22" s="387"/>
      <c r="BM22" s="387"/>
      <c r="BN22" s="387"/>
      <c r="BO22" s="387"/>
      <c r="BP22" s="387"/>
      <c r="BQ22" s="387"/>
      <c r="BR22" s="387"/>
      <c r="BS22" s="387"/>
      <c r="BT22" s="387"/>
      <c r="BU22" s="387"/>
      <c r="BV22" s="387"/>
      <c r="BW22" s="387"/>
      <c r="BX22" s="387"/>
      <c r="BY22" s="387"/>
      <c r="BZ22" s="387"/>
      <c r="CA22" s="387"/>
      <c r="CB22" s="387"/>
      <c r="CC22" s="387"/>
      <c r="CD22" s="387"/>
      <c r="CE22" s="387"/>
      <c r="CF22" s="387"/>
      <c r="CG22" s="387"/>
      <c r="CH22" s="387"/>
      <c r="CI22" s="387"/>
      <c r="CJ22" s="387"/>
      <c r="CK22" s="387"/>
      <c r="CL22" s="387"/>
      <c r="CM22" s="387"/>
      <c r="CN22" s="387"/>
      <c r="CO22" s="387"/>
      <c r="CP22" s="387"/>
      <c r="CQ22" s="387"/>
      <c r="CR22" s="387"/>
      <c r="CS22" s="387"/>
      <c r="CT22" s="387"/>
      <c r="CU22" s="387"/>
      <c r="CV22" s="387"/>
      <c r="CW22" s="387"/>
      <c r="CX22" s="387"/>
      <c r="CY22" s="387"/>
      <c r="CZ22" s="387"/>
      <c r="DA22" s="387"/>
      <c r="DB22" s="387"/>
      <c r="DC22" s="387"/>
      <c r="DD22" s="387"/>
      <c r="DE22" s="387"/>
      <c r="DF22" s="387"/>
      <c r="DG22" s="387"/>
      <c r="DH22" s="387"/>
      <c r="DI22" s="387"/>
      <c r="DJ22" s="387"/>
      <c r="DK22" s="387"/>
      <c r="DL22" s="387"/>
      <c r="DM22" s="387"/>
      <c r="DN22" s="387"/>
      <c r="DO22" s="387"/>
      <c r="DP22" s="387"/>
      <c r="DQ22" s="387"/>
      <c r="DR22" s="387"/>
      <c r="DS22" s="387"/>
      <c r="DT22" s="387"/>
      <c r="DU22" s="387"/>
      <c r="DV22" s="387"/>
      <c r="DW22" s="387"/>
      <c r="DX22" s="387"/>
      <c r="DY22" s="387"/>
      <c r="DZ22" s="387"/>
      <c r="EA22" s="387"/>
      <c r="EB22" s="387"/>
      <c r="EC22" s="387"/>
      <c r="ED22" s="387"/>
      <c r="EE22" s="387"/>
      <c r="EF22" s="387"/>
      <c r="EG22" s="387"/>
      <c r="EH22" s="387"/>
      <c r="EI22" s="387"/>
      <c r="EJ22" s="387"/>
      <c r="EK22" s="387"/>
      <c r="EL22" s="387"/>
      <c r="EM22" s="387"/>
      <c r="EN22" s="387"/>
      <c r="EO22" s="387"/>
      <c r="EP22" s="387"/>
      <c r="EQ22" s="387"/>
      <c r="ER22" s="387"/>
      <c r="ES22" s="387"/>
      <c r="ET22" s="387"/>
      <c r="EU22" s="387"/>
      <c r="EV22" s="387"/>
      <c r="EW22" s="387"/>
      <c r="EX22" s="387"/>
      <c r="EY22" s="387"/>
      <c r="EZ22" s="387"/>
      <c r="FA22" s="387"/>
      <c r="FB22" s="387"/>
      <c r="FC22" s="387"/>
      <c r="FD22" s="387"/>
      <c r="FE22" s="387"/>
      <c r="FF22" s="387"/>
      <c r="FG22" s="387"/>
      <c r="FH22" s="387"/>
      <c r="FI22" s="387"/>
      <c r="FJ22" s="387"/>
      <c r="FK22" s="387"/>
      <c r="FL22" s="387"/>
      <c r="FM22" s="387"/>
      <c r="FN22" s="387"/>
      <c r="FO22" s="387"/>
      <c r="FP22" s="387"/>
      <c r="FQ22" s="387"/>
      <c r="FR22" s="387"/>
      <c r="FS22" s="387"/>
      <c r="FT22" s="387"/>
      <c r="FU22" s="387"/>
      <c r="FV22" s="387"/>
      <c r="FW22" s="387"/>
      <c r="FX22" s="387"/>
      <c r="FY22" s="387"/>
      <c r="FZ22" s="387"/>
      <c r="GA22" s="387"/>
      <c r="GB22" s="387"/>
      <c r="GC22" s="387"/>
      <c r="GD22" s="387"/>
      <c r="GE22" s="387"/>
      <c r="GF22" s="387"/>
      <c r="GG22" s="387"/>
      <c r="GH22" s="387"/>
      <c r="GI22" s="387"/>
      <c r="GJ22" s="387"/>
      <c r="GK22" s="387"/>
      <c r="GL22" s="387"/>
      <c r="GM22" s="387"/>
      <c r="GN22" s="387"/>
      <c r="GO22" s="387"/>
      <c r="GP22" s="387"/>
      <c r="GQ22" s="387"/>
      <c r="GR22" s="387"/>
      <c r="GS22" s="387"/>
      <c r="GT22" s="387"/>
      <c r="GU22" s="387"/>
      <c r="GV22" s="387"/>
      <c r="GW22" s="387"/>
      <c r="GX22" s="387"/>
      <c r="GY22" s="387"/>
      <c r="GZ22" s="387"/>
      <c r="HA22" s="387"/>
      <c r="HB22" s="387"/>
      <c r="HC22" s="387"/>
      <c r="HD22" s="387"/>
      <c r="HE22" s="387"/>
      <c r="HF22" s="387"/>
      <c r="HG22" s="387"/>
      <c r="HH22" s="387"/>
      <c r="HI22" s="387"/>
      <c r="HJ22" s="387"/>
      <c r="HK22" s="387"/>
      <c r="HL22" s="387"/>
      <c r="HM22" s="387"/>
      <c r="HN22" s="387"/>
      <c r="HO22" s="387"/>
      <c r="HP22" s="387"/>
      <c r="HQ22" s="387"/>
      <c r="HR22" s="387"/>
      <c r="HS22" s="387"/>
      <c r="HT22" s="387"/>
      <c r="HU22" s="387"/>
      <c r="HV22" s="387"/>
      <c r="HW22" s="387"/>
      <c r="HX22" s="387"/>
      <c r="HY22" s="387"/>
      <c r="HZ22" s="387"/>
      <c r="IA22" s="387"/>
      <c r="IB22" s="387"/>
      <c r="IC22" s="387"/>
      <c r="ID22" s="387"/>
      <c r="IE22" s="387"/>
      <c r="IF22" s="387"/>
      <c r="IG22" s="387"/>
      <c r="IH22" s="387"/>
      <c r="II22" s="387"/>
      <c r="IJ22" s="387"/>
      <c r="IK22" s="387"/>
      <c r="IL22" s="387"/>
      <c r="IM22" s="387"/>
      <c r="IN22" s="387"/>
      <c r="IO22" s="387"/>
      <c r="IP22" s="387"/>
      <c r="IQ22" s="387"/>
      <c r="IR22" s="387"/>
      <c r="IS22" s="387"/>
      <c r="IT22" s="387"/>
      <c r="IU22" s="391"/>
    </row>
    <row r="23" spans="1:255" ht="15.6" customHeight="1" thickBot="1">
      <c r="A23" s="406"/>
      <c r="B23" s="1113"/>
      <c r="C23" s="348"/>
      <c r="D23" s="1099" t="s">
        <v>744</v>
      </c>
      <c r="E23" s="1121"/>
      <c r="F23" s="1121"/>
      <c r="G23" s="1121"/>
      <c r="H23" s="1121"/>
      <c r="I23" s="1122"/>
      <c r="J23" s="280"/>
      <c r="K23" s="661"/>
      <c r="L23" s="661"/>
      <c r="M23" s="733"/>
      <c r="N23" s="266"/>
      <c r="O23" s="266"/>
      <c r="P23" s="266"/>
      <c r="Q23" s="387"/>
      <c r="R23" s="387"/>
      <c r="S23" s="387"/>
      <c r="T23" s="387"/>
      <c r="U23" s="387"/>
      <c r="V23" s="387"/>
      <c r="W23" s="387"/>
      <c r="X23" s="387"/>
      <c r="Y23" s="387"/>
      <c r="Z23" s="387"/>
      <c r="AA23" s="387"/>
      <c r="AB23" s="387"/>
      <c r="AC23" s="387"/>
      <c r="AD23" s="387"/>
      <c r="AE23" s="387"/>
      <c r="AF23" s="387"/>
      <c r="AG23" s="387"/>
      <c r="AH23" s="387"/>
      <c r="AI23" s="387"/>
      <c r="AJ23" s="387"/>
      <c r="AK23" s="387"/>
      <c r="AL23" s="387"/>
      <c r="AM23" s="387"/>
      <c r="AN23" s="387"/>
      <c r="AO23" s="387"/>
      <c r="AP23" s="387"/>
      <c r="AQ23" s="387"/>
      <c r="AR23" s="387"/>
      <c r="AS23" s="387"/>
      <c r="AT23" s="387"/>
      <c r="AU23" s="387"/>
      <c r="AV23" s="387"/>
      <c r="AW23" s="387"/>
      <c r="AX23" s="387"/>
      <c r="AY23" s="387"/>
      <c r="AZ23" s="387"/>
      <c r="BA23" s="387"/>
      <c r="BB23" s="387"/>
      <c r="BC23" s="387"/>
      <c r="BD23" s="387"/>
      <c r="BE23" s="387"/>
      <c r="BF23" s="387"/>
      <c r="BG23" s="387"/>
      <c r="BH23" s="387"/>
      <c r="BI23" s="387"/>
      <c r="BJ23" s="387"/>
      <c r="BK23" s="387"/>
      <c r="BL23" s="387"/>
      <c r="BM23" s="387"/>
      <c r="BN23" s="387"/>
      <c r="BO23" s="387"/>
      <c r="BP23" s="387"/>
      <c r="BQ23" s="387"/>
      <c r="BR23" s="387"/>
      <c r="BS23" s="387"/>
      <c r="BT23" s="387"/>
      <c r="BU23" s="387"/>
      <c r="BV23" s="387"/>
      <c r="BW23" s="387"/>
      <c r="BX23" s="387"/>
      <c r="BY23" s="387"/>
      <c r="BZ23" s="387"/>
      <c r="CA23" s="387"/>
      <c r="CB23" s="387"/>
      <c r="CC23" s="387"/>
      <c r="CD23" s="387"/>
      <c r="CE23" s="387"/>
      <c r="CF23" s="387"/>
      <c r="CG23" s="387"/>
      <c r="CH23" s="387"/>
      <c r="CI23" s="387"/>
      <c r="CJ23" s="387"/>
      <c r="CK23" s="387"/>
      <c r="CL23" s="387"/>
      <c r="CM23" s="387"/>
      <c r="CN23" s="387"/>
      <c r="CO23" s="387"/>
      <c r="CP23" s="387"/>
      <c r="CQ23" s="387"/>
      <c r="CR23" s="387"/>
      <c r="CS23" s="387"/>
      <c r="CT23" s="387"/>
      <c r="CU23" s="387"/>
      <c r="CV23" s="387"/>
      <c r="CW23" s="387"/>
      <c r="CX23" s="387"/>
      <c r="CY23" s="387"/>
      <c r="CZ23" s="387"/>
      <c r="DA23" s="387"/>
      <c r="DB23" s="387"/>
      <c r="DC23" s="387"/>
      <c r="DD23" s="387"/>
      <c r="DE23" s="387"/>
      <c r="DF23" s="387"/>
      <c r="DG23" s="387"/>
      <c r="DH23" s="387"/>
      <c r="DI23" s="387"/>
      <c r="DJ23" s="387"/>
      <c r="DK23" s="387"/>
      <c r="DL23" s="387"/>
      <c r="DM23" s="387"/>
      <c r="DN23" s="387"/>
      <c r="DO23" s="387"/>
      <c r="DP23" s="387"/>
      <c r="DQ23" s="387"/>
      <c r="DR23" s="387"/>
      <c r="DS23" s="387"/>
      <c r="DT23" s="387"/>
      <c r="DU23" s="387"/>
      <c r="DV23" s="387"/>
      <c r="DW23" s="387"/>
      <c r="DX23" s="387"/>
      <c r="DY23" s="387"/>
      <c r="DZ23" s="387"/>
      <c r="EA23" s="387"/>
      <c r="EB23" s="387"/>
      <c r="EC23" s="387"/>
      <c r="ED23" s="387"/>
      <c r="EE23" s="387"/>
      <c r="EF23" s="387"/>
      <c r="EG23" s="387"/>
      <c r="EH23" s="387"/>
      <c r="EI23" s="387"/>
      <c r="EJ23" s="387"/>
      <c r="EK23" s="387"/>
      <c r="EL23" s="387"/>
      <c r="EM23" s="387"/>
      <c r="EN23" s="387"/>
      <c r="EO23" s="387"/>
      <c r="EP23" s="387"/>
      <c r="EQ23" s="387"/>
      <c r="ER23" s="387"/>
      <c r="ES23" s="387"/>
      <c r="ET23" s="387"/>
      <c r="EU23" s="387"/>
      <c r="EV23" s="387"/>
      <c r="EW23" s="387"/>
      <c r="EX23" s="387"/>
      <c r="EY23" s="387"/>
      <c r="EZ23" s="387"/>
      <c r="FA23" s="387"/>
      <c r="FB23" s="387"/>
      <c r="FC23" s="387"/>
      <c r="FD23" s="387"/>
      <c r="FE23" s="387"/>
      <c r="FF23" s="387"/>
      <c r="FG23" s="387"/>
      <c r="FH23" s="387"/>
      <c r="FI23" s="387"/>
      <c r="FJ23" s="387"/>
      <c r="FK23" s="387"/>
      <c r="FL23" s="387"/>
      <c r="FM23" s="387"/>
      <c r="FN23" s="387"/>
      <c r="FO23" s="387"/>
      <c r="FP23" s="387"/>
      <c r="FQ23" s="387"/>
      <c r="FR23" s="387"/>
      <c r="FS23" s="387"/>
      <c r="FT23" s="387"/>
      <c r="FU23" s="387"/>
      <c r="FV23" s="387"/>
      <c r="FW23" s="387"/>
      <c r="FX23" s="387"/>
      <c r="FY23" s="387"/>
      <c r="FZ23" s="387"/>
      <c r="GA23" s="387"/>
      <c r="GB23" s="387"/>
      <c r="GC23" s="387"/>
      <c r="GD23" s="387"/>
      <c r="GE23" s="387"/>
      <c r="GF23" s="387"/>
      <c r="GG23" s="387"/>
      <c r="GH23" s="387"/>
      <c r="GI23" s="387"/>
      <c r="GJ23" s="387"/>
      <c r="GK23" s="387"/>
      <c r="GL23" s="387"/>
      <c r="GM23" s="387"/>
      <c r="GN23" s="387"/>
      <c r="GO23" s="387"/>
      <c r="GP23" s="387"/>
      <c r="GQ23" s="387"/>
      <c r="GR23" s="387"/>
      <c r="GS23" s="387"/>
      <c r="GT23" s="387"/>
      <c r="GU23" s="387"/>
      <c r="GV23" s="387"/>
      <c r="GW23" s="387"/>
      <c r="GX23" s="387"/>
      <c r="GY23" s="387"/>
      <c r="GZ23" s="387"/>
      <c r="HA23" s="387"/>
      <c r="HB23" s="387"/>
      <c r="HC23" s="387"/>
      <c r="HD23" s="387"/>
      <c r="HE23" s="387"/>
      <c r="HF23" s="387"/>
      <c r="HG23" s="387"/>
      <c r="HH23" s="387"/>
      <c r="HI23" s="387"/>
      <c r="HJ23" s="387"/>
      <c r="HK23" s="387"/>
      <c r="HL23" s="387"/>
      <c r="HM23" s="387"/>
      <c r="HN23" s="387"/>
      <c r="HO23" s="387"/>
      <c r="HP23" s="387"/>
      <c r="HQ23" s="387"/>
      <c r="HR23" s="387"/>
      <c r="HS23" s="387"/>
      <c r="HT23" s="387"/>
      <c r="HU23" s="387"/>
      <c r="HV23" s="387"/>
      <c r="HW23" s="387"/>
      <c r="HX23" s="387"/>
      <c r="HY23" s="387"/>
      <c r="HZ23" s="387"/>
      <c r="IA23" s="387"/>
      <c r="IB23" s="387"/>
      <c r="IC23" s="387"/>
      <c r="ID23" s="387"/>
      <c r="IE23" s="387"/>
      <c r="IF23" s="387"/>
      <c r="IG23" s="387"/>
      <c r="IH23" s="387"/>
      <c r="II23" s="387"/>
      <c r="IJ23" s="387"/>
      <c r="IK23" s="387"/>
      <c r="IL23" s="387"/>
      <c r="IM23" s="387"/>
      <c r="IN23" s="387"/>
      <c r="IO23" s="387"/>
      <c r="IP23" s="387"/>
      <c r="IQ23" s="387"/>
      <c r="IR23" s="387"/>
      <c r="IS23" s="387"/>
      <c r="IT23" s="387"/>
      <c r="IU23" s="391"/>
    </row>
    <row r="24" spans="1:255" ht="15.95" customHeight="1" thickBot="1">
      <c r="A24" s="406"/>
      <c r="B24" s="1113"/>
      <c r="C24" s="348"/>
      <c r="D24" s="350" t="s">
        <v>418</v>
      </c>
      <c r="E24" s="411">
        <v>2016</v>
      </c>
      <c r="F24" s="411">
        <v>2017</v>
      </c>
      <c r="G24" s="411">
        <v>2018</v>
      </c>
      <c r="H24" s="411">
        <v>2019</v>
      </c>
      <c r="I24" s="332" t="s">
        <v>184</v>
      </c>
      <c r="J24" s="741"/>
      <c r="K24" s="1277" t="s">
        <v>727</v>
      </c>
      <c r="L24" s="1277" t="s">
        <v>745</v>
      </c>
      <c r="M24" s="1275">
        <v>2016</v>
      </c>
      <c r="N24" s="1275">
        <v>2017</v>
      </c>
      <c r="O24" s="1275">
        <v>2018</v>
      </c>
      <c r="P24" s="1275">
        <v>2019</v>
      </c>
      <c r="Q24" s="403"/>
      <c r="R24" s="387"/>
      <c r="S24" s="387"/>
      <c r="T24" s="387"/>
      <c r="U24" s="387"/>
      <c r="V24" s="387"/>
      <c r="W24" s="387"/>
      <c r="X24" s="387"/>
      <c r="Y24" s="387"/>
      <c r="Z24" s="387"/>
      <c r="AA24" s="387"/>
      <c r="AB24" s="387"/>
      <c r="AC24" s="387"/>
      <c r="AD24" s="387"/>
      <c r="AE24" s="387"/>
      <c r="AF24" s="387"/>
      <c r="AG24" s="387"/>
      <c r="AH24" s="387"/>
      <c r="AI24" s="387"/>
      <c r="AJ24" s="387"/>
      <c r="AK24" s="387"/>
      <c r="AL24" s="387"/>
      <c r="AM24" s="387"/>
      <c r="AN24" s="387"/>
      <c r="AO24" s="387"/>
      <c r="AP24" s="387"/>
      <c r="AQ24" s="387"/>
      <c r="AR24" s="387"/>
      <c r="AS24" s="387"/>
      <c r="AT24" s="387"/>
      <c r="AU24" s="387"/>
      <c r="AV24" s="387"/>
      <c r="AW24" s="387"/>
      <c r="AX24" s="387"/>
      <c r="AY24" s="387"/>
      <c r="AZ24" s="387"/>
      <c r="BA24" s="387"/>
      <c r="BB24" s="387"/>
      <c r="BC24" s="387"/>
      <c r="BD24" s="387"/>
      <c r="BE24" s="387"/>
      <c r="BF24" s="387"/>
      <c r="BG24" s="387"/>
      <c r="BH24" s="387"/>
      <c r="BI24" s="387"/>
      <c r="BJ24" s="387"/>
      <c r="BK24" s="387"/>
      <c r="BL24" s="387"/>
      <c r="BM24" s="387"/>
      <c r="BN24" s="387"/>
      <c r="BO24" s="387"/>
      <c r="BP24" s="387"/>
      <c r="BQ24" s="387"/>
      <c r="BR24" s="387"/>
      <c r="BS24" s="387"/>
      <c r="BT24" s="387"/>
      <c r="BU24" s="387"/>
      <c r="BV24" s="387"/>
      <c r="BW24" s="387"/>
      <c r="BX24" s="387"/>
      <c r="BY24" s="387"/>
      <c r="BZ24" s="387"/>
      <c r="CA24" s="387"/>
      <c r="CB24" s="387"/>
      <c r="CC24" s="387"/>
      <c r="CD24" s="387"/>
      <c r="CE24" s="387"/>
      <c r="CF24" s="387"/>
      <c r="CG24" s="387"/>
      <c r="CH24" s="387"/>
      <c r="CI24" s="387"/>
      <c r="CJ24" s="387"/>
      <c r="CK24" s="387"/>
      <c r="CL24" s="387"/>
      <c r="CM24" s="387"/>
      <c r="CN24" s="387"/>
      <c r="CO24" s="387"/>
      <c r="CP24" s="387"/>
      <c r="CQ24" s="387"/>
      <c r="CR24" s="387"/>
      <c r="CS24" s="387"/>
      <c r="CT24" s="387"/>
      <c r="CU24" s="387"/>
      <c r="CV24" s="387"/>
      <c r="CW24" s="387"/>
      <c r="CX24" s="387"/>
      <c r="CY24" s="387"/>
      <c r="CZ24" s="387"/>
      <c r="DA24" s="387"/>
      <c r="DB24" s="387"/>
      <c r="DC24" s="387"/>
      <c r="DD24" s="387"/>
      <c r="DE24" s="387"/>
      <c r="DF24" s="387"/>
      <c r="DG24" s="387"/>
      <c r="DH24" s="387"/>
      <c r="DI24" s="387"/>
      <c r="DJ24" s="387"/>
      <c r="DK24" s="387"/>
      <c r="DL24" s="387"/>
      <c r="DM24" s="387"/>
      <c r="DN24" s="387"/>
      <c r="DO24" s="387"/>
      <c r="DP24" s="387"/>
      <c r="DQ24" s="387"/>
      <c r="DR24" s="387"/>
      <c r="DS24" s="387"/>
      <c r="DT24" s="387"/>
      <c r="DU24" s="387"/>
      <c r="DV24" s="387"/>
      <c r="DW24" s="387"/>
      <c r="DX24" s="387"/>
      <c r="DY24" s="387"/>
      <c r="DZ24" s="387"/>
      <c r="EA24" s="387"/>
      <c r="EB24" s="387"/>
      <c r="EC24" s="387"/>
      <c r="ED24" s="387"/>
      <c r="EE24" s="387"/>
      <c r="EF24" s="387"/>
      <c r="EG24" s="387"/>
      <c r="EH24" s="387"/>
      <c r="EI24" s="387"/>
      <c r="EJ24" s="387"/>
      <c r="EK24" s="387"/>
      <c r="EL24" s="387"/>
      <c r="EM24" s="387"/>
      <c r="EN24" s="387"/>
      <c r="EO24" s="387"/>
      <c r="EP24" s="387"/>
      <c r="EQ24" s="387"/>
      <c r="ER24" s="387"/>
      <c r="ES24" s="387"/>
      <c r="ET24" s="387"/>
      <c r="EU24" s="387"/>
      <c r="EV24" s="387"/>
      <c r="EW24" s="387"/>
      <c r="EX24" s="387"/>
      <c r="EY24" s="387"/>
      <c r="EZ24" s="387"/>
      <c r="FA24" s="387"/>
      <c r="FB24" s="387"/>
      <c r="FC24" s="387"/>
      <c r="FD24" s="387"/>
      <c r="FE24" s="387"/>
      <c r="FF24" s="387"/>
      <c r="FG24" s="387"/>
      <c r="FH24" s="387"/>
      <c r="FI24" s="387"/>
      <c r="FJ24" s="387"/>
      <c r="FK24" s="387"/>
      <c r="FL24" s="387"/>
      <c r="FM24" s="387"/>
      <c r="FN24" s="387"/>
      <c r="FO24" s="387"/>
      <c r="FP24" s="387"/>
      <c r="FQ24" s="387"/>
      <c r="FR24" s="387"/>
      <c r="FS24" s="387"/>
      <c r="FT24" s="387"/>
      <c r="FU24" s="387"/>
      <c r="FV24" s="387"/>
      <c r="FW24" s="387"/>
      <c r="FX24" s="387"/>
      <c r="FY24" s="387"/>
      <c r="FZ24" s="387"/>
      <c r="GA24" s="387"/>
      <c r="GB24" s="387"/>
      <c r="GC24" s="387"/>
      <c r="GD24" s="387"/>
      <c r="GE24" s="387"/>
      <c r="GF24" s="387"/>
      <c r="GG24" s="387"/>
      <c r="GH24" s="387"/>
      <c r="GI24" s="387"/>
      <c r="GJ24" s="387"/>
      <c r="GK24" s="387"/>
      <c r="GL24" s="387"/>
      <c r="GM24" s="387"/>
      <c r="GN24" s="387"/>
      <c r="GO24" s="387"/>
      <c r="GP24" s="387"/>
      <c r="GQ24" s="387"/>
      <c r="GR24" s="387"/>
      <c r="GS24" s="387"/>
      <c r="GT24" s="387"/>
      <c r="GU24" s="387"/>
      <c r="GV24" s="387"/>
      <c r="GW24" s="387"/>
      <c r="GX24" s="387"/>
      <c r="GY24" s="387"/>
      <c r="GZ24" s="387"/>
      <c r="HA24" s="387"/>
      <c r="HB24" s="387"/>
      <c r="HC24" s="387"/>
      <c r="HD24" s="387"/>
      <c r="HE24" s="387"/>
      <c r="HF24" s="387"/>
      <c r="HG24" s="387"/>
      <c r="HH24" s="387"/>
      <c r="HI24" s="387"/>
      <c r="HJ24" s="387"/>
      <c r="HK24" s="387"/>
      <c r="HL24" s="387"/>
      <c r="HM24" s="387"/>
      <c r="HN24" s="387"/>
      <c r="HO24" s="387"/>
      <c r="HP24" s="387"/>
      <c r="HQ24" s="387"/>
      <c r="HR24" s="387"/>
      <c r="HS24" s="387"/>
      <c r="HT24" s="387"/>
      <c r="HU24" s="387"/>
      <c r="HV24" s="387"/>
      <c r="HW24" s="387"/>
      <c r="HX24" s="387"/>
      <c r="HY24" s="387"/>
      <c r="HZ24" s="387"/>
      <c r="IA24" s="387"/>
      <c r="IB24" s="387"/>
      <c r="IC24" s="387"/>
      <c r="ID24" s="387"/>
      <c r="IE24" s="387"/>
      <c r="IF24" s="387"/>
      <c r="IG24" s="387"/>
      <c r="IH24" s="387"/>
      <c r="II24" s="387"/>
      <c r="IJ24" s="387"/>
      <c r="IK24" s="387"/>
      <c r="IL24" s="387"/>
      <c r="IM24" s="387"/>
      <c r="IN24" s="387"/>
      <c r="IO24" s="387"/>
      <c r="IP24" s="387"/>
      <c r="IQ24" s="387"/>
      <c r="IR24" s="387"/>
      <c r="IS24" s="387"/>
      <c r="IT24" s="387"/>
      <c r="IU24" s="391"/>
    </row>
    <row r="25" spans="1:255" ht="15" customHeight="1" thickBot="1">
      <c r="A25" s="406"/>
      <c r="B25" s="1113"/>
      <c r="C25" s="348"/>
      <c r="D25" s="350" t="s">
        <v>746</v>
      </c>
      <c r="E25" s="742"/>
      <c r="F25" s="742"/>
      <c r="G25" s="742"/>
      <c r="H25" s="742">
        <v>60631</v>
      </c>
      <c r="I25" s="677">
        <f>[15]Formulas!$I$15</f>
        <v>75789</v>
      </c>
      <c r="J25" s="741"/>
      <c r="K25" s="1276"/>
      <c r="L25" s="1276"/>
      <c r="M25" s="1276"/>
      <c r="N25" s="1276"/>
      <c r="O25" s="1276"/>
      <c r="P25" s="1276"/>
      <c r="Q25" s="403"/>
      <c r="R25" s="387"/>
      <c r="S25" s="387"/>
      <c r="T25" s="387"/>
      <c r="U25" s="387"/>
      <c r="V25" s="387"/>
      <c r="W25" s="387"/>
      <c r="X25" s="387"/>
      <c r="Y25" s="387"/>
      <c r="Z25" s="387"/>
      <c r="AA25" s="387"/>
      <c r="AB25" s="387"/>
      <c r="AC25" s="387"/>
      <c r="AD25" s="387"/>
      <c r="AE25" s="387"/>
      <c r="AF25" s="387"/>
      <c r="AG25" s="387"/>
      <c r="AH25" s="387"/>
      <c r="AI25" s="387"/>
      <c r="AJ25" s="387"/>
      <c r="AK25" s="387"/>
      <c r="AL25" s="387"/>
      <c r="AM25" s="387"/>
      <c r="AN25" s="387"/>
      <c r="AO25" s="387"/>
      <c r="AP25" s="387"/>
      <c r="AQ25" s="387"/>
      <c r="AR25" s="387"/>
      <c r="AS25" s="387"/>
      <c r="AT25" s="387"/>
      <c r="AU25" s="387"/>
      <c r="AV25" s="387"/>
      <c r="AW25" s="387"/>
      <c r="AX25" s="387"/>
      <c r="AY25" s="387"/>
      <c r="AZ25" s="387"/>
      <c r="BA25" s="387"/>
      <c r="BB25" s="387"/>
      <c r="BC25" s="387"/>
      <c r="BD25" s="387"/>
      <c r="BE25" s="387"/>
      <c r="BF25" s="387"/>
      <c r="BG25" s="387"/>
      <c r="BH25" s="387"/>
      <c r="BI25" s="387"/>
      <c r="BJ25" s="387"/>
      <c r="BK25" s="387"/>
      <c r="BL25" s="387"/>
      <c r="BM25" s="387"/>
      <c r="BN25" s="387"/>
      <c r="BO25" s="387"/>
      <c r="BP25" s="387"/>
      <c r="BQ25" s="387"/>
      <c r="BR25" s="387"/>
      <c r="BS25" s="387"/>
      <c r="BT25" s="387"/>
      <c r="BU25" s="387"/>
      <c r="BV25" s="387"/>
      <c r="BW25" s="387"/>
      <c r="BX25" s="387"/>
      <c r="BY25" s="387"/>
      <c r="BZ25" s="387"/>
      <c r="CA25" s="387"/>
      <c r="CB25" s="387"/>
      <c r="CC25" s="387"/>
      <c r="CD25" s="387"/>
      <c r="CE25" s="387"/>
      <c r="CF25" s="387"/>
      <c r="CG25" s="387"/>
      <c r="CH25" s="387"/>
      <c r="CI25" s="387"/>
      <c r="CJ25" s="387"/>
      <c r="CK25" s="387"/>
      <c r="CL25" s="387"/>
      <c r="CM25" s="387"/>
      <c r="CN25" s="387"/>
      <c r="CO25" s="387"/>
      <c r="CP25" s="387"/>
      <c r="CQ25" s="387"/>
      <c r="CR25" s="387"/>
      <c r="CS25" s="387"/>
      <c r="CT25" s="387"/>
      <c r="CU25" s="387"/>
      <c r="CV25" s="387"/>
      <c r="CW25" s="387"/>
      <c r="CX25" s="387"/>
      <c r="CY25" s="387"/>
      <c r="CZ25" s="387"/>
      <c r="DA25" s="387"/>
      <c r="DB25" s="387"/>
      <c r="DC25" s="387"/>
      <c r="DD25" s="387"/>
      <c r="DE25" s="387"/>
      <c r="DF25" s="387"/>
      <c r="DG25" s="387"/>
      <c r="DH25" s="387"/>
      <c r="DI25" s="387"/>
      <c r="DJ25" s="387"/>
      <c r="DK25" s="387"/>
      <c r="DL25" s="387"/>
      <c r="DM25" s="387"/>
      <c r="DN25" s="387"/>
      <c r="DO25" s="387"/>
      <c r="DP25" s="387"/>
      <c r="DQ25" s="387"/>
      <c r="DR25" s="387"/>
      <c r="DS25" s="387"/>
      <c r="DT25" s="387"/>
      <c r="DU25" s="387"/>
      <c r="DV25" s="387"/>
      <c r="DW25" s="387"/>
      <c r="DX25" s="387"/>
      <c r="DY25" s="387"/>
      <c r="DZ25" s="387"/>
      <c r="EA25" s="387"/>
      <c r="EB25" s="387"/>
      <c r="EC25" s="387"/>
      <c r="ED25" s="387"/>
      <c r="EE25" s="387"/>
      <c r="EF25" s="387"/>
      <c r="EG25" s="387"/>
      <c r="EH25" s="387"/>
      <c r="EI25" s="387"/>
      <c r="EJ25" s="387"/>
      <c r="EK25" s="387"/>
      <c r="EL25" s="387"/>
      <c r="EM25" s="387"/>
      <c r="EN25" s="387"/>
      <c r="EO25" s="387"/>
      <c r="EP25" s="387"/>
      <c r="EQ25" s="387"/>
      <c r="ER25" s="387"/>
      <c r="ES25" s="387"/>
      <c r="ET25" s="387"/>
      <c r="EU25" s="387"/>
      <c r="EV25" s="387"/>
      <c r="EW25" s="387"/>
      <c r="EX25" s="387"/>
      <c r="EY25" s="387"/>
      <c r="EZ25" s="387"/>
      <c r="FA25" s="387"/>
      <c r="FB25" s="387"/>
      <c r="FC25" s="387"/>
      <c r="FD25" s="387"/>
      <c r="FE25" s="387"/>
      <c r="FF25" s="387"/>
      <c r="FG25" s="387"/>
      <c r="FH25" s="387"/>
      <c r="FI25" s="387"/>
      <c r="FJ25" s="387"/>
      <c r="FK25" s="387"/>
      <c r="FL25" s="387"/>
      <c r="FM25" s="387"/>
      <c r="FN25" s="387"/>
      <c r="FO25" s="387"/>
      <c r="FP25" s="387"/>
      <c r="FQ25" s="387"/>
      <c r="FR25" s="387"/>
      <c r="FS25" s="387"/>
      <c r="FT25" s="387"/>
      <c r="FU25" s="387"/>
      <c r="FV25" s="387"/>
      <c r="FW25" s="387"/>
      <c r="FX25" s="387"/>
      <c r="FY25" s="387"/>
      <c r="FZ25" s="387"/>
      <c r="GA25" s="387"/>
      <c r="GB25" s="387"/>
      <c r="GC25" s="387"/>
      <c r="GD25" s="387"/>
      <c r="GE25" s="387"/>
      <c r="GF25" s="387"/>
      <c r="GG25" s="387"/>
      <c r="GH25" s="387"/>
      <c r="GI25" s="387"/>
      <c r="GJ25" s="387"/>
      <c r="GK25" s="387"/>
      <c r="GL25" s="387"/>
      <c r="GM25" s="387"/>
      <c r="GN25" s="387"/>
      <c r="GO25" s="387"/>
      <c r="GP25" s="387"/>
      <c r="GQ25" s="387"/>
      <c r="GR25" s="387"/>
      <c r="GS25" s="387"/>
      <c r="GT25" s="387"/>
      <c r="GU25" s="387"/>
      <c r="GV25" s="387"/>
      <c r="GW25" s="387"/>
      <c r="GX25" s="387"/>
      <c r="GY25" s="387"/>
      <c r="GZ25" s="387"/>
      <c r="HA25" s="387"/>
      <c r="HB25" s="387"/>
      <c r="HC25" s="387"/>
      <c r="HD25" s="387"/>
      <c r="HE25" s="387"/>
      <c r="HF25" s="387"/>
      <c r="HG25" s="387"/>
      <c r="HH25" s="387"/>
      <c r="HI25" s="387"/>
      <c r="HJ25" s="387"/>
      <c r="HK25" s="387"/>
      <c r="HL25" s="387"/>
      <c r="HM25" s="387"/>
      <c r="HN25" s="387"/>
      <c r="HO25" s="387"/>
      <c r="HP25" s="387"/>
      <c r="HQ25" s="387"/>
      <c r="HR25" s="387"/>
      <c r="HS25" s="387"/>
      <c r="HT25" s="387"/>
      <c r="HU25" s="387"/>
      <c r="HV25" s="387"/>
      <c r="HW25" s="387"/>
      <c r="HX25" s="387"/>
      <c r="HY25" s="387"/>
      <c r="HZ25" s="387"/>
      <c r="IA25" s="387"/>
      <c r="IB25" s="387"/>
      <c r="IC25" s="387"/>
      <c r="ID25" s="387"/>
      <c r="IE25" s="387"/>
      <c r="IF25" s="387"/>
      <c r="IG25" s="387"/>
      <c r="IH25" s="387"/>
      <c r="II25" s="387"/>
      <c r="IJ25" s="387"/>
      <c r="IK25" s="387"/>
      <c r="IL25" s="387"/>
      <c r="IM25" s="387"/>
      <c r="IN25" s="387"/>
      <c r="IO25" s="387"/>
      <c r="IP25" s="387"/>
      <c r="IQ25" s="387"/>
      <c r="IR25" s="387"/>
      <c r="IS25" s="387"/>
      <c r="IT25" s="387"/>
      <c r="IU25" s="391"/>
    </row>
    <row r="26" spans="1:255" ht="15" customHeight="1" thickBot="1">
      <c r="A26" s="406"/>
      <c r="B26" s="1113"/>
      <c r="C26" s="348"/>
      <c r="D26" s="350" t="s">
        <v>747</v>
      </c>
      <c r="E26" s="742"/>
      <c r="F26" s="742"/>
      <c r="G26" s="742"/>
      <c r="H26" s="742"/>
      <c r="I26" s="677"/>
      <c r="J26" s="741"/>
      <c r="K26" s="735" t="str">
        <f>D26</f>
        <v>Sin iniciar</v>
      </c>
      <c r="L26" s="738"/>
      <c r="M26" s="743">
        <f t="shared" ref="M26:N29" si="0">$L26*E26</f>
        <v>0</v>
      </c>
      <c r="N26" s="743">
        <f t="shared" si="0"/>
        <v>0</v>
      </c>
      <c r="O26" s="743">
        <v>0</v>
      </c>
      <c r="P26" s="743">
        <v>0</v>
      </c>
      <c r="Q26" s="403"/>
      <c r="R26" s="387"/>
      <c r="S26" s="387"/>
      <c r="T26" s="387"/>
      <c r="U26" s="387"/>
      <c r="V26" s="387"/>
      <c r="W26" s="387"/>
      <c r="X26" s="387"/>
      <c r="Y26" s="387"/>
      <c r="Z26" s="387"/>
      <c r="AA26" s="387"/>
      <c r="AB26" s="387"/>
      <c r="AC26" s="387"/>
      <c r="AD26" s="387"/>
      <c r="AE26" s="387"/>
      <c r="AF26" s="387"/>
      <c r="AG26" s="387"/>
      <c r="AH26" s="387"/>
      <c r="AI26" s="387"/>
      <c r="AJ26" s="387"/>
      <c r="AK26" s="387"/>
      <c r="AL26" s="387"/>
      <c r="AM26" s="387"/>
      <c r="AN26" s="387"/>
      <c r="AO26" s="387"/>
      <c r="AP26" s="387"/>
      <c r="AQ26" s="387"/>
      <c r="AR26" s="387"/>
      <c r="AS26" s="387"/>
      <c r="AT26" s="387"/>
      <c r="AU26" s="387"/>
      <c r="AV26" s="387"/>
      <c r="AW26" s="387"/>
      <c r="AX26" s="387"/>
      <c r="AY26" s="387"/>
      <c r="AZ26" s="387"/>
      <c r="BA26" s="387"/>
      <c r="BB26" s="387"/>
      <c r="BC26" s="387"/>
      <c r="BD26" s="387"/>
      <c r="BE26" s="387"/>
      <c r="BF26" s="387"/>
      <c r="BG26" s="387"/>
      <c r="BH26" s="387"/>
      <c r="BI26" s="387"/>
      <c r="BJ26" s="387"/>
      <c r="BK26" s="387"/>
      <c r="BL26" s="387"/>
      <c r="BM26" s="387"/>
      <c r="BN26" s="387"/>
      <c r="BO26" s="387"/>
      <c r="BP26" s="387"/>
      <c r="BQ26" s="387"/>
      <c r="BR26" s="387"/>
      <c r="BS26" s="387"/>
      <c r="BT26" s="387"/>
      <c r="BU26" s="387"/>
      <c r="BV26" s="387"/>
      <c r="BW26" s="387"/>
      <c r="BX26" s="387"/>
      <c r="BY26" s="387"/>
      <c r="BZ26" s="387"/>
      <c r="CA26" s="387"/>
      <c r="CB26" s="387"/>
      <c r="CC26" s="387"/>
      <c r="CD26" s="387"/>
      <c r="CE26" s="387"/>
      <c r="CF26" s="387"/>
      <c r="CG26" s="387"/>
      <c r="CH26" s="387"/>
      <c r="CI26" s="387"/>
      <c r="CJ26" s="387"/>
      <c r="CK26" s="387"/>
      <c r="CL26" s="387"/>
      <c r="CM26" s="387"/>
      <c r="CN26" s="387"/>
      <c r="CO26" s="387"/>
      <c r="CP26" s="387"/>
      <c r="CQ26" s="387"/>
      <c r="CR26" s="387"/>
      <c r="CS26" s="387"/>
      <c r="CT26" s="387"/>
      <c r="CU26" s="387"/>
      <c r="CV26" s="387"/>
      <c r="CW26" s="387"/>
      <c r="CX26" s="387"/>
      <c r="CY26" s="387"/>
      <c r="CZ26" s="387"/>
      <c r="DA26" s="387"/>
      <c r="DB26" s="387"/>
      <c r="DC26" s="387"/>
      <c r="DD26" s="387"/>
      <c r="DE26" s="387"/>
      <c r="DF26" s="387"/>
      <c r="DG26" s="387"/>
      <c r="DH26" s="387"/>
      <c r="DI26" s="387"/>
      <c r="DJ26" s="387"/>
      <c r="DK26" s="387"/>
      <c r="DL26" s="387"/>
      <c r="DM26" s="387"/>
      <c r="DN26" s="387"/>
      <c r="DO26" s="387"/>
      <c r="DP26" s="387"/>
      <c r="DQ26" s="387"/>
      <c r="DR26" s="387"/>
      <c r="DS26" s="387"/>
      <c r="DT26" s="387"/>
      <c r="DU26" s="387"/>
      <c r="DV26" s="387"/>
      <c r="DW26" s="387"/>
      <c r="DX26" s="387"/>
      <c r="DY26" s="387"/>
      <c r="DZ26" s="387"/>
      <c r="EA26" s="387"/>
      <c r="EB26" s="387"/>
      <c r="EC26" s="387"/>
      <c r="ED26" s="387"/>
      <c r="EE26" s="387"/>
      <c r="EF26" s="387"/>
      <c r="EG26" s="387"/>
      <c r="EH26" s="387"/>
      <c r="EI26" s="387"/>
      <c r="EJ26" s="387"/>
      <c r="EK26" s="387"/>
      <c r="EL26" s="387"/>
      <c r="EM26" s="387"/>
      <c r="EN26" s="387"/>
      <c r="EO26" s="387"/>
      <c r="EP26" s="387"/>
      <c r="EQ26" s="387"/>
      <c r="ER26" s="387"/>
      <c r="ES26" s="387"/>
      <c r="ET26" s="387"/>
      <c r="EU26" s="387"/>
      <c r="EV26" s="387"/>
      <c r="EW26" s="387"/>
      <c r="EX26" s="387"/>
      <c r="EY26" s="387"/>
      <c r="EZ26" s="387"/>
      <c r="FA26" s="387"/>
      <c r="FB26" s="387"/>
      <c r="FC26" s="387"/>
      <c r="FD26" s="387"/>
      <c r="FE26" s="387"/>
      <c r="FF26" s="387"/>
      <c r="FG26" s="387"/>
      <c r="FH26" s="387"/>
      <c r="FI26" s="387"/>
      <c r="FJ26" s="387"/>
      <c r="FK26" s="387"/>
      <c r="FL26" s="387"/>
      <c r="FM26" s="387"/>
      <c r="FN26" s="387"/>
      <c r="FO26" s="387"/>
      <c r="FP26" s="387"/>
      <c r="FQ26" s="387"/>
      <c r="FR26" s="387"/>
      <c r="FS26" s="387"/>
      <c r="FT26" s="387"/>
      <c r="FU26" s="387"/>
      <c r="FV26" s="387"/>
      <c r="FW26" s="387"/>
      <c r="FX26" s="387"/>
      <c r="FY26" s="387"/>
      <c r="FZ26" s="387"/>
      <c r="GA26" s="387"/>
      <c r="GB26" s="387"/>
      <c r="GC26" s="387"/>
      <c r="GD26" s="387"/>
      <c r="GE26" s="387"/>
      <c r="GF26" s="387"/>
      <c r="GG26" s="387"/>
      <c r="GH26" s="387"/>
      <c r="GI26" s="387"/>
      <c r="GJ26" s="387"/>
      <c r="GK26" s="387"/>
      <c r="GL26" s="387"/>
      <c r="GM26" s="387"/>
      <c r="GN26" s="387"/>
      <c r="GO26" s="387"/>
      <c r="GP26" s="387"/>
      <c r="GQ26" s="387"/>
      <c r="GR26" s="387"/>
      <c r="GS26" s="387"/>
      <c r="GT26" s="387"/>
      <c r="GU26" s="387"/>
      <c r="GV26" s="387"/>
      <c r="GW26" s="387"/>
      <c r="GX26" s="387"/>
      <c r="GY26" s="387"/>
      <c r="GZ26" s="387"/>
      <c r="HA26" s="387"/>
      <c r="HB26" s="387"/>
      <c r="HC26" s="387"/>
      <c r="HD26" s="387"/>
      <c r="HE26" s="387"/>
      <c r="HF26" s="387"/>
      <c r="HG26" s="387"/>
      <c r="HH26" s="387"/>
      <c r="HI26" s="387"/>
      <c r="HJ26" s="387"/>
      <c r="HK26" s="387"/>
      <c r="HL26" s="387"/>
      <c r="HM26" s="387"/>
      <c r="HN26" s="387"/>
      <c r="HO26" s="387"/>
      <c r="HP26" s="387"/>
      <c r="HQ26" s="387"/>
      <c r="HR26" s="387"/>
      <c r="HS26" s="387"/>
      <c r="HT26" s="387"/>
      <c r="HU26" s="387"/>
      <c r="HV26" s="387"/>
      <c r="HW26" s="387"/>
      <c r="HX26" s="387"/>
      <c r="HY26" s="387"/>
      <c r="HZ26" s="387"/>
      <c r="IA26" s="387"/>
      <c r="IB26" s="387"/>
      <c r="IC26" s="387"/>
      <c r="ID26" s="387"/>
      <c r="IE26" s="387"/>
      <c r="IF26" s="387"/>
      <c r="IG26" s="387"/>
      <c r="IH26" s="387"/>
      <c r="II26" s="387"/>
      <c r="IJ26" s="387"/>
      <c r="IK26" s="387"/>
      <c r="IL26" s="387"/>
      <c r="IM26" s="387"/>
      <c r="IN26" s="387"/>
      <c r="IO26" s="387"/>
      <c r="IP26" s="387"/>
      <c r="IQ26" s="387"/>
      <c r="IR26" s="387"/>
      <c r="IS26" s="387"/>
      <c r="IT26" s="387"/>
      <c r="IU26" s="391"/>
    </row>
    <row r="27" spans="1:255" ht="15" customHeight="1" thickBot="1">
      <c r="A27" s="406"/>
      <c r="B27" s="1113"/>
      <c r="C27" s="348"/>
      <c r="D27" s="350" t="s">
        <v>748</v>
      </c>
      <c r="E27" s="742"/>
      <c r="F27" s="742"/>
      <c r="G27" s="742">
        <v>15158</v>
      </c>
      <c r="H27" s="742">
        <v>60631</v>
      </c>
      <c r="I27" s="677">
        <f>[15]Formulas!$I$15</f>
        <v>75789</v>
      </c>
      <c r="J27" s="741"/>
      <c r="K27" s="735" t="str">
        <f>D27</f>
        <v>En formulación</v>
      </c>
      <c r="L27" s="738">
        <v>1</v>
      </c>
      <c r="M27" s="743">
        <f t="shared" si="0"/>
        <v>0</v>
      </c>
      <c r="N27" s="743">
        <f t="shared" si="0"/>
        <v>0</v>
      </c>
      <c r="O27" s="744">
        <f t="shared" ref="O27:P27" si="1">+$L27*G27</f>
        <v>15158</v>
      </c>
      <c r="P27" s="744">
        <f t="shared" si="1"/>
        <v>60631</v>
      </c>
      <c r="Q27" s="403"/>
      <c r="R27" s="387"/>
      <c r="S27" s="387"/>
      <c r="T27" s="387"/>
      <c r="U27" s="387"/>
      <c r="V27" s="387"/>
      <c r="W27" s="387"/>
      <c r="X27" s="387"/>
      <c r="Y27" s="387"/>
      <c r="Z27" s="387"/>
      <c r="AA27" s="387"/>
      <c r="AB27" s="387"/>
      <c r="AC27" s="387"/>
      <c r="AD27" s="387"/>
      <c r="AE27" s="387"/>
      <c r="AF27" s="387"/>
      <c r="AG27" s="387"/>
      <c r="AH27" s="387"/>
      <c r="AI27" s="387"/>
      <c r="AJ27" s="387"/>
      <c r="AK27" s="387"/>
      <c r="AL27" s="387"/>
      <c r="AM27" s="387"/>
      <c r="AN27" s="387"/>
      <c r="AO27" s="387"/>
      <c r="AP27" s="387"/>
      <c r="AQ27" s="387"/>
      <c r="AR27" s="387"/>
      <c r="AS27" s="387"/>
      <c r="AT27" s="387"/>
      <c r="AU27" s="387"/>
      <c r="AV27" s="387"/>
      <c r="AW27" s="387"/>
      <c r="AX27" s="387"/>
      <c r="AY27" s="387"/>
      <c r="AZ27" s="387"/>
      <c r="BA27" s="387"/>
      <c r="BB27" s="387"/>
      <c r="BC27" s="387"/>
      <c r="BD27" s="387"/>
      <c r="BE27" s="387"/>
      <c r="BF27" s="387"/>
      <c r="BG27" s="387"/>
      <c r="BH27" s="387"/>
      <c r="BI27" s="387"/>
      <c r="BJ27" s="387"/>
      <c r="BK27" s="387"/>
      <c r="BL27" s="387"/>
      <c r="BM27" s="387"/>
      <c r="BN27" s="387"/>
      <c r="BO27" s="387"/>
      <c r="BP27" s="387"/>
      <c r="BQ27" s="387"/>
      <c r="BR27" s="387"/>
      <c r="BS27" s="387"/>
      <c r="BT27" s="387"/>
      <c r="BU27" s="387"/>
      <c r="BV27" s="387"/>
      <c r="BW27" s="387"/>
      <c r="BX27" s="387"/>
      <c r="BY27" s="387"/>
      <c r="BZ27" s="387"/>
      <c r="CA27" s="387"/>
      <c r="CB27" s="387"/>
      <c r="CC27" s="387"/>
      <c r="CD27" s="387"/>
      <c r="CE27" s="387"/>
      <c r="CF27" s="387"/>
      <c r="CG27" s="387"/>
      <c r="CH27" s="387"/>
      <c r="CI27" s="387"/>
      <c r="CJ27" s="387"/>
      <c r="CK27" s="387"/>
      <c r="CL27" s="387"/>
      <c r="CM27" s="387"/>
      <c r="CN27" s="387"/>
      <c r="CO27" s="387"/>
      <c r="CP27" s="387"/>
      <c r="CQ27" s="387"/>
      <c r="CR27" s="387"/>
      <c r="CS27" s="387"/>
      <c r="CT27" s="387"/>
      <c r="CU27" s="387"/>
      <c r="CV27" s="387"/>
      <c r="CW27" s="387"/>
      <c r="CX27" s="387"/>
      <c r="CY27" s="387"/>
      <c r="CZ27" s="387"/>
      <c r="DA27" s="387"/>
      <c r="DB27" s="387"/>
      <c r="DC27" s="387"/>
      <c r="DD27" s="387"/>
      <c r="DE27" s="387"/>
      <c r="DF27" s="387"/>
      <c r="DG27" s="387"/>
      <c r="DH27" s="387"/>
      <c r="DI27" s="387"/>
      <c r="DJ27" s="387"/>
      <c r="DK27" s="387"/>
      <c r="DL27" s="387"/>
      <c r="DM27" s="387"/>
      <c r="DN27" s="387"/>
      <c r="DO27" s="387"/>
      <c r="DP27" s="387"/>
      <c r="DQ27" s="387"/>
      <c r="DR27" s="387"/>
      <c r="DS27" s="387"/>
      <c r="DT27" s="387"/>
      <c r="DU27" s="387"/>
      <c r="DV27" s="387"/>
      <c r="DW27" s="387"/>
      <c r="DX27" s="387"/>
      <c r="DY27" s="387"/>
      <c r="DZ27" s="387"/>
      <c r="EA27" s="387"/>
      <c r="EB27" s="387"/>
      <c r="EC27" s="387"/>
      <c r="ED27" s="387"/>
      <c r="EE27" s="387"/>
      <c r="EF27" s="387"/>
      <c r="EG27" s="387"/>
      <c r="EH27" s="387"/>
      <c r="EI27" s="387"/>
      <c r="EJ27" s="387"/>
      <c r="EK27" s="387"/>
      <c r="EL27" s="387"/>
      <c r="EM27" s="387"/>
      <c r="EN27" s="387"/>
      <c r="EO27" s="387"/>
      <c r="EP27" s="387"/>
      <c r="EQ27" s="387"/>
      <c r="ER27" s="387"/>
      <c r="ES27" s="387"/>
      <c r="ET27" s="387"/>
      <c r="EU27" s="387"/>
      <c r="EV27" s="387"/>
      <c r="EW27" s="387"/>
      <c r="EX27" s="387"/>
      <c r="EY27" s="387"/>
      <c r="EZ27" s="387"/>
      <c r="FA27" s="387"/>
      <c r="FB27" s="387"/>
      <c r="FC27" s="387"/>
      <c r="FD27" s="387"/>
      <c r="FE27" s="387"/>
      <c r="FF27" s="387"/>
      <c r="FG27" s="387"/>
      <c r="FH27" s="387"/>
      <c r="FI27" s="387"/>
      <c r="FJ27" s="387"/>
      <c r="FK27" s="387"/>
      <c r="FL27" s="387"/>
      <c r="FM27" s="387"/>
      <c r="FN27" s="387"/>
      <c r="FO27" s="387"/>
      <c r="FP27" s="387"/>
      <c r="FQ27" s="387"/>
      <c r="FR27" s="387"/>
      <c r="FS27" s="387"/>
      <c r="FT27" s="387"/>
      <c r="FU27" s="387"/>
      <c r="FV27" s="387"/>
      <c r="FW27" s="387"/>
      <c r="FX27" s="387"/>
      <c r="FY27" s="387"/>
      <c r="FZ27" s="387"/>
      <c r="GA27" s="387"/>
      <c r="GB27" s="387"/>
      <c r="GC27" s="387"/>
      <c r="GD27" s="387"/>
      <c r="GE27" s="387"/>
      <c r="GF27" s="387"/>
      <c r="GG27" s="387"/>
      <c r="GH27" s="387"/>
      <c r="GI27" s="387"/>
      <c r="GJ27" s="387"/>
      <c r="GK27" s="387"/>
      <c r="GL27" s="387"/>
      <c r="GM27" s="387"/>
      <c r="GN27" s="387"/>
      <c r="GO27" s="387"/>
      <c r="GP27" s="387"/>
      <c r="GQ27" s="387"/>
      <c r="GR27" s="387"/>
      <c r="GS27" s="387"/>
      <c r="GT27" s="387"/>
      <c r="GU27" s="387"/>
      <c r="GV27" s="387"/>
      <c r="GW27" s="387"/>
      <c r="GX27" s="387"/>
      <c r="GY27" s="387"/>
      <c r="GZ27" s="387"/>
      <c r="HA27" s="387"/>
      <c r="HB27" s="387"/>
      <c r="HC27" s="387"/>
      <c r="HD27" s="387"/>
      <c r="HE27" s="387"/>
      <c r="HF27" s="387"/>
      <c r="HG27" s="387"/>
      <c r="HH27" s="387"/>
      <c r="HI27" s="387"/>
      <c r="HJ27" s="387"/>
      <c r="HK27" s="387"/>
      <c r="HL27" s="387"/>
      <c r="HM27" s="387"/>
      <c r="HN27" s="387"/>
      <c r="HO27" s="387"/>
      <c r="HP27" s="387"/>
      <c r="HQ27" s="387"/>
      <c r="HR27" s="387"/>
      <c r="HS27" s="387"/>
      <c r="HT27" s="387"/>
      <c r="HU27" s="387"/>
      <c r="HV27" s="387"/>
      <c r="HW27" s="387"/>
      <c r="HX27" s="387"/>
      <c r="HY27" s="387"/>
      <c r="HZ27" s="387"/>
      <c r="IA27" s="387"/>
      <c r="IB27" s="387"/>
      <c r="IC27" s="387"/>
      <c r="ID27" s="387"/>
      <c r="IE27" s="387"/>
      <c r="IF27" s="387"/>
      <c r="IG27" s="387"/>
      <c r="IH27" s="387"/>
      <c r="II27" s="387"/>
      <c r="IJ27" s="387"/>
      <c r="IK27" s="387"/>
      <c r="IL27" s="387"/>
      <c r="IM27" s="387"/>
      <c r="IN27" s="387"/>
      <c r="IO27" s="387"/>
      <c r="IP27" s="387"/>
      <c r="IQ27" s="387"/>
      <c r="IR27" s="387"/>
      <c r="IS27" s="387"/>
      <c r="IT27" s="387"/>
      <c r="IU27" s="391"/>
    </row>
    <row r="28" spans="1:255" ht="15" customHeight="1" thickBot="1">
      <c r="A28" s="406"/>
      <c r="B28" s="1113"/>
      <c r="C28" s="348"/>
      <c r="D28" s="350" t="s">
        <v>749</v>
      </c>
      <c r="E28" s="742"/>
      <c r="F28" s="742"/>
      <c r="G28" s="742"/>
      <c r="H28" s="742"/>
      <c r="I28" s="742"/>
      <c r="J28" s="741"/>
      <c r="K28" s="735" t="str">
        <f>D28</f>
        <v>En actualización</v>
      </c>
      <c r="L28" s="738">
        <v>0</v>
      </c>
      <c r="M28" s="743">
        <f t="shared" si="0"/>
        <v>0</v>
      </c>
      <c r="N28" s="743">
        <f t="shared" si="0"/>
        <v>0</v>
      </c>
      <c r="O28" s="743">
        <v>0</v>
      </c>
      <c r="P28" s="743">
        <v>0</v>
      </c>
      <c r="Q28" s="403"/>
      <c r="R28" s="387"/>
      <c r="S28" s="387"/>
      <c r="T28" s="387"/>
      <c r="U28" s="387"/>
      <c r="V28" s="387"/>
      <c r="W28" s="387"/>
      <c r="X28" s="387"/>
      <c r="Y28" s="387"/>
      <c r="Z28" s="387"/>
      <c r="AA28" s="387"/>
      <c r="AB28" s="387"/>
      <c r="AC28" s="387"/>
      <c r="AD28" s="387"/>
      <c r="AE28" s="387"/>
      <c r="AF28" s="387"/>
      <c r="AG28" s="387"/>
      <c r="AH28" s="387"/>
      <c r="AI28" s="387"/>
      <c r="AJ28" s="387"/>
      <c r="AK28" s="387"/>
      <c r="AL28" s="387"/>
      <c r="AM28" s="387"/>
      <c r="AN28" s="387"/>
      <c r="AO28" s="387"/>
      <c r="AP28" s="387"/>
      <c r="AQ28" s="387"/>
      <c r="AR28" s="387"/>
      <c r="AS28" s="387"/>
      <c r="AT28" s="387"/>
      <c r="AU28" s="387"/>
      <c r="AV28" s="387"/>
      <c r="AW28" s="387"/>
      <c r="AX28" s="387"/>
      <c r="AY28" s="387"/>
      <c r="AZ28" s="387"/>
      <c r="BA28" s="387"/>
      <c r="BB28" s="387"/>
      <c r="BC28" s="387"/>
      <c r="BD28" s="387"/>
      <c r="BE28" s="387"/>
      <c r="BF28" s="387"/>
      <c r="BG28" s="387"/>
      <c r="BH28" s="387"/>
      <c r="BI28" s="387"/>
      <c r="BJ28" s="387"/>
      <c r="BK28" s="387"/>
      <c r="BL28" s="387"/>
      <c r="BM28" s="387"/>
      <c r="BN28" s="387"/>
      <c r="BO28" s="387"/>
      <c r="BP28" s="387"/>
      <c r="BQ28" s="387"/>
      <c r="BR28" s="387"/>
      <c r="BS28" s="387"/>
      <c r="BT28" s="387"/>
      <c r="BU28" s="387"/>
      <c r="BV28" s="387"/>
      <c r="BW28" s="387"/>
      <c r="BX28" s="387"/>
      <c r="BY28" s="387"/>
      <c r="BZ28" s="387"/>
      <c r="CA28" s="387"/>
      <c r="CB28" s="387"/>
      <c r="CC28" s="387"/>
      <c r="CD28" s="387"/>
      <c r="CE28" s="387"/>
      <c r="CF28" s="387"/>
      <c r="CG28" s="387"/>
      <c r="CH28" s="387"/>
      <c r="CI28" s="387"/>
      <c r="CJ28" s="387"/>
      <c r="CK28" s="387"/>
      <c r="CL28" s="387"/>
      <c r="CM28" s="387"/>
      <c r="CN28" s="387"/>
      <c r="CO28" s="387"/>
      <c r="CP28" s="387"/>
      <c r="CQ28" s="387"/>
      <c r="CR28" s="387"/>
      <c r="CS28" s="387"/>
      <c r="CT28" s="387"/>
      <c r="CU28" s="387"/>
      <c r="CV28" s="387"/>
      <c r="CW28" s="387"/>
      <c r="CX28" s="387"/>
      <c r="CY28" s="387"/>
      <c r="CZ28" s="387"/>
      <c r="DA28" s="387"/>
      <c r="DB28" s="387"/>
      <c r="DC28" s="387"/>
      <c r="DD28" s="387"/>
      <c r="DE28" s="387"/>
      <c r="DF28" s="387"/>
      <c r="DG28" s="387"/>
      <c r="DH28" s="387"/>
      <c r="DI28" s="387"/>
      <c r="DJ28" s="387"/>
      <c r="DK28" s="387"/>
      <c r="DL28" s="387"/>
      <c r="DM28" s="387"/>
      <c r="DN28" s="387"/>
      <c r="DO28" s="387"/>
      <c r="DP28" s="387"/>
      <c r="DQ28" s="387"/>
      <c r="DR28" s="387"/>
      <c r="DS28" s="387"/>
      <c r="DT28" s="387"/>
      <c r="DU28" s="387"/>
      <c r="DV28" s="387"/>
      <c r="DW28" s="387"/>
      <c r="DX28" s="387"/>
      <c r="DY28" s="387"/>
      <c r="DZ28" s="387"/>
      <c r="EA28" s="387"/>
      <c r="EB28" s="387"/>
      <c r="EC28" s="387"/>
      <c r="ED28" s="387"/>
      <c r="EE28" s="387"/>
      <c r="EF28" s="387"/>
      <c r="EG28" s="387"/>
      <c r="EH28" s="387"/>
      <c r="EI28" s="387"/>
      <c r="EJ28" s="387"/>
      <c r="EK28" s="387"/>
      <c r="EL28" s="387"/>
      <c r="EM28" s="387"/>
      <c r="EN28" s="387"/>
      <c r="EO28" s="387"/>
      <c r="EP28" s="387"/>
      <c r="EQ28" s="387"/>
      <c r="ER28" s="387"/>
      <c r="ES28" s="387"/>
      <c r="ET28" s="387"/>
      <c r="EU28" s="387"/>
      <c r="EV28" s="387"/>
      <c r="EW28" s="387"/>
      <c r="EX28" s="387"/>
      <c r="EY28" s="387"/>
      <c r="EZ28" s="387"/>
      <c r="FA28" s="387"/>
      <c r="FB28" s="387"/>
      <c r="FC28" s="387"/>
      <c r="FD28" s="387"/>
      <c r="FE28" s="387"/>
      <c r="FF28" s="387"/>
      <c r="FG28" s="387"/>
      <c r="FH28" s="387"/>
      <c r="FI28" s="387"/>
      <c r="FJ28" s="387"/>
      <c r="FK28" s="387"/>
      <c r="FL28" s="387"/>
      <c r="FM28" s="387"/>
      <c r="FN28" s="387"/>
      <c r="FO28" s="387"/>
      <c r="FP28" s="387"/>
      <c r="FQ28" s="387"/>
      <c r="FR28" s="387"/>
      <c r="FS28" s="387"/>
      <c r="FT28" s="387"/>
      <c r="FU28" s="387"/>
      <c r="FV28" s="387"/>
      <c r="FW28" s="387"/>
      <c r="FX28" s="387"/>
      <c r="FY28" s="387"/>
      <c r="FZ28" s="387"/>
      <c r="GA28" s="387"/>
      <c r="GB28" s="387"/>
      <c r="GC28" s="387"/>
      <c r="GD28" s="387"/>
      <c r="GE28" s="387"/>
      <c r="GF28" s="387"/>
      <c r="GG28" s="387"/>
      <c r="GH28" s="387"/>
      <c r="GI28" s="387"/>
      <c r="GJ28" s="387"/>
      <c r="GK28" s="387"/>
      <c r="GL28" s="387"/>
      <c r="GM28" s="387"/>
      <c r="GN28" s="387"/>
      <c r="GO28" s="387"/>
      <c r="GP28" s="387"/>
      <c r="GQ28" s="387"/>
      <c r="GR28" s="387"/>
      <c r="GS28" s="387"/>
      <c r="GT28" s="387"/>
      <c r="GU28" s="387"/>
      <c r="GV28" s="387"/>
      <c r="GW28" s="387"/>
      <c r="GX28" s="387"/>
      <c r="GY28" s="387"/>
      <c r="GZ28" s="387"/>
      <c r="HA28" s="387"/>
      <c r="HB28" s="387"/>
      <c r="HC28" s="387"/>
      <c r="HD28" s="387"/>
      <c r="HE28" s="387"/>
      <c r="HF28" s="387"/>
      <c r="HG28" s="387"/>
      <c r="HH28" s="387"/>
      <c r="HI28" s="387"/>
      <c r="HJ28" s="387"/>
      <c r="HK28" s="387"/>
      <c r="HL28" s="387"/>
      <c r="HM28" s="387"/>
      <c r="HN28" s="387"/>
      <c r="HO28" s="387"/>
      <c r="HP28" s="387"/>
      <c r="HQ28" s="387"/>
      <c r="HR28" s="387"/>
      <c r="HS28" s="387"/>
      <c r="HT28" s="387"/>
      <c r="HU28" s="387"/>
      <c r="HV28" s="387"/>
      <c r="HW28" s="387"/>
      <c r="HX28" s="387"/>
      <c r="HY28" s="387"/>
      <c r="HZ28" s="387"/>
      <c r="IA28" s="387"/>
      <c r="IB28" s="387"/>
      <c r="IC28" s="387"/>
      <c r="ID28" s="387"/>
      <c r="IE28" s="387"/>
      <c r="IF28" s="387"/>
      <c r="IG28" s="387"/>
      <c r="IH28" s="387"/>
      <c r="II28" s="387"/>
      <c r="IJ28" s="387"/>
      <c r="IK28" s="387"/>
      <c r="IL28" s="387"/>
      <c r="IM28" s="387"/>
      <c r="IN28" s="387"/>
      <c r="IO28" s="387"/>
      <c r="IP28" s="387"/>
      <c r="IQ28" s="387"/>
      <c r="IR28" s="387"/>
      <c r="IS28" s="387"/>
      <c r="IT28" s="387"/>
      <c r="IU28" s="391"/>
    </row>
    <row r="29" spans="1:255" ht="15" customHeight="1" thickBot="1">
      <c r="A29" s="406"/>
      <c r="B29" s="1113"/>
      <c r="C29" s="348"/>
      <c r="D29" s="350" t="s">
        <v>750</v>
      </c>
      <c r="E29" s="742"/>
      <c r="F29" s="742"/>
      <c r="G29" s="742"/>
      <c r="H29" s="742"/>
      <c r="I29" s="742"/>
      <c r="J29" s="741"/>
      <c r="K29" s="735" t="str">
        <f>D29</f>
        <v>Plan forestal adoptado</v>
      </c>
      <c r="L29" s="738">
        <v>0</v>
      </c>
      <c r="M29" s="743">
        <f t="shared" si="0"/>
        <v>0</v>
      </c>
      <c r="N29" s="743">
        <f t="shared" si="0"/>
        <v>0</v>
      </c>
      <c r="O29" s="743">
        <v>0</v>
      </c>
      <c r="P29" s="743">
        <v>0</v>
      </c>
      <c r="Q29" s="403"/>
      <c r="R29" s="387"/>
      <c r="S29" s="387"/>
      <c r="T29" s="387"/>
      <c r="U29" s="387"/>
      <c r="V29" s="387"/>
      <c r="W29" s="387"/>
      <c r="X29" s="387"/>
      <c r="Y29" s="387"/>
      <c r="Z29" s="387"/>
      <c r="AA29" s="387"/>
      <c r="AB29" s="387"/>
      <c r="AC29" s="387"/>
      <c r="AD29" s="387"/>
      <c r="AE29" s="387"/>
      <c r="AF29" s="387"/>
      <c r="AG29" s="387"/>
      <c r="AH29" s="387"/>
      <c r="AI29" s="387"/>
      <c r="AJ29" s="387"/>
      <c r="AK29" s="387"/>
      <c r="AL29" s="387"/>
      <c r="AM29" s="387"/>
      <c r="AN29" s="387"/>
      <c r="AO29" s="387"/>
      <c r="AP29" s="387"/>
      <c r="AQ29" s="387"/>
      <c r="AR29" s="387"/>
      <c r="AS29" s="387"/>
      <c r="AT29" s="387"/>
      <c r="AU29" s="387"/>
      <c r="AV29" s="387"/>
      <c r="AW29" s="387"/>
      <c r="AX29" s="387"/>
      <c r="AY29" s="387"/>
      <c r="AZ29" s="387"/>
      <c r="BA29" s="387"/>
      <c r="BB29" s="387"/>
      <c r="BC29" s="387"/>
      <c r="BD29" s="387"/>
      <c r="BE29" s="387"/>
      <c r="BF29" s="387"/>
      <c r="BG29" s="387"/>
      <c r="BH29" s="387"/>
      <c r="BI29" s="387"/>
      <c r="BJ29" s="387"/>
      <c r="BK29" s="387"/>
      <c r="BL29" s="387"/>
      <c r="BM29" s="387"/>
      <c r="BN29" s="387"/>
      <c r="BO29" s="387"/>
      <c r="BP29" s="387"/>
      <c r="BQ29" s="387"/>
      <c r="BR29" s="387"/>
      <c r="BS29" s="387"/>
      <c r="BT29" s="387"/>
      <c r="BU29" s="387"/>
      <c r="BV29" s="387"/>
      <c r="BW29" s="387"/>
      <c r="BX29" s="387"/>
      <c r="BY29" s="387"/>
      <c r="BZ29" s="387"/>
      <c r="CA29" s="387"/>
      <c r="CB29" s="387"/>
      <c r="CC29" s="387"/>
      <c r="CD29" s="387"/>
      <c r="CE29" s="387"/>
      <c r="CF29" s="387"/>
      <c r="CG29" s="387"/>
      <c r="CH29" s="387"/>
      <c r="CI29" s="387"/>
      <c r="CJ29" s="387"/>
      <c r="CK29" s="387"/>
      <c r="CL29" s="387"/>
      <c r="CM29" s="387"/>
      <c r="CN29" s="387"/>
      <c r="CO29" s="387"/>
      <c r="CP29" s="387"/>
      <c r="CQ29" s="387"/>
      <c r="CR29" s="387"/>
      <c r="CS29" s="387"/>
      <c r="CT29" s="387"/>
      <c r="CU29" s="387"/>
      <c r="CV29" s="387"/>
      <c r="CW29" s="387"/>
      <c r="CX29" s="387"/>
      <c r="CY29" s="387"/>
      <c r="CZ29" s="387"/>
      <c r="DA29" s="387"/>
      <c r="DB29" s="387"/>
      <c r="DC29" s="387"/>
      <c r="DD29" s="387"/>
      <c r="DE29" s="387"/>
      <c r="DF29" s="387"/>
      <c r="DG29" s="387"/>
      <c r="DH29" s="387"/>
      <c r="DI29" s="387"/>
      <c r="DJ29" s="387"/>
      <c r="DK29" s="387"/>
      <c r="DL29" s="387"/>
      <c r="DM29" s="387"/>
      <c r="DN29" s="387"/>
      <c r="DO29" s="387"/>
      <c r="DP29" s="387"/>
      <c r="DQ29" s="387"/>
      <c r="DR29" s="387"/>
      <c r="DS29" s="387"/>
      <c r="DT29" s="387"/>
      <c r="DU29" s="387"/>
      <c r="DV29" s="387"/>
      <c r="DW29" s="387"/>
      <c r="DX29" s="387"/>
      <c r="DY29" s="387"/>
      <c r="DZ29" s="387"/>
      <c r="EA29" s="387"/>
      <c r="EB29" s="387"/>
      <c r="EC29" s="387"/>
      <c r="ED29" s="387"/>
      <c r="EE29" s="387"/>
      <c r="EF29" s="387"/>
      <c r="EG29" s="387"/>
      <c r="EH29" s="387"/>
      <c r="EI29" s="387"/>
      <c r="EJ29" s="387"/>
      <c r="EK29" s="387"/>
      <c r="EL29" s="387"/>
      <c r="EM29" s="387"/>
      <c r="EN29" s="387"/>
      <c r="EO29" s="387"/>
      <c r="EP29" s="387"/>
      <c r="EQ29" s="387"/>
      <c r="ER29" s="387"/>
      <c r="ES29" s="387"/>
      <c r="ET29" s="387"/>
      <c r="EU29" s="387"/>
      <c r="EV29" s="387"/>
      <c r="EW29" s="387"/>
      <c r="EX29" s="387"/>
      <c r="EY29" s="387"/>
      <c r="EZ29" s="387"/>
      <c r="FA29" s="387"/>
      <c r="FB29" s="387"/>
      <c r="FC29" s="387"/>
      <c r="FD29" s="387"/>
      <c r="FE29" s="387"/>
      <c r="FF29" s="387"/>
      <c r="FG29" s="387"/>
      <c r="FH29" s="387"/>
      <c r="FI29" s="387"/>
      <c r="FJ29" s="387"/>
      <c r="FK29" s="387"/>
      <c r="FL29" s="387"/>
      <c r="FM29" s="387"/>
      <c r="FN29" s="387"/>
      <c r="FO29" s="387"/>
      <c r="FP29" s="387"/>
      <c r="FQ29" s="387"/>
      <c r="FR29" s="387"/>
      <c r="FS29" s="387"/>
      <c r="FT29" s="387"/>
      <c r="FU29" s="387"/>
      <c r="FV29" s="387"/>
      <c r="FW29" s="387"/>
      <c r="FX29" s="387"/>
      <c r="FY29" s="387"/>
      <c r="FZ29" s="387"/>
      <c r="GA29" s="387"/>
      <c r="GB29" s="387"/>
      <c r="GC29" s="387"/>
      <c r="GD29" s="387"/>
      <c r="GE29" s="387"/>
      <c r="GF29" s="387"/>
      <c r="GG29" s="387"/>
      <c r="GH29" s="387"/>
      <c r="GI29" s="387"/>
      <c r="GJ29" s="387"/>
      <c r="GK29" s="387"/>
      <c r="GL29" s="387"/>
      <c r="GM29" s="387"/>
      <c r="GN29" s="387"/>
      <c r="GO29" s="387"/>
      <c r="GP29" s="387"/>
      <c r="GQ29" s="387"/>
      <c r="GR29" s="387"/>
      <c r="GS29" s="387"/>
      <c r="GT29" s="387"/>
      <c r="GU29" s="387"/>
      <c r="GV29" s="387"/>
      <c r="GW29" s="387"/>
      <c r="GX29" s="387"/>
      <c r="GY29" s="387"/>
      <c r="GZ29" s="387"/>
      <c r="HA29" s="387"/>
      <c r="HB29" s="387"/>
      <c r="HC29" s="387"/>
      <c r="HD29" s="387"/>
      <c r="HE29" s="387"/>
      <c r="HF29" s="387"/>
      <c r="HG29" s="387"/>
      <c r="HH29" s="387"/>
      <c r="HI29" s="387"/>
      <c r="HJ29" s="387"/>
      <c r="HK29" s="387"/>
      <c r="HL29" s="387"/>
      <c r="HM29" s="387"/>
      <c r="HN29" s="387"/>
      <c r="HO29" s="387"/>
      <c r="HP29" s="387"/>
      <c r="HQ29" s="387"/>
      <c r="HR29" s="387"/>
      <c r="HS29" s="387"/>
      <c r="HT29" s="387"/>
      <c r="HU29" s="387"/>
      <c r="HV29" s="387"/>
      <c r="HW29" s="387"/>
      <c r="HX29" s="387"/>
      <c r="HY29" s="387"/>
      <c r="HZ29" s="387"/>
      <c r="IA29" s="387"/>
      <c r="IB29" s="387"/>
      <c r="IC29" s="387"/>
      <c r="ID29" s="387"/>
      <c r="IE29" s="387"/>
      <c r="IF29" s="387"/>
      <c r="IG29" s="387"/>
      <c r="IH29" s="387"/>
      <c r="II29" s="387"/>
      <c r="IJ29" s="387"/>
      <c r="IK29" s="387"/>
      <c r="IL29" s="387"/>
      <c r="IM29" s="387"/>
      <c r="IN29" s="387"/>
      <c r="IO29" s="387"/>
      <c r="IP29" s="387"/>
      <c r="IQ29" s="387"/>
      <c r="IR29" s="387"/>
      <c r="IS29" s="387"/>
      <c r="IT29" s="387"/>
      <c r="IU29" s="391"/>
    </row>
    <row r="30" spans="1:255" ht="15" customHeight="1" thickBot="1">
      <c r="A30" s="406"/>
      <c r="B30" s="1113"/>
      <c r="C30" s="348"/>
      <c r="D30" s="350" t="s">
        <v>184</v>
      </c>
      <c r="E30" s="677" t="str">
        <f>[15]Formulas!D15</f>
        <v>ERROR: LA SUMA DE LA COLUMNA DEBE SER IGUAL A LA META ANUAL</v>
      </c>
      <c r="F30" s="677" t="str">
        <f>[15]Formulas!E15</f>
        <v>ERROR: LA SUMA DE LA COLUMNA DEBE SER IGUAL A LA META ANUAL</v>
      </c>
      <c r="G30" s="677" t="str">
        <f>[15]Formulas!F15</f>
        <v>ERROR: LA SUMA DE LA COLUMNA DEBE SER IGUAL A LA META ANUAL</v>
      </c>
      <c r="H30" s="677" t="str">
        <f>[15]Formulas!G15</f>
        <v>ERROR: LA SUMA DE LA COLUMNA DEBE SER IGUAL A LA META ANUAL</v>
      </c>
      <c r="I30" s="742"/>
      <c r="J30" s="741"/>
      <c r="K30" s="739"/>
      <c r="L30" s="735" t="s">
        <v>751</v>
      </c>
      <c r="M30" s="743">
        <f>SUM(M26:M29)</f>
        <v>0</v>
      </c>
      <c r="N30" s="743">
        <f>SUM(N26:N29)</f>
        <v>0</v>
      </c>
      <c r="O30" s="744">
        <f t="shared" ref="O30:P30" si="2">SUM(O26:O29)</f>
        <v>15158</v>
      </c>
      <c r="P30" s="744">
        <f t="shared" si="2"/>
        <v>60631</v>
      </c>
      <c r="Q30" s="403"/>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7"/>
      <c r="AO30" s="387"/>
      <c r="AP30" s="387"/>
      <c r="AQ30" s="387"/>
      <c r="AR30" s="387"/>
      <c r="AS30" s="387"/>
      <c r="AT30" s="387"/>
      <c r="AU30" s="387"/>
      <c r="AV30" s="387"/>
      <c r="AW30" s="387"/>
      <c r="AX30" s="387"/>
      <c r="AY30" s="387"/>
      <c r="AZ30" s="387"/>
      <c r="BA30" s="387"/>
      <c r="BB30" s="387"/>
      <c r="BC30" s="387"/>
      <c r="BD30" s="387"/>
      <c r="BE30" s="387"/>
      <c r="BF30" s="387"/>
      <c r="BG30" s="387"/>
      <c r="BH30" s="387"/>
      <c r="BI30" s="387"/>
      <c r="BJ30" s="387"/>
      <c r="BK30" s="387"/>
      <c r="BL30" s="387"/>
      <c r="BM30" s="387"/>
      <c r="BN30" s="387"/>
      <c r="BO30" s="387"/>
      <c r="BP30" s="387"/>
      <c r="BQ30" s="387"/>
      <c r="BR30" s="387"/>
      <c r="BS30" s="387"/>
      <c r="BT30" s="387"/>
      <c r="BU30" s="387"/>
      <c r="BV30" s="387"/>
      <c r="BW30" s="387"/>
      <c r="BX30" s="387"/>
      <c r="BY30" s="387"/>
      <c r="BZ30" s="387"/>
      <c r="CA30" s="387"/>
      <c r="CB30" s="387"/>
      <c r="CC30" s="387"/>
      <c r="CD30" s="387"/>
      <c r="CE30" s="387"/>
      <c r="CF30" s="387"/>
      <c r="CG30" s="387"/>
      <c r="CH30" s="387"/>
      <c r="CI30" s="387"/>
      <c r="CJ30" s="387"/>
      <c r="CK30" s="387"/>
      <c r="CL30" s="387"/>
      <c r="CM30" s="387"/>
      <c r="CN30" s="387"/>
      <c r="CO30" s="387"/>
      <c r="CP30" s="387"/>
      <c r="CQ30" s="387"/>
      <c r="CR30" s="387"/>
      <c r="CS30" s="387"/>
      <c r="CT30" s="387"/>
      <c r="CU30" s="387"/>
      <c r="CV30" s="387"/>
      <c r="CW30" s="387"/>
      <c r="CX30" s="387"/>
      <c r="CY30" s="387"/>
      <c r="CZ30" s="387"/>
      <c r="DA30" s="387"/>
      <c r="DB30" s="387"/>
      <c r="DC30" s="387"/>
      <c r="DD30" s="387"/>
      <c r="DE30" s="387"/>
      <c r="DF30" s="387"/>
      <c r="DG30" s="387"/>
      <c r="DH30" s="387"/>
      <c r="DI30" s="387"/>
      <c r="DJ30" s="387"/>
      <c r="DK30" s="387"/>
      <c r="DL30" s="387"/>
      <c r="DM30" s="387"/>
      <c r="DN30" s="387"/>
      <c r="DO30" s="387"/>
      <c r="DP30" s="387"/>
      <c r="DQ30" s="387"/>
      <c r="DR30" s="387"/>
      <c r="DS30" s="387"/>
      <c r="DT30" s="387"/>
      <c r="DU30" s="387"/>
      <c r="DV30" s="387"/>
      <c r="DW30" s="387"/>
      <c r="DX30" s="387"/>
      <c r="DY30" s="387"/>
      <c r="DZ30" s="387"/>
      <c r="EA30" s="387"/>
      <c r="EB30" s="387"/>
      <c r="EC30" s="387"/>
      <c r="ED30" s="387"/>
      <c r="EE30" s="387"/>
      <c r="EF30" s="387"/>
      <c r="EG30" s="387"/>
      <c r="EH30" s="387"/>
      <c r="EI30" s="387"/>
      <c r="EJ30" s="387"/>
      <c r="EK30" s="387"/>
      <c r="EL30" s="387"/>
      <c r="EM30" s="387"/>
      <c r="EN30" s="387"/>
      <c r="EO30" s="387"/>
      <c r="EP30" s="387"/>
      <c r="EQ30" s="387"/>
      <c r="ER30" s="387"/>
      <c r="ES30" s="387"/>
      <c r="ET30" s="387"/>
      <c r="EU30" s="387"/>
      <c r="EV30" s="387"/>
      <c r="EW30" s="387"/>
      <c r="EX30" s="387"/>
      <c r="EY30" s="387"/>
      <c r="EZ30" s="387"/>
      <c r="FA30" s="387"/>
      <c r="FB30" s="387"/>
      <c r="FC30" s="387"/>
      <c r="FD30" s="387"/>
      <c r="FE30" s="387"/>
      <c r="FF30" s="387"/>
      <c r="FG30" s="387"/>
      <c r="FH30" s="387"/>
      <c r="FI30" s="387"/>
      <c r="FJ30" s="387"/>
      <c r="FK30" s="387"/>
      <c r="FL30" s="387"/>
      <c r="FM30" s="387"/>
      <c r="FN30" s="387"/>
      <c r="FO30" s="387"/>
      <c r="FP30" s="387"/>
      <c r="FQ30" s="387"/>
      <c r="FR30" s="387"/>
      <c r="FS30" s="387"/>
      <c r="FT30" s="387"/>
      <c r="FU30" s="387"/>
      <c r="FV30" s="387"/>
      <c r="FW30" s="387"/>
      <c r="FX30" s="387"/>
      <c r="FY30" s="387"/>
      <c r="FZ30" s="387"/>
      <c r="GA30" s="387"/>
      <c r="GB30" s="387"/>
      <c r="GC30" s="387"/>
      <c r="GD30" s="387"/>
      <c r="GE30" s="387"/>
      <c r="GF30" s="387"/>
      <c r="GG30" s="387"/>
      <c r="GH30" s="387"/>
      <c r="GI30" s="387"/>
      <c r="GJ30" s="387"/>
      <c r="GK30" s="387"/>
      <c r="GL30" s="387"/>
      <c r="GM30" s="387"/>
      <c r="GN30" s="387"/>
      <c r="GO30" s="387"/>
      <c r="GP30" s="387"/>
      <c r="GQ30" s="387"/>
      <c r="GR30" s="387"/>
      <c r="GS30" s="387"/>
      <c r="GT30" s="387"/>
      <c r="GU30" s="387"/>
      <c r="GV30" s="387"/>
      <c r="GW30" s="387"/>
      <c r="GX30" s="387"/>
      <c r="GY30" s="387"/>
      <c r="GZ30" s="387"/>
      <c r="HA30" s="387"/>
      <c r="HB30" s="387"/>
      <c r="HC30" s="387"/>
      <c r="HD30" s="387"/>
      <c r="HE30" s="387"/>
      <c r="HF30" s="387"/>
      <c r="HG30" s="387"/>
      <c r="HH30" s="387"/>
      <c r="HI30" s="387"/>
      <c r="HJ30" s="387"/>
      <c r="HK30" s="387"/>
      <c r="HL30" s="387"/>
      <c r="HM30" s="387"/>
      <c r="HN30" s="387"/>
      <c r="HO30" s="387"/>
      <c r="HP30" s="387"/>
      <c r="HQ30" s="387"/>
      <c r="HR30" s="387"/>
      <c r="HS30" s="387"/>
      <c r="HT30" s="387"/>
      <c r="HU30" s="387"/>
      <c r="HV30" s="387"/>
      <c r="HW30" s="387"/>
      <c r="HX30" s="387"/>
      <c r="HY30" s="387"/>
      <c r="HZ30" s="387"/>
      <c r="IA30" s="387"/>
      <c r="IB30" s="387"/>
      <c r="IC30" s="387"/>
      <c r="ID30" s="387"/>
      <c r="IE30" s="387"/>
      <c r="IF30" s="387"/>
      <c r="IG30" s="387"/>
      <c r="IH30" s="387"/>
      <c r="II30" s="387"/>
      <c r="IJ30" s="387"/>
      <c r="IK30" s="387"/>
      <c r="IL30" s="387"/>
      <c r="IM30" s="387"/>
      <c r="IN30" s="387"/>
      <c r="IO30" s="387"/>
      <c r="IP30" s="387"/>
      <c r="IQ30" s="387"/>
      <c r="IR30" s="387"/>
      <c r="IS30" s="387"/>
      <c r="IT30" s="387"/>
      <c r="IU30" s="391"/>
    </row>
    <row r="31" spans="1:255" ht="14.25" customHeight="1">
      <c r="A31" s="406"/>
      <c r="B31" s="1113"/>
      <c r="C31" s="348"/>
      <c r="D31" s="1081" t="s">
        <v>752</v>
      </c>
      <c r="E31" s="1119"/>
      <c r="F31" s="1119"/>
      <c r="G31" s="1119"/>
      <c r="H31" s="1119"/>
      <c r="I31" s="1120"/>
      <c r="J31" s="741"/>
      <c r="K31" s="739"/>
      <c r="L31" s="735" t="s">
        <v>753</v>
      </c>
      <c r="M31" s="745">
        <f>+M30/$I$25</f>
        <v>0</v>
      </c>
      <c r="N31" s="745">
        <f t="shared" ref="N31" si="3">+N30/$I$25</f>
        <v>0</v>
      </c>
      <c r="O31" s="745">
        <f>+O30/$I$25</f>
        <v>0.20000263890538206</v>
      </c>
      <c r="P31" s="745">
        <f>+P30/$I$25</f>
        <v>0.79999736109461794</v>
      </c>
      <c r="Q31" s="403"/>
      <c r="R31" s="387"/>
      <c r="S31" s="387"/>
      <c r="T31" s="387"/>
      <c r="U31" s="387"/>
      <c r="V31" s="387"/>
      <c r="W31" s="387"/>
      <c r="X31" s="387"/>
      <c r="Y31" s="387"/>
      <c r="Z31" s="387"/>
      <c r="AA31" s="387"/>
      <c r="AB31" s="387"/>
      <c r="AC31" s="387"/>
      <c r="AD31" s="387"/>
      <c r="AE31" s="387"/>
      <c r="AF31" s="387"/>
      <c r="AG31" s="387"/>
      <c r="AH31" s="387"/>
      <c r="AI31" s="387"/>
      <c r="AJ31" s="387"/>
      <c r="AK31" s="387"/>
      <c r="AL31" s="387"/>
      <c r="AM31" s="387"/>
      <c r="AN31" s="387"/>
      <c r="AO31" s="387"/>
      <c r="AP31" s="387"/>
      <c r="AQ31" s="387"/>
      <c r="AR31" s="387"/>
      <c r="AS31" s="387"/>
      <c r="AT31" s="387"/>
      <c r="AU31" s="387"/>
      <c r="AV31" s="387"/>
      <c r="AW31" s="387"/>
      <c r="AX31" s="387"/>
      <c r="AY31" s="387"/>
      <c r="AZ31" s="387"/>
      <c r="BA31" s="387"/>
      <c r="BB31" s="387"/>
      <c r="BC31" s="387"/>
      <c r="BD31" s="387"/>
      <c r="BE31" s="387"/>
      <c r="BF31" s="387"/>
      <c r="BG31" s="387"/>
      <c r="BH31" s="387"/>
      <c r="BI31" s="387"/>
      <c r="BJ31" s="387"/>
      <c r="BK31" s="387"/>
      <c r="BL31" s="387"/>
      <c r="BM31" s="387"/>
      <c r="BN31" s="387"/>
      <c r="BO31" s="387"/>
      <c r="BP31" s="387"/>
      <c r="BQ31" s="387"/>
      <c r="BR31" s="387"/>
      <c r="BS31" s="387"/>
      <c r="BT31" s="387"/>
      <c r="BU31" s="387"/>
      <c r="BV31" s="387"/>
      <c r="BW31" s="387"/>
      <c r="BX31" s="387"/>
      <c r="BY31" s="387"/>
      <c r="BZ31" s="387"/>
      <c r="CA31" s="387"/>
      <c r="CB31" s="387"/>
      <c r="CC31" s="387"/>
      <c r="CD31" s="387"/>
      <c r="CE31" s="387"/>
      <c r="CF31" s="387"/>
      <c r="CG31" s="387"/>
      <c r="CH31" s="387"/>
      <c r="CI31" s="387"/>
      <c r="CJ31" s="387"/>
      <c r="CK31" s="387"/>
      <c r="CL31" s="387"/>
      <c r="CM31" s="387"/>
      <c r="CN31" s="387"/>
      <c r="CO31" s="387"/>
      <c r="CP31" s="387"/>
      <c r="CQ31" s="387"/>
      <c r="CR31" s="387"/>
      <c r="CS31" s="387"/>
      <c r="CT31" s="387"/>
      <c r="CU31" s="387"/>
      <c r="CV31" s="387"/>
      <c r="CW31" s="387"/>
      <c r="CX31" s="387"/>
      <c r="CY31" s="387"/>
      <c r="CZ31" s="387"/>
      <c r="DA31" s="387"/>
      <c r="DB31" s="387"/>
      <c r="DC31" s="387"/>
      <c r="DD31" s="387"/>
      <c r="DE31" s="387"/>
      <c r="DF31" s="387"/>
      <c r="DG31" s="387"/>
      <c r="DH31" s="387"/>
      <c r="DI31" s="387"/>
      <c r="DJ31" s="387"/>
      <c r="DK31" s="387"/>
      <c r="DL31" s="387"/>
      <c r="DM31" s="387"/>
      <c r="DN31" s="387"/>
      <c r="DO31" s="387"/>
      <c r="DP31" s="387"/>
      <c r="DQ31" s="387"/>
      <c r="DR31" s="387"/>
      <c r="DS31" s="387"/>
      <c r="DT31" s="387"/>
      <c r="DU31" s="387"/>
      <c r="DV31" s="387"/>
      <c r="DW31" s="387"/>
      <c r="DX31" s="387"/>
      <c r="DY31" s="387"/>
      <c r="DZ31" s="387"/>
      <c r="EA31" s="387"/>
      <c r="EB31" s="387"/>
      <c r="EC31" s="387"/>
      <c r="ED31" s="387"/>
      <c r="EE31" s="387"/>
      <c r="EF31" s="387"/>
      <c r="EG31" s="387"/>
      <c r="EH31" s="387"/>
      <c r="EI31" s="387"/>
      <c r="EJ31" s="387"/>
      <c r="EK31" s="387"/>
      <c r="EL31" s="387"/>
      <c r="EM31" s="387"/>
      <c r="EN31" s="387"/>
      <c r="EO31" s="387"/>
      <c r="EP31" s="387"/>
      <c r="EQ31" s="387"/>
      <c r="ER31" s="387"/>
      <c r="ES31" s="387"/>
      <c r="ET31" s="387"/>
      <c r="EU31" s="387"/>
      <c r="EV31" s="387"/>
      <c r="EW31" s="387"/>
      <c r="EX31" s="387"/>
      <c r="EY31" s="387"/>
      <c r="EZ31" s="387"/>
      <c r="FA31" s="387"/>
      <c r="FB31" s="387"/>
      <c r="FC31" s="387"/>
      <c r="FD31" s="387"/>
      <c r="FE31" s="387"/>
      <c r="FF31" s="387"/>
      <c r="FG31" s="387"/>
      <c r="FH31" s="387"/>
      <c r="FI31" s="387"/>
      <c r="FJ31" s="387"/>
      <c r="FK31" s="387"/>
      <c r="FL31" s="387"/>
      <c r="FM31" s="387"/>
      <c r="FN31" s="387"/>
      <c r="FO31" s="387"/>
      <c r="FP31" s="387"/>
      <c r="FQ31" s="387"/>
      <c r="FR31" s="387"/>
      <c r="FS31" s="387"/>
      <c r="FT31" s="387"/>
      <c r="FU31" s="387"/>
      <c r="FV31" s="387"/>
      <c r="FW31" s="387"/>
      <c r="FX31" s="387"/>
      <c r="FY31" s="387"/>
      <c r="FZ31" s="387"/>
      <c r="GA31" s="387"/>
      <c r="GB31" s="387"/>
      <c r="GC31" s="387"/>
      <c r="GD31" s="387"/>
      <c r="GE31" s="387"/>
      <c r="GF31" s="387"/>
      <c r="GG31" s="387"/>
      <c r="GH31" s="387"/>
      <c r="GI31" s="387"/>
      <c r="GJ31" s="387"/>
      <c r="GK31" s="387"/>
      <c r="GL31" s="387"/>
      <c r="GM31" s="387"/>
      <c r="GN31" s="387"/>
      <c r="GO31" s="387"/>
      <c r="GP31" s="387"/>
      <c r="GQ31" s="387"/>
      <c r="GR31" s="387"/>
      <c r="GS31" s="387"/>
      <c r="GT31" s="387"/>
      <c r="GU31" s="387"/>
      <c r="GV31" s="387"/>
      <c r="GW31" s="387"/>
      <c r="GX31" s="387"/>
      <c r="GY31" s="387"/>
      <c r="GZ31" s="387"/>
      <c r="HA31" s="387"/>
      <c r="HB31" s="387"/>
      <c r="HC31" s="387"/>
      <c r="HD31" s="387"/>
      <c r="HE31" s="387"/>
      <c r="HF31" s="387"/>
      <c r="HG31" s="387"/>
      <c r="HH31" s="387"/>
      <c r="HI31" s="387"/>
      <c r="HJ31" s="387"/>
      <c r="HK31" s="387"/>
      <c r="HL31" s="387"/>
      <c r="HM31" s="387"/>
      <c r="HN31" s="387"/>
      <c r="HO31" s="387"/>
      <c r="HP31" s="387"/>
      <c r="HQ31" s="387"/>
      <c r="HR31" s="387"/>
      <c r="HS31" s="387"/>
      <c r="HT31" s="387"/>
      <c r="HU31" s="387"/>
      <c r="HV31" s="387"/>
      <c r="HW31" s="387"/>
      <c r="HX31" s="387"/>
      <c r="HY31" s="387"/>
      <c r="HZ31" s="387"/>
      <c r="IA31" s="387"/>
      <c r="IB31" s="387"/>
      <c r="IC31" s="387"/>
      <c r="ID31" s="387"/>
      <c r="IE31" s="387"/>
      <c r="IF31" s="387"/>
      <c r="IG31" s="387"/>
      <c r="IH31" s="387"/>
      <c r="II31" s="387"/>
      <c r="IJ31" s="387"/>
      <c r="IK31" s="387"/>
      <c r="IL31" s="387"/>
      <c r="IM31" s="387"/>
      <c r="IN31" s="387"/>
      <c r="IO31" s="387"/>
      <c r="IP31" s="387"/>
      <c r="IQ31" s="387"/>
      <c r="IR31" s="387"/>
      <c r="IS31" s="387"/>
      <c r="IT31" s="387"/>
      <c r="IU31" s="391"/>
    </row>
    <row r="32" spans="1:255" ht="24" customHeight="1">
      <c r="A32" s="406"/>
      <c r="B32" s="1113"/>
      <c r="C32" s="348"/>
      <c r="D32" s="1082" t="s">
        <v>754</v>
      </c>
      <c r="E32" s="1084"/>
      <c r="F32" s="1084"/>
      <c r="G32" s="1084"/>
      <c r="H32" s="1084"/>
      <c r="I32" s="1126"/>
      <c r="J32" s="741"/>
      <c r="K32" s="739"/>
      <c r="L32" s="735" t="s">
        <v>755</v>
      </c>
      <c r="M32" s="745">
        <v>0</v>
      </c>
      <c r="N32" s="745">
        <v>0</v>
      </c>
      <c r="O32" s="745">
        <f>+M52</f>
        <v>1</v>
      </c>
      <c r="P32" s="745">
        <f>M52</f>
        <v>1</v>
      </c>
      <c r="Q32" s="403"/>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7"/>
      <c r="BR32" s="387"/>
      <c r="BS32" s="387"/>
      <c r="BT32" s="387"/>
      <c r="BU32" s="387"/>
      <c r="BV32" s="387"/>
      <c r="BW32" s="387"/>
      <c r="BX32" s="387"/>
      <c r="BY32" s="387"/>
      <c r="BZ32" s="387"/>
      <c r="CA32" s="387"/>
      <c r="CB32" s="387"/>
      <c r="CC32" s="387"/>
      <c r="CD32" s="387"/>
      <c r="CE32" s="387"/>
      <c r="CF32" s="387"/>
      <c r="CG32" s="387"/>
      <c r="CH32" s="387"/>
      <c r="CI32" s="387"/>
      <c r="CJ32" s="387"/>
      <c r="CK32" s="387"/>
      <c r="CL32" s="387"/>
      <c r="CM32" s="387"/>
      <c r="CN32" s="387"/>
      <c r="CO32" s="387"/>
      <c r="CP32" s="387"/>
      <c r="CQ32" s="387"/>
      <c r="CR32" s="387"/>
      <c r="CS32" s="387"/>
      <c r="CT32" s="387"/>
      <c r="CU32" s="387"/>
      <c r="CV32" s="387"/>
      <c r="CW32" s="387"/>
      <c r="CX32" s="387"/>
      <c r="CY32" s="387"/>
      <c r="CZ32" s="387"/>
      <c r="DA32" s="387"/>
      <c r="DB32" s="387"/>
      <c r="DC32" s="387"/>
      <c r="DD32" s="387"/>
      <c r="DE32" s="387"/>
      <c r="DF32" s="387"/>
      <c r="DG32" s="387"/>
      <c r="DH32" s="387"/>
      <c r="DI32" s="387"/>
      <c r="DJ32" s="387"/>
      <c r="DK32" s="387"/>
      <c r="DL32" s="387"/>
      <c r="DM32" s="387"/>
      <c r="DN32" s="387"/>
      <c r="DO32" s="387"/>
      <c r="DP32" s="387"/>
      <c r="DQ32" s="387"/>
      <c r="DR32" s="387"/>
      <c r="DS32" s="387"/>
      <c r="DT32" s="387"/>
      <c r="DU32" s="387"/>
      <c r="DV32" s="387"/>
      <c r="DW32" s="387"/>
      <c r="DX32" s="387"/>
      <c r="DY32" s="387"/>
      <c r="DZ32" s="387"/>
      <c r="EA32" s="387"/>
      <c r="EB32" s="387"/>
      <c r="EC32" s="387"/>
      <c r="ED32" s="387"/>
      <c r="EE32" s="387"/>
      <c r="EF32" s="387"/>
      <c r="EG32" s="387"/>
      <c r="EH32" s="387"/>
      <c r="EI32" s="387"/>
      <c r="EJ32" s="387"/>
      <c r="EK32" s="387"/>
      <c r="EL32" s="387"/>
      <c r="EM32" s="387"/>
      <c r="EN32" s="387"/>
      <c r="EO32" s="387"/>
      <c r="EP32" s="387"/>
      <c r="EQ32" s="387"/>
      <c r="ER32" s="387"/>
      <c r="ES32" s="387"/>
      <c r="ET32" s="387"/>
      <c r="EU32" s="387"/>
      <c r="EV32" s="387"/>
      <c r="EW32" s="387"/>
      <c r="EX32" s="387"/>
      <c r="EY32" s="387"/>
      <c r="EZ32" s="387"/>
      <c r="FA32" s="387"/>
      <c r="FB32" s="387"/>
      <c r="FC32" s="387"/>
      <c r="FD32" s="387"/>
      <c r="FE32" s="387"/>
      <c r="FF32" s="387"/>
      <c r="FG32" s="387"/>
      <c r="FH32" s="387"/>
      <c r="FI32" s="387"/>
      <c r="FJ32" s="387"/>
      <c r="FK32" s="387"/>
      <c r="FL32" s="387"/>
      <c r="FM32" s="387"/>
      <c r="FN32" s="387"/>
      <c r="FO32" s="387"/>
      <c r="FP32" s="387"/>
      <c r="FQ32" s="387"/>
      <c r="FR32" s="387"/>
      <c r="FS32" s="387"/>
      <c r="FT32" s="387"/>
      <c r="FU32" s="387"/>
      <c r="FV32" s="387"/>
      <c r="FW32" s="387"/>
      <c r="FX32" s="387"/>
      <c r="FY32" s="387"/>
      <c r="FZ32" s="387"/>
      <c r="GA32" s="387"/>
      <c r="GB32" s="387"/>
      <c r="GC32" s="387"/>
      <c r="GD32" s="387"/>
      <c r="GE32" s="387"/>
      <c r="GF32" s="387"/>
      <c r="GG32" s="387"/>
      <c r="GH32" s="387"/>
      <c r="GI32" s="387"/>
      <c r="GJ32" s="387"/>
      <c r="GK32" s="387"/>
      <c r="GL32" s="387"/>
      <c r="GM32" s="387"/>
      <c r="GN32" s="387"/>
      <c r="GO32" s="387"/>
      <c r="GP32" s="387"/>
      <c r="GQ32" s="387"/>
      <c r="GR32" s="387"/>
      <c r="GS32" s="387"/>
      <c r="GT32" s="387"/>
      <c r="GU32" s="387"/>
      <c r="GV32" s="387"/>
      <c r="GW32" s="387"/>
      <c r="GX32" s="387"/>
      <c r="GY32" s="387"/>
      <c r="GZ32" s="387"/>
      <c r="HA32" s="387"/>
      <c r="HB32" s="387"/>
      <c r="HC32" s="387"/>
      <c r="HD32" s="387"/>
      <c r="HE32" s="387"/>
      <c r="HF32" s="387"/>
      <c r="HG32" s="387"/>
      <c r="HH32" s="387"/>
      <c r="HI32" s="387"/>
      <c r="HJ32" s="387"/>
      <c r="HK32" s="387"/>
      <c r="HL32" s="387"/>
      <c r="HM32" s="387"/>
      <c r="HN32" s="387"/>
      <c r="HO32" s="387"/>
      <c r="HP32" s="387"/>
      <c r="HQ32" s="387"/>
      <c r="HR32" s="387"/>
      <c r="HS32" s="387"/>
      <c r="HT32" s="387"/>
      <c r="HU32" s="387"/>
      <c r="HV32" s="387"/>
      <c r="HW32" s="387"/>
      <c r="HX32" s="387"/>
      <c r="HY32" s="387"/>
      <c r="HZ32" s="387"/>
      <c r="IA32" s="387"/>
      <c r="IB32" s="387"/>
      <c r="IC32" s="387"/>
      <c r="ID32" s="387"/>
      <c r="IE32" s="387"/>
      <c r="IF32" s="387"/>
      <c r="IG32" s="387"/>
      <c r="IH32" s="387"/>
      <c r="II32" s="387"/>
      <c r="IJ32" s="387"/>
      <c r="IK32" s="387"/>
      <c r="IL32" s="387"/>
      <c r="IM32" s="387"/>
      <c r="IN32" s="387"/>
      <c r="IO32" s="387"/>
      <c r="IP32" s="387"/>
      <c r="IQ32" s="387"/>
      <c r="IR32" s="387"/>
      <c r="IS32" s="387"/>
      <c r="IT32" s="387"/>
      <c r="IU32" s="391"/>
    </row>
    <row r="33" spans="1:255" ht="15.6" customHeight="1" thickBot="1">
      <c r="A33" s="406"/>
      <c r="B33" s="1113"/>
      <c r="C33" s="348"/>
      <c r="D33" s="1068" t="s">
        <v>756</v>
      </c>
      <c r="E33" s="1121"/>
      <c r="F33" s="1121"/>
      <c r="G33" s="1121"/>
      <c r="H33" s="1121"/>
      <c r="I33" s="1126"/>
      <c r="J33" s="741"/>
      <c r="K33" s="739"/>
      <c r="L33" s="735" t="s">
        <v>757</v>
      </c>
      <c r="M33" s="743">
        <v>0</v>
      </c>
      <c r="N33" s="743">
        <v>0</v>
      </c>
      <c r="O33" s="743">
        <v>15158</v>
      </c>
      <c r="P33" s="743">
        <v>60631</v>
      </c>
      <c r="Q33" s="403"/>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7"/>
      <c r="BS33" s="387"/>
      <c r="BT33" s="387"/>
      <c r="BU33" s="387"/>
      <c r="BV33" s="387"/>
      <c r="BW33" s="387"/>
      <c r="BX33" s="387"/>
      <c r="BY33" s="387"/>
      <c r="BZ33" s="387"/>
      <c r="CA33" s="387"/>
      <c r="CB33" s="387"/>
      <c r="CC33" s="387"/>
      <c r="CD33" s="387"/>
      <c r="CE33" s="387"/>
      <c r="CF33" s="387"/>
      <c r="CG33" s="387"/>
      <c r="CH33" s="387"/>
      <c r="CI33" s="387"/>
      <c r="CJ33" s="387"/>
      <c r="CK33" s="387"/>
      <c r="CL33" s="387"/>
      <c r="CM33" s="387"/>
      <c r="CN33" s="387"/>
      <c r="CO33" s="387"/>
      <c r="CP33" s="387"/>
      <c r="CQ33" s="387"/>
      <c r="CR33" s="387"/>
      <c r="CS33" s="387"/>
      <c r="CT33" s="387"/>
      <c r="CU33" s="387"/>
      <c r="CV33" s="387"/>
      <c r="CW33" s="387"/>
      <c r="CX33" s="387"/>
      <c r="CY33" s="387"/>
      <c r="CZ33" s="387"/>
      <c r="DA33" s="387"/>
      <c r="DB33" s="387"/>
      <c r="DC33" s="387"/>
      <c r="DD33" s="387"/>
      <c r="DE33" s="387"/>
      <c r="DF33" s="387"/>
      <c r="DG33" s="387"/>
      <c r="DH33" s="387"/>
      <c r="DI33" s="387"/>
      <c r="DJ33" s="387"/>
      <c r="DK33" s="387"/>
      <c r="DL33" s="387"/>
      <c r="DM33" s="387"/>
      <c r="DN33" s="387"/>
      <c r="DO33" s="387"/>
      <c r="DP33" s="387"/>
      <c r="DQ33" s="387"/>
      <c r="DR33" s="387"/>
      <c r="DS33" s="387"/>
      <c r="DT33" s="387"/>
      <c r="DU33" s="387"/>
      <c r="DV33" s="387"/>
      <c r="DW33" s="387"/>
      <c r="DX33" s="387"/>
      <c r="DY33" s="387"/>
      <c r="DZ33" s="387"/>
      <c r="EA33" s="387"/>
      <c r="EB33" s="387"/>
      <c r="EC33" s="387"/>
      <c r="ED33" s="387"/>
      <c r="EE33" s="387"/>
      <c r="EF33" s="387"/>
      <c r="EG33" s="387"/>
      <c r="EH33" s="387"/>
      <c r="EI33" s="387"/>
      <c r="EJ33" s="387"/>
      <c r="EK33" s="387"/>
      <c r="EL33" s="387"/>
      <c r="EM33" s="387"/>
      <c r="EN33" s="387"/>
      <c r="EO33" s="387"/>
      <c r="EP33" s="387"/>
      <c r="EQ33" s="387"/>
      <c r="ER33" s="387"/>
      <c r="ES33" s="387"/>
      <c r="ET33" s="387"/>
      <c r="EU33" s="387"/>
      <c r="EV33" s="387"/>
      <c r="EW33" s="387"/>
      <c r="EX33" s="387"/>
      <c r="EY33" s="387"/>
      <c r="EZ33" s="387"/>
      <c r="FA33" s="387"/>
      <c r="FB33" s="387"/>
      <c r="FC33" s="387"/>
      <c r="FD33" s="387"/>
      <c r="FE33" s="387"/>
      <c r="FF33" s="387"/>
      <c r="FG33" s="387"/>
      <c r="FH33" s="387"/>
      <c r="FI33" s="387"/>
      <c r="FJ33" s="387"/>
      <c r="FK33" s="387"/>
      <c r="FL33" s="387"/>
      <c r="FM33" s="387"/>
      <c r="FN33" s="387"/>
      <c r="FO33" s="387"/>
      <c r="FP33" s="387"/>
      <c r="FQ33" s="387"/>
      <c r="FR33" s="387"/>
      <c r="FS33" s="387"/>
      <c r="FT33" s="387"/>
      <c r="FU33" s="387"/>
      <c r="FV33" s="387"/>
      <c r="FW33" s="387"/>
      <c r="FX33" s="387"/>
      <c r="FY33" s="387"/>
      <c r="FZ33" s="387"/>
      <c r="GA33" s="387"/>
      <c r="GB33" s="387"/>
      <c r="GC33" s="387"/>
      <c r="GD33" s="387"/>
      <c r="GE33" s="387"/>
      <c r="GF33" s="387"/>
      <c r="GG33" s="387"/>
      <c r="GH33" s="387"/>
      <c r="GI33" s="387"/>
      <c r="GJ33" s="387"/>
      <c r="GK33" s="387"/>
      <c r="GL33" s="387"/>
      <c r="GM33" s="387"/>
      <c r="GN33" s="387"/>
      <c r="GO33" s="387"/>
      <c r="GP33" s="387"/>
      <c r="GQ33" s="387"/>
      <c r="GR33" s="387"/>
      <c r="GS33" s="387"/>
      <c r="GT33" s="387"/>
      <c r="GU33" s="387"/>
      <c r="GV33" s="387"/>
      <c r="GW33" s="387"/>
      <c r="GX33" s="387"/>
      <c r="GY33" s="387"/>
      <c r="GZ33" s="387"/>
      <c r="HA33" s="387"/>
      <c r="HB33" s="387"/>
      <c r="HC33" s="387"/>
      <c r="HD33" s="387"/>
      <c r="HE33" s="387"/>
      <c r="HF33" s="387"/>
      <c r="HG33" s="387"/>
      <c r="HH33" s="387"/>
      <c r="HI33" s="387"/>
      <c r="HJ33" s="387"/>
      <c r="HK33" s="387"/>
      <c r="HL33" s="387"/>
      <c r="HM33" s="387"/>
      <c r="HN33" s="387"/>
      <c r="HO33" s="387"/>
      <c r="HP33" s="387"/>
      <c r="HQ33" s="387"/>
      <c r="HR33" s="387"/>
      <c r="HS33" s="387"/>
      <c r="HT33" s="387"/>
      <c r="HU33" s="387"/>
      <c r="HV33" s="387"/>
      <c r="HW33" s="387"/>
      <c r="HX33" s="387"/>
      <c r="HY33" s="387"/>
      <c r="HZ33" s="387"/>
      <c r="IA33" s="387"/>
      <c r="IB33" s="387"/>
      <c r="IC33" s="387"/>
      <c r="ID33" s="387"/>
      <c r="IE33" s="387"/>
      <c r="IF33" s="387"/>
      <c r="IG33" s="387"/>
      <c r="IH33" s="387"/>
      <c r="II33" s="387"/>
      <c r="IJ33" s="387"/>
      <c r="IK33" s="387"/>
      <c r="IL33" s="387"/>
      <c r="IM33" s="387"/>
      <c r="IN33" s="387"/>
      <c r="IO33" s="387"/>
      <c r="IP33" s="387"/>
      <c r="IQ33" s="387"/>
      <c r="IR33" s="387"/>
      <c r="IS33" s="387"/>
      <c r="IT33" s="387"/>
      <c r="IU33" s="391"/>
    </row>
    <row r="34" spans="1:255" ht="33.950000000000003" customHeight="1" thickBot="1">
      <c r="A34" s="406"/>
      <c r="B34" s="1113"/>
      <c r="C34" s="348"/>
      <c r="D34" s="349" t="s">
        <v>758</v>
      </c>
      <c r="E34" s="349" t="s">
        <v>759</v>
      </c>
      <c r="F34" s="349" t="s">
        <v>760</v>
      </c>
      <c r="G34" s="349" t="s">
        <v>761</v>
      </c>
      <c r="H34" s="349" t="s">
        <v>762</v>
      </c>
      <c r="I34" s="311"/>
      <c r="J34" s="741"/>
      <c r="K34" s="739"/>
      <c r="L34" s="735" t="s">
        <v>117</v>
      </c>
      <c r="M34" s="746">
        <f>IF(M33=0,0,M30/M33)</f>
        <v>0</v>
      </c>
      <c r="N34" s="746">
        <f>IF(N33=0,0,N30/N33)</f>
        <v>0</v>
      </c>
      <c r="O34" s="746">
        <f t="shared" ref="O34:P34" si="4">IF(O33=0,0,O30/O33)</f>
        <v>1</v>
      </c>
      <c r="P34" s="746">
        <f t="shared" si="4"/>
        <v>1</v>
      </c>
      <c r="Q34" s="403"/>
      <c r="R34" s="387"/>
      <c r="S34" s="387"/>
      <c r="T34" s="387"/>
      <c r="U34" s="387"/>
      <c r="V34" s="387"/>
      <c r="W34" s="387"/>
      <c r="X34" s="387"/>
      <c r="Y34" s="387"/>
      <c r="Z34" s="387"/>
      <c r="AA34" s="387"/>
      <c r="AB34" s="387"/>
      <c r="AC34" s="387"/>
      <c r="AD34" s="387"/>
      <c r="AE34" s="387"/>
      <c r="AF34" s="387"/>
      <c r="AG34" s="387"/>
      <c r="AH34" s="387"/>
      <c r="AI34" s="387"/>
      <c r="AJ34" s="387"/>
      <c r="AK34" s="387"/>
      <c r="AL34" s="387"/>
      <c r="AM34" s="387"/>
      <c r="AN34" s="387"/>
      <c r="AO34" s="387"/>
      <c r="AP34" s="387"/>
      <c r="AQ34" s="387"/>
      <c r="AR34" s="387"/>
      <c r="AS34" s="387"/>
      <c r="AT34" s="387"/>
      <c r="AU34" s="387"/>
      <c r="AV34" s="387"/>
      <c r="AW34" s="387"/>
      <c r="AX34" s="387"/>
      <c r="AY34" s="387"/>
      <c r="AZ34" s="387"/>
      <c r="BA34" s="387"/>
      <c r="BB34" s="387"/>
      <c r="BC34" s="387"/>
      <c r="BD34" s="387"/>
      <c r="BE34" s="387"/>
      <c r="BF34" s="387"/>
      <c r="BG34" s="387"/>
      <c r="BH34" s="387"/>
      <c r="BI34" s="387"/>
      <c r="BJ34" s="387"/>
      <c r="BK34" s="387"/>
      <c r="BL34" s="387"/>
      <c r="BM34" s="387"/>
      <c r="BN34" s="387"/>
      <c r="BO34" s="387"/>
      <c r="BP34" s="387"/>
      <c r="BQ34" s="387"/>
      <c r="BR34" s="387"/>
      <c r="BS34" s="387"/>
      <c r="BT34" s="387"/>
      <c r="BU34" s="387"/>
      <c r="BV34" s="387"/>
      <c r="BW34" s="387"/>
      <c r="BX34" s="387"/>
      <c r="BY34" s="387"/>
      <c r="BZ34" s="387"/>
      <c r="CA34" s="387"/>
      <c r="CB34" s="387"/>
      <c r="CC34" s="387"/>
      <c r="CD34" s="387"/>
      <c r="CE34" s="387"/>
      <c r="CF34" s="387"/>
      <c r="CG34" s="387"/>
      <c r="CH34" s="387"/>
      <c r="CI34" s="387"/>
      <c r="CJ34" s="387"/>
      <c r="CK34" s="387"/>
      <c r="CL34" s="387"/>
      <c r="CM34" s="387"/>
      <c r="CN34" s="387"/>
      <c r="CO34" s="387"/>
      <c r="CP34" s="387"/>
      <c r="CQ34" s="387"/>
      <c r="CR34" s="387"/>
      <c r="CS34" s="387"/>
      <c r="CT34" s="387"/>
      <c r="CU34" s="387"/>
      <c r="CV34" s="387"/>
      <c r="CW34" s="387"/>
      <c r="CX34" s="387"/>
      <c r="CY34" s="387"/>
      <c r="CZ34" s="387"/>
      <c r="DA34" s="387"/>
      <c r="DB34" s="387"/>
      <c r="DC34" s="387"/>
      <c r="DD34" s="387"/>
      <c r="DE34" s="387"/>
      <c r="DF34" s="387"/>
      <c r="DG34" s="387"/>
      <c r="DH34" s="387"/>
      <c r="DI34" s="387"/>
      <c r="DJ34" s="387"/>
      <c r="DK34" s="387"/>
      <c r="DL34" s="387"/>
      <c r="DM34" s="387"/>
      <c r="DN34" s="387"/>
      <c r="DO34" s="387"/>
      <c r="DP34" s="387"/>
      <c r="DQ34" s="387"/>
      <c r="DR34" s="387"/>
      <c r="DS34" s="387"/>
      <c r="DT34" s="387"/>
      <c r="DU34" s="387"/>
      <c r="DV34" s="387"/>
      <c r="DW34" s="387"/>
      <c r="DX34" s="387"/>
      <c r="DY34" s="387"/>
      <c r="DZ34" s="387"/>
      <c r="EA34" s="387"/>
      <c r="EB34" s="387"/>
      <c r="EC34" s="387"/>
      <c r="ED34" s="387"/>
      <c r="EE34" s="387"/>
      <c r="EF34" s="387"/>
      <c r="EG34" s="387"/>
      <c r="EH34" s="387"/>
      <c r="EI34" s="387"/>
      <c r="EJ34" s="387"/>
      <c r="EK34" s="387"/>
      <c r="EL34" s="387"/>
      <c r="EM34" s="387"/>
      <c r="EN34" s="387"/>
      <c r="EO34" s="387"/>
      <c r="EP34" s="387"/>
      <c r="EQ34" s="387"/>
      <c r="ER34" s="387"/>
      <c r="ES34" s="387"/>
      <c r="ET34" s="387"/>
      <c r="EU34" s="387"/>
      <c r="EV34" s="387"/>
      <c r="EW34" s="387"/>
      <c r="EX34" s="387"/>
      <c r="EY34" s="387"/>
      <c r="EZ34" s="387"/>
      <c r="FA34" s="387"/>
      <c r="FB34" s="387"/>
      <c r="FC34" s="387"/>
      <c r="FD34" s="387"/>
      <c r="FE34" s="387"/>
      <c r="FF34" s="387"/>
      <c r="FG34" s="387"/>
      <c r="FH34" s="387"/>
      <c r="FI34" s="387"/>
      <c r="FJ34" s="387"/>
      <c r="FK34" s="387"/>
      <c r="FL34" s="387"/>
      <c r="FM34" s="387"/>
      <c r="FN34" s="387"/>
      <c r="FO34" s="387"/>
      <c r="FP34" s="387"/>
      <c r="FQ34" s="387"/>
      <c r="FR34" s="387"/>
      <c r="FS34" s="387"/>
      <c r="FT34" s="387"/>
      <c r="FU34" s="387"/>
      <c r="FV34" s="387"/>
      <c r="FW34" s="387"/>
      <c r="FX34" s="387"/>
      <c r="FY34" s="387"/>
      <c r="FZ34" s="387"/>
      <c r="GA34" s="387"/>
      <c r="GB34" s="387"/>
      <c r="GC34" s="387"/>
      <c r="GD34" s="387"/>
      <c r="GE34" s="387"/>
      <c r="GF34" s="387"/>
      <c r="GG34" s="387"/>
      <c r="GH34" s="387"/>
      <c r="GI34" s="387"/>
      <c r="GJ34" s="387"/>
      <c r="GK34" s="387"/>
      <c r="GL34" s="387"/>
      <c r="GM34" s="387"/>
      <c r="GN34" s="387"/>
      <c r="GO34" s="387"/>
      <c r="GP34" s="387"/>
      <c r="GQ34" s="387"/>
      <c r="GR34" s="387"/>
      <c r="GS34" s="387"/>
      <c r="GT34" s="387"/>
      <c r="GU34" s="387"/>
      <c r="GV34" s="387"/>
      <c r="GW34" s="387"/>
      <c r="GX34" s="387"/>
      <c r="GY34" s="387"/>
      <c r="GZ34" s="387"/>
      <c r="HA34" s="387"/>
      <c r="HB34" s="387"/>
      <c r="HC34" s="387"/>
      <c r="HD34" s="387"/>
      <c r="HE34" s="387"/>
      <c r="HF34" s="387"/>
      <c r="HG34" s="387"/>
      <c r="HH34" s="387"/>
      <c r="HI34" s="387"/>
      <c r="HJ34" s="387"/>
      <c r="HK34" s="387"/>
      <c r="HL34" s="387"/>
      <c r="HM34" s="387"/>
      <c r="HN34" s="387"/>
      <c r="HO34" s="387"/>
      <c r="HP34" s="387"/>
      <c r="HQ34" s="387"/>
      <c r="HR34" s="387"/>
      <c r="HS34" s="387"/>
      <c r="HT34" s="387"/>
      <c r="HU34" s="387"/>
      <c r="HV34" s="387"/>
      <c r="HW34" s="387"/>
      <c r="HX34" s="387"/>
      <c r="HY34" s="387"/>
      <c r="HZ34" s="387"/>
      <c r="IA34" s="387"/>
      <c r="IB34" s="387"/>
      <c r="IC34" s="387"/>
      <c r="ID34" s="387"/>
      <c r="IE34" s="387"/>
      <c r="IF34" s="387"/>
      <c r="IG34" s="387"/>
      <c r="IH34" s="387"/>
      <c r="II34" s="387"/>
      <c r="IJ34" s="387"/>
      <c r="IK34" s="387"/>
      <c r="IL34" s="387"/>
      <c r="IM34" s="387"/>
      <c r="IN34" s="387"/>
      <c r="IO34" s="387"/>
      <c r="IP34" s="387"/>
      <c r="IQ34" s="387"/>
      <c r="IR34" s="387"/>
      <c r="IS34" s="387"/>
      <c r="IT34" s="387"/>
      <c r="IU34" s="391"/>
    </row>
    <row r="35" spans="1:255" ht="15" customHeight="1" thickBot="1">
      <c r="A35" s="406"/>
      <c r="B35" s="1113"/>
      <c r="C35" s="348"/>
      <c r="D35" s="691" t="s">
        <v>763</v>
      </c>
      <c r="E35" s="691" t="s">
        <v>764</v>
      </c>
      <c r="F35" s="692">
        <v>75789</v>
      </c>
      <c r="G35" s="691" t="s">
        <v>765</v>
      </c>
      <c r="H35" s="691"/>
      <c r="I35" s="303">
        <v>19</v>
      </c>
      <c r="J35" s="280"/>
      <c r="K35" s="665"/>
      <c r="L35" s="665"/>
      <c r="M35" s="665"/>
      <c r="N35" s="665"/>
      <c r="O35" s="665"/>
      <c r="P35" s="665"/>
      <c r="Q35" s="387"/>
      <c r="R35" s="387"/>
      <c r="S35" s="387"/>
      <c r="T35" s="387"/>
      <c r="U35" s="387"/>
      <c r="V35" s="387"/>
      <c r="W35" s="387"/>
      <c r="X35" s="387"/>
      <c r="Y35" s="387"/>
      <c r="Z35" s="387"/>
      <c r="AA35" s="387"/>
      <c r="AB35" s="387"/>
      <c r="AC35" s="387"/>
      <c r="AD35" s="387"/>
      <c r="AE35" s="387"/>
      <c r="AF35" s="387"/>
      <c r="AG35" s="387"/>
      <c r="AH35" s="387"/>
      <c r="AI35" s="387"/>
      <c r="AJ35" s="387"/>
      <c r="AK35" s="387"/>
      <c r="AL35" s="387"/>
      <c r="AM35" s="387"/>
      <c r="AN35" s="387"/>
      <c r="AO35" s="387"/>
      <c r="AP35" s="387"/>
      <c r="AQ35" s="387"/>
      <c r="AR35" s="387"/>
      <c r="AS35" s="387"/>
      <c r="AT35" s="387"/>
      <c r="AU35" s="387"/>
      <c r="AV35" s="387"/>
      <c r="AW35" s="387"/>
      <c r="AX35" s="387"/>
      <c r="AY35" s="387"/>
      <c r="AZ35" s="387"/>
      <c r="BA35" s="387"/>
      <c r="BB35" s="387"/>
      <c r="BC35" s="387"/>
      <c r="BD35" s="387"/>
      <c r="BE35" s="387"/>
      <c r="BF35" s="387"/>
      <c r="BG35" s="387"/>
      <c r="BH35" s="387"/>
      <c r="BI35" s="387"/>
      <c r="BJ35" s="387"/>
      <c r="BK35" s="387"/>
      <c r="BL35" s="387"/>
      <c r="BM35" s="387"/>
      <c r="BN35" s="387"/>
      <c r="BO35" s="387"/>
      <c r="BP35" s="387"/>
      <c r="BQ35" s="387"/>
      <c r="BR35" s="387"/>
      <c r="BS35" s="387"/>
      <c r="BT35" s="387"/>
      <c r="BU35" s="387"/>
      <c r="BV35" s="387"/>
      <c r="BW35" s="387"/>
      <c r="BX35" s="387"/>
      <c r="BY35" s="387"/>
      <c r="BZ35" s="387"/>
      <c r="CA35" s="387"/>
      <c r="CB35" s="387"/>
      <c r="CC35" s="387"/>
      <c r="CD35" s="387"/>
      <c r="CE35" s="387"/>
      <c r="CF35" s="387"/>
      <c r="CG35" s="387"/>
      <c r="CH35" s="387"/>
      <c r="CI35" s="387"/>
      <c r="CJ35" s="387"/>
      <c r="CK35" s="387"/>
      <c r="CL35" s="387"/>
      <c r="CM35" s="387"/>
      <c r="CN35" s="387"/>
      <c r="CO35" s="387"/>
      <c r="CP35" s="387"/>
      <c r="CQ35" s="387"/>
      <c r="CR35" s="387"/>
      <c r="CS35" s="387"/>
      <c r="CT35" s="387"/>
      <c r="CU35" s="387"/>
      <c r="CV35" s="387"/>
      <c r="CW35" s="387"/>
      <c r="CX35" s="387"/>
      <c r="CY35" s="387"/>
      <c r="CZ35" s="387"/>
      <c r="DA35" s="387"/>
      <c r="DB35" s="387"/>
      <c r="DC35" s="387"/>
      <c r="DD35" s="387"/>
      <c r="DE35" s="387"/>
      <c r="DF35" s="387"/>
      <c r="DG35" s="387"/>
      <c r="DH35" s="387"/>
      <c r="DI35" s="387"/>
      <c r="DJ35" s="387"/>
      <c r="DK35" s="387"/>
      <c r="DL35" s="387"/>
      <c r="DM35" s="387"/>
      <c r="DN35" s="387"/>
      <c r="DO35" s="387"/>
      <c r="DP35" s="387"/>
      <c r="DQ35" s="387"/>
      <c r="DR35" s="387"/>
      <c r="DS35" s="387"/>
      <c r="DT35" s="387"/>
      <c r="DU35" s="387"/>
      <c r="DV35" s="387"/>
      <c r="DW35" s="387"/>
      <c r="DX35" s="387"/>
      <c r="DY35" s="387"/>
      <c r="DZ35" s="387"/>
      <c r="EA35" s="387"/>
      <c r="EB35" s="387"/>
      <c r="EC35" s="387"/>
      <c r="ED35" s="387"/>
      <c r="EE35" s="387"/>
      <c r="EF35" s="387"/>
      <c r="EG35" s="387"/>
      <c r="EH35" s="387"/>
      <c r="EI35" s="387"/>
      <c r="EJ35" s="387"/>
      <c r="EK35" s="387"/>
      <c r="EL35" s="387"/>
      <c r="EM35" s="387"/>
      <c r="EN35" s="387"/>
      <c r="EO35" s="387"/>
      <c r="EP35" s="387"/>
      <c r="EQ35" s="387"/>
      <c r="ER35" s="387"/>
      <c r="ES35" s="387"/>
      <c r="ET35" s="387"/>
      <c r="EU35" s="387"/>
      <c r="EV35" s="387"/>
      <c r="EW35" s="387"/>
      <c r="EX35" s="387"/>
      <c r="EY35" s="387"/>
      <c r="EZ35" s="387"/>
      <c r="FA35" s="387"/>
      <c r="FB35" s="387"/>
      <c r="FC35" s="387"/>
      <c r="FD35" s="387"/>
      <c r="FE35" s="387"/>
      <c r="FF35" s="387"/>
      <c r="FG35" s="387"/>
      <c r="FH35" s="387"/>
      <c r="FI35" s="387"/>
      <c r="FJ35" s="387"/>
      <c r="FK35" s="387"/>
      <c r="FL35" s="387"/>
      <c r="FM35" s="387"/>
      <c r="FN35" s="387"/>
      <c r="FO35" s="387"/>
      <c r="FP35" s="387"/>
      <c r="FQ35" s="387"/>
      <c r="FR35" s="387"/>
      <c r="FS35" s="387"/>
      <c r="FT35" s="387"/>
      <c r="FU35" s="387"/>
      <c r="FV35" s="387"/>
      <c r="FW35" s="387"/>
      <c r="FX35" s="387"/>
      <c r="FY35" s="387"/>
      <c r="FZ35" s="387"/>
      <c r="GA35" s="387"/>
      <c r="GB35" s="387"/>
      <c r="GC35" s="387"/>
      <c r="GD35" s="387"/>
      <c r="GE35" s="387"/>
      <c r="GF35" s="387"/>
      <c r="GG35" s="387"/>
      <c r="GH35" s="387"/>
      <c r="GI35" s="387"/>
      <c r="GJ35" s="387"/>
      <c r="GK35" s="387"/>
      <c r="GL35" s="387"/>
      <c r="GM35" s="387"/>
      <c r="GN35" s="387"/>
      <c r="GO35" s="387"/>
      <c r="GP35" s="387"/>
      <c r="GQ35" s="387"/>
      <c r="GR35" s="387"/>
      <c r="GS35" s="387"/>
      <c r="GT35" s="387"/>
      <c r="GU35" s="387"/>
      <c r="GV35" s="387"/>
      <c r="GW35" s="387"/>
      <c r="GX35" s="387"/>
      <c r="GY35" s="387"/>
      <c r="GZ35" s="387"/>
      <c r="HA35" s="387"/>
      <c r="HB35" s="387"/>
      <c r="HC35" s="387"/>
      <c r="HD35" s="387"/>
      <c r="HE35" s="387"/>
      <c r="HF35" s="387"/>
      <c r="HG35" s="387"/>
      <c r="HH35" s="387"/>
      <c r="HI35" s="387"/>
      <c r="HJ35" s="387"/>
      <c r="HK35" s="387"/>
      <c r="HL35" s="387"/>
      <c r="HM35" s="387"/>
      <c r="HN35" s="387"/>
      <c r="HO35" s="387"/>
      <c r="HP35" s="387"/>
      <c r="HQ35" s="387"/>
      <c r="HR35" s="387"/>
      <c r="HS35" s="387"/>
      <c r="HT35" s="387"/>
      <c r="HU35" s="387"/>
      <c r="HV35" s="387"/>
      <c r="HW35" s="387"/>
      <c r="HX35" s="387"/>
      <c r="HY35" s="387"/>
      <c r="HZ35" s="387"/>
      <c r="IA35" s="387"/>
      <c r="IB35" s="387"/>
      <c r="IC35" s="387"/>
      <c r="ID35" s="387"/>
      <c r="IE35" s="387"/>
      <c r="IF35" s="387"/>
      <c r="IG35" s="387"/>
      <c r="IH35" s="387"/>
      <c r="II35" s="387"/>
      <c r="IJ35" s="387"/>
      <c r="IK35" s="387"/>
      <c r="IL35" s="387"/>
      <c r="IM35" s="387"/>
      <c r="IN35" s="387"/>
      <c r="IO35" s="387"/>
      <c r="IP35" s="387"/>
      <c r="IQ35" s="387"/>
      <c r="IR35" s="387"/>
      <c r="IS35" s="387"/>
      <c r="IT35" s="387"/>
      <c r="IU35" s="391"/>
    </row>
    <row r="36" spans="1:255" ht="15" customHeight="1" thickBot="1">
      <c r="A36" s="406"/>
      <c r="B36" s="1113"/>
      <c r="C36" s="348"/>
      <c r="D36" s="418"/>
      <c r="E36" s="418"/>
      <c r="F36" s="742"/>
      <c r="G36" s="418"/>
      <c r="H36" s="418"/>
      <c r="I36" s="303">
        <f t="shared" ref="I36:I49" si="5">I35+6</f>
        <v>25</v>
      </c>
      <c r="J36" s="280"/>
      <c r="K36" s="248"/>
      <c r="L36" s="248"/>
      <c r="M36" s="387"/>
      <c r="N36" s="387"/>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AN36" s="387"/>
      <c r="AO36" s="387"/>
      <c r="AP36" s="387"/>
      <c r="AQ36" s="387"/>
      <c r="AR36" s="387"/>
      <c r="AS36" s="387"/>
      <c r="AT36" s="387"/>
      <c r="AU36" s="387"/>
      <c r="AV36" s="387"/>
      <c r="AW36" s="387"/>
      <c r="AX36" s="387"/>
      <c r="AY36" s="387"/>
      <c r="AZ36" s="387"/>
      <c r="BA36" s="387"/>
      <c r="BB36" s="387"/>
      <c r="BC36" s="387"/>
      <c r="BD36" s="387"/>
      <c r="BE36" s="387"/>
      <c r="BF36" s="387"/>
      <c r="BG36" s="387"/>
      <c r="BH36" s="387"/>
      <c r="BI36" s="387"/>
      <c r="BJ36" s="387"/>
      <c r="BK36" s="387"/>
      <c r="BL36" s="387"/>
      <c r="BM36" s="387"/>
      <c r="BN36" s="387"/>
      <c r="BO36" s="387"/>
      <c r="BP36" s="387"/>
      <c r="BQ36" s="387"/>
      <c r="BR36" s="387"/>
      <c r="BS36" s="387"/>
      <c r="BT36" s="387"/>
      <c r="BU36" s="387"/>
      <c r="BV36" s="387"/>
      <c r="BW36" s="387"/>
      <c r="BX36" s="387"/>
      <c r="BY36" s="387"/>
      <c r="BZ36" s="387"/>
      <c r="CA36" s="387"/>
      <c r="CB36" s="387"/>
      <c r="CC36" s="387"/>
      <c r="CD36" s="387"/>
      <c r="CE36" s="387"/>
      <c r="CF36" s="387"/>
      <c r="CG36" s="387"/>
      <c r="CH36" s="387"/>
      <c r="CI36" s="387"/>
      <c r="CJ36" s="387"/>
      <c r="CK36" s="387"/>
      <c r="CL36" s="387"/>
      <c r="CM36" s="387"/>
      <c r="CN36" s="387"/>
      <c r="CO36" s="387"/>
      <c r="CP36" s="387"/>
      <c r="CQ36" s="387"/>
      <c r="CR36" s="387"/>
      <c r="CS36" s="387"/>
      <c r="CT36" s="387"/>
      <c r="CU36" s="387"/>
      <c r="CV36" s="387"/>
      <c r="CW36" s="387"/>
      <c r="CX36" s="387"/>
      <c r="CY36" s="387"/>
      <c r="CZ36" s="387"/>
      <c r="DA36" s="387"/>
      <c r="DB36" s="387"/>
      <c r="DC36" s="387"/>
      <c r="DD36" s="387"/>
      <c r="DE36" s="387"/>
      <c r="DF36" s="387"/>
      <c r="DG36" s="387"/>
      <c r="DH36" s="387"/>
      <c r="DI36" s="387"/>
      <c r="DJ36" s="387"/>
      <c r="DK36" s="387"/>
      <c r="DL36" s="387"/>
      <c r="DM36" s="387"/>
      <c r="DN36" s="387"/>
      <c r="DO36" s="387"/>
      <c r="DP36" s="387"/>
      <c r="DQ36" s="387"/>
      <c r="DR36" s="387"/>
      <c r="DS36" s="387"/>
      <c r="DT36" s="387"/>
      <c r="DU36" s="387"/>
      <c r="DV36" s="387"/>
      <c r="DW36" s="387"/>
      <c r="DX36" s="387"/>
      <c r="DY36" s="387"/>
      <c r="DZ36" s="387"/>
      <c r="EA36" s="387"/>
      <c r="EB36" s="387"/>
      <c r="EC36" s="387"/>
      <c r="ED36" s="387"/>
      <c r="EE36" s="387"/>
      <c r="EF36" s="387"/>
      <c r="EG36" s="387"/>
      <c r="EH36" s="387"/>
      <c r="EI36" s="387"/>
      <c r="EJ36" s="387"/>
      <c r="EK36" s="387"/>
      <c r="EL36" s="387"/>
      <c r="EM36" s="387"/>
      <c r="EN36" s="387"/>
      <c r="EO36" s="387"/>
      <c r="EP36" s="387"/>
      <c r="EQ36" s="387"/>
      <c r="ER36" s="387"/>
      <c r="ES36" s="387"/>
      <c r="ET36" s="387"/>
      <c r="EU36" s="387"/>
      <c r="EV36" s="387"/>
      <c r="EW36" s="387"/>
      <c r="EX36" s="387"/>
      <c r="EY36" s="387"/>
      <c r="EZ36" s="387"/>
      <c r="FA36" s="387"/>
      <c r="FB36" s="387"/>
      <c r="FC36" s="387"/>
      <c r="FD36" s="387"/>
      <c r="FE36" s="387"/>
      <c r="FF36" s="387"/>
      <c r="FG36" s="387"/>
      <c r="FH36" s="387"/>
      <c r="FI36" s="387"/>
      <c r="FJ36" s="387"/>
      <c r="FK36" s="387"/>
      <c r="FL36" s="387"/>
      <c r="FM36" s="387"/>
      <c r="FN36" s="387"/>
      <c r="FO36" s="387"/>
      <c r="FP36" s="387"/>
      <c r="FQ36" s="387"/>
      <c r="FR36" s="387"/>
      <c r="FS36" s="387"/>
      <c r="FT36" s="387"/>
      <c r="FU36" s="387"/>
      <c r="FV36" s="387"/>
      <c r="FW36" s="387"/>
      <c r="FX36" s="387"/>
      <c r="FY36" s="387"/>
      <c r="FZ36" s="387"/>
      <c r="GA36" s="387"/>
      <c r="GB36" s="387"/>
      <c r="GC36" s="387"/>
      <c r="GD36" s="387"/>
      <c r="GE36" s="387"/>
      <c r="GF36" s="387"/>
      <c r="GG36" s="387"/>
      <c r="GH36" s="387"/>
      <c r="GI36" s="387"/>
      <c r="GJ36" s="387"/>
      <c r="GK36" s="387"/>
      <c r="GL36" s="387"/>
      <c r="GM36" s="387"/>
      <c r="GN36" s="387"/>
      <c r="GO36" s="387"/>
      <c r="GP36" s="387"/>
      <c r="GQ36" s="387"/>
      <c r="GR36" s="387"/>
      <c r="GS36" s="387"/>
      <c r="GT36" s="387"/>
      <c r="GU36" s="387"/>
      <c r="GV36" s="387"/>
      <c r="GW36" s="387"/>
      <c r="GX36" s="387"/>
      <c r="GY36" s="387"/>
      <c r="GZ36" s="387"/>
      <c r="HA36" s="387"/>
      <c r="HB36" s="387"/>
      <c r="HC36" s="387"/>
      <c r="HD36" s="387"/>
      <c r="HE36" s="387"/>
      <c r="HF36" s="387"/>
      <c r="HG36" s="387"/>
      <c r="HH36" s="387"/>
      <c r="HI36" s="387"/>
      <c r="HJ36" s="387"/>
      <c r="HK36" s="387"/>
      <c r="HL36" s="387"/>
      <c r="HM36" s="387"/>
      <c r="HN36" s="387"/>
      <c r="HO36" s="387"/>
      <c r="HP36" s="387"/>
      <c r="HQ36" s="387"/>
      <c r="HR36" s="387"/>
      <c r="HS36" s="387"/>
      <c r="HT36" s="387"/>
      <c r="HU36" s="387"/>
      <c r="HV36" s="387"/>
      <c r="HW36" s="387"/>
      <c r="HX36" s="387"/>
      <c r="HY36" s="387"/>
      <c r="HZ36" s="387"/>
      <c r="IA36" s="387"/>
      <c r="IB36" s="387"/>
      <c r="IC36" s="387"/>
      <c r="ID36" s="387"/>
      <c r="IE36" s="387"/>
      <c r="IF36" s="387"/>
      <c r="IG36" s="387"/>
      <c r="IH36" s="387"/>
      <c r="II36" s="387"/>
      <c r="IJ36" s="387"/>
      <c r="IK36" s="387"/>
      <c r="IL36" s="387"/>
      <c r="IM36" s="387"/>
      <c r="IN36" s="387"/>
      <c r="IO36" s="387"/>
      <c r="IP36" s="387"/>
      <c r="IQ36" s="387"/>
      <c r="IR36" s="387"/>
      <c r="IS36" s="387"/>
      <c r="IT36" s="387"/>
      <c r="IU36" s="391"/>
    </row>
    <row r="37" spans="1:255" ht="15" customHeight="1" thickBot="1">
      <c r="A37" s="406"/>
      <c r="B37" s="1113"/>
      <c r="C37" s="348"/>
      <c r="D37" s="418"/>
      <c r="E37" s="418"/>
      <c r="F37" s="742"/>
      <c r="G37" s="418"/>
      <c r="H37" s="418"/>
      <c r="I37" s="303">
        <f t="shared" si="5"/>
        <v>31</v>
      </c>
      <c r="J37" s="280"/>
      <c r="K37" s="248"/>
      <c r="L37" s="387"/>
      <c r="M37" s="387"/>
      <c r="N37" s="387"/>
      <c r="O37" s="387"/>
      <c r="P37" s="387"/>
      <c r="Q37" s="387"/>
      <c r="R37" s="387"/>
      <c r="S37" s="387"/>
      <c r="T37" s="387"/>
      <c r="U37" s="387"/>
      <c r="V37" s="387"/>
      <c r="W37" s="387"/>
      <c r="X37" s="387"/>
      <c r="Y37" s="387"/>
      <c r="Z37" s="387"/>
      <c r="AA37" s="387"/>
      <c r="AB37" s="387"/>
      <c r="AC37" s="387"/>
      <c r="AD37" s="387"/>
      <c r="AE37" s="387"/>
      <c r="AF37" s="387"/>
      <c r="AG37" s="387"/>
      <c r="AH37" s="387"/>
      <c r="AI37" s="387"/>
      <c r="AJ37" s="387"/>
      <c r="AK37" s="387"/>
      <c r="AL37" s="387"/>
      <c r="AM37" s="387"/>
      <c r="AN37" s="387"/>
      <c r="AO37" s="387"/>
      <c r="AP37" s="387"/>
      <c r="AQ37" s="387"/>
      <c r="AR37" s="387"/>
      <c r="AS37" s="387"/>
      <c r="AT37" s="387"/>
      <c r="AU37" s="387"/>
      <c r="AV37" s="387"/>
      <c r="AW37" s="387"/>
      <c r="AX37" s="387"/>
      <c r="AY37" s="387"/>
      <c r="AZ37" s="387"/>
      <c r="BA37" s="387"/>
      <c r="BB37" s="387"/>
      <c r="BC37" s="387"/>
      <c r="BD37" s="387"/>
      <c r="BE37" s="387"/>
      <c r="BF37" s="387"/>
      <c r="BG37" s="387"/>
      <c r="BH37" s="387"/>
      <c r="BI37" s="387"/>
      <c r="BJ37" s="387"/>
      <c r="BK37" s="387"/>
      <c r="BL37" s="387"/>
      <c r="BM37" s="387"/>
      <c r="BN37" s="387"/>
      <c r="BO37" s="387"/>
      <c r="BP37" s="387"/>
      <c r="BQ37" s="387"/>
      <c r="BR37" s="387"/>
      <c r="BS37" s="387"/>
      <c r="BT37" s="387"/>
      <c r="BU37" s="387"/>
      <c r="BV37" s="387"/>
      <c r="BW37" s="387"/>
      <c r="BX37" s="387"/>
      <c r="BY37" s="387"/>
      <c r="BZ37" s="387"/>
      <c r="CA37" s="387"/>
      <c r="CB37" s="387"/>
      <c r="CC37" s="387"/>
      <c r="CD37" s="387"/>
      <c r="CE37" s="387"/>
      <c r="CF37" s="387"/>
      <c r="CG37" s="387"/>
      <c r="CH37" s="387"/>
      <c r="CI37" s="387"/>
      <c r="CJ37" s="387"/>
      <c r="CK37" s="387"/>
      <c r="CL37" s="387"/>
      <c r="CM37" s="387"/>
      <c r="CN37" s="387"/>
      <c r="CO37" s="387"/>
      <c r="CP37" s="387"/>
      <c r="CQ37" s="387"/>
      <c r="CR37" s="387"/>
      <c r="CS37" s="387"/>
      <c r="CT37" s="387"/>
      <c r="CU37" s="387"/>
      <c r="CV37" s="387"/>
      <c r="CW37" s="387"/>
      <c r="CX37" s="387"/>
      <c r="CY37" s="387"/>
      <c r="CZ37" s="387"/>
      <c r="DA37" s="387"/>
      <c r="DB37" s="387"/>
      <c r="DC37" s="387"/>
      <c r="DD37" s="387"/>
      <c r="DE37" s="387"/>
      <c r="DF37" s="387"/>
      <c r="DG37" s="387"/>
      <c r="DH37" s="387"/>
      <c r="DI37" s="387"/>
      <c r="DJ37" s="387"/>
      <c r="DK37" s="387"/>
      <c r="DL37" s="387"/>
      <c r="DM37" s="387"/>
      <c r="DN37" s="387"/>
      <c r="DO37" s="387"/>
      <c r="DP37" s="387"/>
      <c r="DQ37" s="387"/>
      <c r="DR37" s="387"/>
      <c r="DS37" s="387"/>
      <c r="DT37" s="387"/>
      <c r="DU37" s="387"/>
      <c r="DV37" s="387"/>
      <c r="DW37" s="387"/>
      <c r="DX37" s="387"/>
      <c r="DY37" s="387"/>
      <c r="DZ37" s="387"/>
      <c r="EA37" s="387"/>
      <c r="EB37" s="387"/>
      <c r="EC37" s="387"/>
      <c r="ED37" s="387"/>
      <c r="EE37" s="387"/>
      <c r="EF37" s="387"/>
      <c r="EG37" s="387"/>
      <c r="EH37" s="387"/>
      <c r="EI37" s="387"/>
      <c r="EJ37" s="387"/>
      <c r="EK37" s="387"/>
      <c r="EL37" s="387"/>
      <c r="EM37" s="387"/>
      <c r="EN37" s="387"/>
      <c r="EO37" s="387"/>
      <c r="EP37" s="387"/>
      <c r="EQ37" s="387"/>
      <c r="ER37" s="387"/>
      <c r="ES37" s="387"/>
      <c r="ET37" s="387"/>
      <c r="EU37" s="387"/>
      <c r="EV37" s="387"/>
      <c r="EW37" s="387"/>
      <c r="EX37" s="387"/>
      <c r="EY37" s="387"/>
      <c r="EZ37" s="387"/>
      <c r="FA37" s="387"/>
      <c r="FB37" s="387"/>
      <c r="FC37" s="387"/>
      <c r="FD37" s="387"/>
      <c r="FE37" s="387"/>
      <c r="FF37" s="387"/>
      <c r="FG37" s="387"/>
      <c r="FH37" s="387"/>
      <c r="FI37" s="387"/>
      <c r="FJ37" s="387"/>
      <c r="FK37" s="387"/>
      <c r="FL37" s="387"/>
      <c r="FM37" s="387"/>
      <c r="FN37" s="387"/>
      <c r="FO37" s="387"/>
      <c r="FP37" s="387"/>
      <c r="FQ37" s="387"/>
      <c r="FR37" s="387"/>
      <c r="FS37" s="387"/>
      <c r="FT37" s="387"/>
      <c r="FU37" s="387"/>
      <c r="FV37" s="387"/>
      <c r="FW37" s="387"/>
      <c r="FX37" s="387"/>
      <c r="FY37" s="387"/>
      <c r="FZ37" s="387"/>
      <c r="GA37" s="387"/>
      <c r="GB37" s="387"/>
      <c r="GC37" s="387"/>
      <c r="GD37" s="387"/>
      <c r="GE37" s="387"/>
      <c r="GF37" s="387"/>
      <c r="GG37" s="387"/>
      <c r="GH37" s="387"/>
      <c r="GI37" s="387"/>
      <c r="GJ37" s="387"/>
      <c r="GK37" s="387"/>
      <c r="GL37" s="387"/>
      <c r="GM37" s="387"/>
      <c r="GN37" s="387"/>
      <c r="GO37" s="387"/>
      <c r="GP37" s="387"/>
      <c r="GQ37" s="387"/>
      <c r="GR37" s="387"/>
      <c r="GS37" s="387"/>
      <c r="GT37" s="387"/>
      <c r="GU37" s="387"/>
      <c r="GV37" s="387"/>
      <c r="GW37" s="387"/>
      <c r="GX37" s="387"/>
      <c r="GY37" s="387"/>
      <c r="GZ37" s="387"/>
      <c r="HA37" s="387"/>
      <c r="HB37" s="387"/>
      <c r="HC37" s="387"/>
      <c r="HD37" s="387"/>
      <c r="HE37" s="387"/>
      <c r="HF37" s="387"/>
      <c r="HG37" s="387"/>
      <c r="HH37" s="387"/>
      <c r="HI37" s="387"/>
      <c r="HJ37" s="387"/>
      <c r="HK37" s="387"/>
      <c r="HL37" s="387"/>
      <c r="HM37" s="387"/>
      <c r="HN37" s="387"/>
      <c r="HO37" s="387"/>
      <c r="HP37" s="387"/>
      <c r="HQ37" s="387"/>
      <c r="HR37" s="387"/>
      <c r="HS37" s="387"/>
      <c r="HT37" s="387"/>
      <c r="HU37" s="387"/>
      <c r="HV37" s="387"/>
      <c r="HW37" s="387"/>
      <c r="HX37" s="387"/>
      <c r="HY37" s="387"/>
      <c r="HZ37" s="387"/>
      <c r="IA37" s="387"/>
      <c r="IB37" s="387"/>
      <c r="IC37" s="387"/>
      <c r="ID37" s="387"/>
      <c r="IE37" s="387"/>
      <c r="IF37" s="387"/>
      <c r="IG37" s="387"/>
      <c r="IH37" s="387"/>
      <c r="II37" s="387"/>
      <c r="IJ37" s="387"/>
      <c r="IK37" s="387"/>
      <c r="IL37" s="387"/>
      <c r="IM37" s="387"/>
      <c r="IN37" s="387"/>
      <c r="IO37" s="387"/>
      <c r="IP37" s="387"/>
      <c r="IQ37" s="387"/>
      <c r="IR37" s="387"/>
      <c r="IS37" s="387"/>
      <c r="IT37" s="387"/>
      <c r="IU37" s="391"/>
    </row>
    <row r="38" spans="1:255" ht="15" customHeight="1" thickBot="1">
      <c r="A38" s="406"/>
      <c r="B38" s="1113"/>
      <c r="C38" s="348"/>
      <c r="D38" s="418"/>
      <c r="E38" s="418"/>
      <c r="F38" s="742"/>
      <c r="G38" s="418"/>
      <c r="H38" s="418"/>
      <c r="I38" s="303">
        <f t="shared" si="5"/>
        <v>37</v>
      </c>
      <c r="J38" s="280"/>
      <c r="K38" s="248"/>
      <c r="L38" s="387"/>
      <c r="M38" s="387"/>
      <c r="N38" s="387"/>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c r="AN38" s="387"/>
      <c r="AO38" s="387"/>
      <c r="AP38" s="387"/>
      <c r="AQ38" s="387"/>
      <c r="AR38" s="387"/>
      <c r="AS38" s="387"/>
      <c r="AT38" s="387"/>
      <c r="AU38" s="387"/>
      <c r="AV38" s="387"/>
      <c r="AW38" s="387"/>
      <c r="AX38" s="387"/>
      <c r="AY38" s="387"/>
      <c r="AZ38" s="387"/>
      <c r="BA38" s="387"/>
      <c r="BB38" s="387"/>
      <c r="BC38" s="387"/>
      <c r="BD38" s="387"/>
      <c r="BE38" s="387"/>
      <c r="BF38" s="387"/>
      <c r="BG38" s="387"/>
      <c r="BH38" s="387"/>
      <c r="BI38" s="387"/>
      <c r="BJ38" s="387"/>
      <c r="BK38" s="387"/>
      <c r="BL38" s="387"/>
      <c r="BM38" s="387"/>
      <c r="BN38" s="387"/>
      <c r="BO38" s="387"/>
      <c r="BP38" s="387"/>
      <c r="BQ38" s="387"/>
      <c r="BR38" s="387"/>
      <c r="BS38" s="387"/>
      <c r="BT38" s="387"/>
      <c r="BU38" s="387"/>
      <c r="BV38" s="387"/>
      <c r="BW38" s="387"/>
      <c r="BX38" s="387"/>
      <c r="BY38" s="387"/>
      <c r="BZ38" s="387"/>
      <c r="CA38" s="387"/>
      <c r="CB38" s="387"/>
      <c r="CC38" s="387"/>
      <c r="CD38" s="387"/>
      <c r="CE38" s="387"/>
      <c r="CF38" s="387"/>
      <c r="CG38" s="387"/>
      <c r="CH38" s="387"/>
      <c r="CI38" s="387"/>
      <c r="CJ38" s="387"/>
      <c r="CK38" s="387"/>
      <c r="CL38" s="387"/>
      <c r="CM38" s="387"/>
      <c r="CN38" s="387"/>
      <c r="CO38" s="387"/>
      <c r="CP38" s="387"/>
      <c r="CQ38" s="387"/>
      <c r="CR38" s="387"/>
      <c r="CS38" s="387"/>
      <c r="CT38" s="387"/>
      <c r="CU38" s="387"/>
      <c r="CV38" s="387"/>
      <c r="CW38" s="387"/>
      <c r="CX38" s="387"/>
      <c r="CY38" s="387"/>
      <c r="CZ38" s="387"/>
      <c r="DA38" s="387"/>
      <c r="DB38" s="387"/>
      <c r="DC38" s="387"/>
      <c r="DD38" s="387"/>
      <c r="DE38" s="387"/>
      <c r="DF38" s="387"/>
      <c r="DG38" s="387"/>
      <c r="DH38" s="387"/>
      <c r="DI38" s="387"/>
      <c r="DJ38" s="387"/>
      <c r="DK38" s="387"/>
      <c r="DL38" s="387"/>
      <c r="DM38" s="387"/>
      <c r="DN38" s="387"/>
      <c r="DO38" s="387"/>
      <c r="DP38" s="387"/>
      <c r="DQ38" s="387"/>
      <c r="DR38" s="387"/>
      <c r="DS38" s="387"/>
      <c r="DT38" s="387"/>
      <c r="DU38" s="387"/>
      <c r="DV38" s="387"/>
      <c r="DW38" s="387"/>
      <c r="DX38" s="387"/>
      <c r="DY38" s="387"/>
      <c r="DZ38" s="387"/>
      <c r="EA38" s="387"/>
      <c r="EB38" s="387"/>
      <c r="EC38" s="387"/>
      <c r="ED38" s="387"/>
      <c r="EE38" s="387"/>
      <c r="EF38" s="387"/>
      <c r="EG38" s="387"/>
      <c r="EH38" s="387"/>
      <c r="EI38" s="387"/>
      <c r="EJ38" s="387"/>
      <c r="EK38" s="387"/>
      <c r="EL38" s="387"/>
      <c r="EM38" s="387"/>
      <c r="EN38" s="387"/>
      <c r="EO38" s="387"/>
      <c r="EP38" s="387"/>
      <c r="EQ38" s="387"/>
      <c r="ER38" s="387"/>
      <c r="ES38" s="387"/>
      <c r="ET38" s="387"/>
      <c r="EU38" s="387"/>
      <c r="EV38" s="387"/>
      <c r="EW38" s="387"/>
      <c r="EX38" s="387"/>
      <c r="EY38" s="387"/>
      <c r="EZ38" s="387"/>
      <c r="FA38" s="387"/>
      <c r="FB38" s="387"/>
      <c r="FC38" s="387"/>
      <c r="FD38" s="387"/>
      <c r="FE38" s="387"/>
      <c r="FF38" s="387"/>
      <c r="FG38" s="387"/>
      <c r="FH38" s="387"/>
      <c r="FI38" s="387"/>
      <c r="FJ38" s="387"/>
      <c r="FK38" s="387"/>
      <c r="FL38" s="387"/>
      <c r="FM38" s="387"/>
      <c r="FN38" s="387"/>
      <c r="FO38" s="387"/>
      <c r="FP38" s="387"/>
      <c r="FQ38" s="387"/>
      <c r="FR38" s="387"/>
      <c r="FS38" s="387"/>
      <c r="FT38" s="387"/>
      <c r="FU38" s="387"/>
      <c r="FV38" s="387"/>
      <c r="FW38" s="387"/>
      <c r="FX38" s="387"/>
      <c r="FY38" s="387"/>
      <c r="FZ38" s="387"/>
      <c r="GA38" s="387"/>
      <c r="GB38" s="387"/>
      <c r="GC38" s="387"/>
      <c r="GD38" s="387"/>
      <c r="GE38" s="387"/>
      <c r="GF38" s="387"/>
      <c r="GG38" s="387"/>
      <c r="GH38" s="387"/>
      <c r="GI38" s="387"/>
      <c r="GJ38" s="387"/>
      <c r="GK38" s="387"/>
      <c r="GL38" s="387"/>
      <c r="GM38" s="387"/>
      <c r="GN38" s="387"/>
      <c r="GO38" s="387"/>
      <c r="GP38" s="387"/>
      <c r="GQ38" s="387"/>
      <c r="GR38" s="387"/>
      <c r="GS38" s="387"/>
      <c r="GT38" s="387"/>
      <c r="GU38" s="387"/>
      <c r="GV38" s="387"/>
      <c r="GW38" s="387"/>
      <c r="GX38" s="387"/>
      <c r="GY38" s="387"/>
      <c r="GZ38" s="387"/>
      <c r="HA38" s="387"/>
      <c r="HB38" s="387"/>
      <c r="HC38" s="387"/>
      <c r="HD38" s="387"/>
      <c r="HE38" s="387"/>
      <c r="HF38" s="387"/>
      <c r="HG38" s="387"/>
      <c r="HH38" s="387"/>
      <c r="HI38" s="387"/>
      <c r="HJ38" s="387"/>
      <c r="HK38" s="387"/>
      <c r="HL38" s="387"/>
      <c r="HM38" s="387"/>
      <c r="HN38" s="387"/>
      <c r="HO38" s="387"/>
      <c r="HP38" s="387"/>
      <c r="HQ38" s="387"/>
      <c r="HR38" s="387"/>
      <c r="HS38" s="387"/>
      <c r="HT38" s="387"/>
      <c r="HU38" s="387"/>
      <c r="HV38" s="387"/>
      <c r="HW38" s="387"/>
      <c r="HX38" s="387"/>
      <c r="HY38" s="387"/>
      <c r="HZ38" s="387"/>
      <c r="IA38" s="387"/>
      <c r="IB38" s="387"/>
      <c r="IC38" s="387"/>
      <c r="ID38" s="387"/>
      <c r="IE38" s="387"/>
      <c r="IF38" s="387"/>
      <c r="IG38" s="387"/>
      <c r="IH38" s="387"/>
      <c r="II38" s="387"/>
      <c r="IJ38" s="387"/>
      <c r="IK38" s="387"/>
      <c r="IL38" s="387"/>
      <c r="IM38" s="387"/>
      <c r="IN38" s="387"/>
      <c r="IO38" s="387"/>
      <c r="IP38" s="387"/>
      <c r="IQ38" s="387"/>
      <c r="IR38" s="387"/>
      <c r="IS38" s="387"/>
      <c r="IT38" s="387"/>
      <c r="IU38" s="391"/>
    </row>
    <row r="39" spans="1:255" ht="15" customHeight="1" thickBot="1">
      <c r="A39" s="406"/>
      <c r="B39" s="1113"/>
      <c r="C39" s="348"/>
      <c r="D39" s="418"/>
      <c r="E39" s="418"/>
      <c r="F39" s="742"/>
      <c r="G39" s="418"/>
      <c r="H39" s="418"/>
      <c r="I39" s="303">
        <f t="shared" si="5"/>
        <v>43</v>
      </c>
      <c r="J39" s="280"/>
      <c r="K39" s="248"/>
      <c r="L39" s="387"/>
      <c r="M39" s="387"/>
      <c r="N39" s="387"/>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7"/>
      <c r="AN39" s="387"/>
      <c r="AO39" s="387"/>
      <c r="AP39" s="387"/>
      <c r="AQ39" s="387"/>
      <c r="AR39" s="387"/>
      <c r="AS39" s="387"/>
      <c r="AT39" s="387"/>
      <c r="AU39" s="387"/>
      <c r="AV39" s="387"/>
      <c r="AW39" s="387"/>
      <c r="AX39" s="387"/>
      <c r="AY39" s="387"/>
      <c r="AZ39" s="387"/>
      <c r="BA39" s="387"/>
      <c r="BB39" s="387"/>
      <c r="BC39" s="387"/>
      <c r="BD39" s="387"/>
      <c r="BE39" s="387"/>
      <c r="BF39" s="387"/>
      <c r="BG39" s="387"/>
      <c r="BH39" s="387"/>
      <c r="BI39" s="387"/>
      <c r="BJ39" s="387"/>
      <c r="BK39" s="387"/>
      <c r="BL39" s="387"/>
      <c r="BM39" s="387"/>
      <c r="BN39" s="387"/>
      <c r="BO39" s="387"/>
      <c r="BP39" s="387"/>
      <c r="BQ39" s="387"/>
      <c r="BR39" s="387"/>
      <c r="BS39" s="387"/>
      <c r="BT39" s="387"/>
      <c r="BU39" s="387"/>
      <c r="BV39" s="387"/>
      <c r="BW39" s="387"/>
      <c r="BX39" s="387"/>
      <c r="BY39" s="387"/>
      <c r="BZ39" s="387"/>
      <c r="CA39" s="387"/>
      <c r="CB39" s="387"/>
      <c r="CC39" s="387"/>
      <c r="CD39" s="387"/>
      <c r="CE39" s="387"/>
      <c r="CF39" s="387"/>
      <c r="CG39" s="387"/>
      <c r="CH39" s="387"/>
      <c r="CI39" s="387"/>
      <c r="CJ39" s="387"/>
      <c r="CK39" s="387"/>
      <c r="CL39" s="387"/>
      <c r="CM39" s="387"/>
      <c r="CN39" s="387"/>
      <c r="CO39" s="387"/>
      <c r="CP39" s="387"/>
      <c r="CQ39" s="387"/>
      <c r="CR39" s="387"/>
      <c r="CS39" s="387"/>
      <c r="CT39" s="387"/>
      <c r="CU39" s="387"/>
      <c r="CV39" s="387"/>
      <c r="CW39" s="387"/>
      <c r="CX39" s="387"/>
      <c r="CY39" s="387"/>
      <c r="CZ39" s="387"/>
      <c r="DA39" s="387"/>
      <c r="DB39" s="387"/>
      <c r="DC39" s="387"/>
      <c r="DD39" s="387"/>
      <c r="DE39" s="387"/>
      <c r="DF39" s="387"/>
      <c r="DG39" s="387"/>
      <c r="DH39" s="387"/>
      <c r="DI39" s="387"/>
      <c r="DJ39" s="387"/>
      <c r="DK39" s="387"/>
      <c r="DL39" s="387"/>
      <c r="DM39" s="387"/>
      <c r="DN39" s="387"/>
      <c r="DO39" s="387"/>
      <c r="DP39" s="387"/>
      <c r="DQ39" s="387"/>
      <c r="DR39" s="387"/>
      <c r="DS39" s="387"/>
      <c r="DT39" s="387"/>
      <c r="DU39" s="387"/>
      <c r="DV39" s="387"/>
      <c r="DW39" s="387"/>
      <c r="DX39" s="387"/>
      <c r="DY39" s="387"/>
      <c r="DZ39" s="387"/>
      <c r="EA39" s="387"/>
      <c r="EB39" s="387"/>
      <c r="EC39" s="387"/>
      <c r="ED39" s="387"/>
      <c r="EE39" s="387"/>
      <c r="EF39" s="387"/>
      <c r="EG39" s="387"/>
      <c r="EH39" s="387"/>
      <c r="EI39" s="387"/>
      <c r="EJ39" s="387"/>
      <c r="EK39" s="387"/>
      <c r="EL39" s="387"/>
      <c r="EM39" s="387"/>
      <c r="EN39" s="387"/>
      <c r="EO39" s="387"/>
      <c r="EP39" s="387"/>
      <c r="EQ39" s="387"/>
      <c r="ER39" s="387"/>
      <c r="ES39" s="387"/>
      <c r="ET39" s="387"/>
      <c r="EU39" s="387"/>
      <c r="EV39" s="387"/>
      <c r="EW39" s="387"/>
      <c r="EX39" s="387"/>
      <c r="EY39" s="387"/>
      <c r="EZ39" s="387"/>
      <c r="FA39" s="387"/>
      <c r="FB39" s="387"/>
      <c r="FC39" s="387"/>
      <c r="FD39" s="387"/>
      <c r="FE39" s="387"/>
      <c r="FF39" s="387"/>
      <c r="FG39" s="387"/>
      <c r="FH39" s="387"/>
      <c r="FI39" s="387"/>
      <c r="FJ39" s="387"/>
      <c r="FK39" s="387"/>
      <c r="FL39" s="387"/>
      <c r="FM39" s="387"/>
      <c r="FN39" s="387"/>
      <c r="FO39" s="387"/>
      <c r="FP39" s="387"/>
      <c r="FQ39" s="387"/>
      <c r="FR39" s="387"/>
      <c r="FS39" s="387"/>
      <c r="FT39" s="387"/>
      <c r="FU39" s="387"/>
      <c r="FV39" s="387"/>
      <c r="FW39" s="387"/>
      <c r="FX39" s="387"/>
      <c r="FY39" s="387"/>
      <c r="FZ39" s="387"/>
      <c r="GA39" s="387"/>
      <c r="GB39" s="387"/>
      <c r="GC39" s="387"/>
      <c r="GD39" s="387"/>
      <c r="GE39" s="387"/>
      <c r="GF39" s="387"/>
      <c r="GG39" s="387"/>
      <c r="GH39" s="387"/>
      <c r="GI39" s="387"/>
      <c r="GJ39" s="387"/>
      <c r="GK39" s="387"/>
      <c r="GL39" s="387"/>
      <c r="GM39" s="387"/>
      <c r="GN39" s="387"/>
      <c r="GO39" s="387"/>
      <c r="GP39" s="387"/>
      <c r="GQ39" s="387"/>
      <c r="GR39" s="387"/>
      <c r="GS39" s="387"/>
      <c r="GT39" s="387"/>
      <c r="GU39" s="387"/>
      <c r="GV39" s="387"/>
      <c r="GW39" s="387"/>
      <c r="GX39" s="387"/>
      <c r="GY39" s="387"/>
      <c r="GZ39" s="387"/>
      <c r="HA39" s="387"/>
      <c r="HB39" s="387"/>
      <c r="HC39" s="387"/>
      <c r="HD39" s="387"/>
      <c r="HE39" s="387"/>
      <c r="HF39" s="387"/>
      <c r="HG39" s="387"/>
      <c r="HH39" s="387"/>
      <c r="HI39" s="387"/>
      <c r="HJ39" s="387"/>
      <c r="HK39" s="387"/>
      <c r="HL39" s="387"/>
      <c r="HM39" s="387"/>
      <c r="HN39" s="387"/>
      <c r="HO39" s="387"/>
      <c r="HP39" s="387"/>
      <c r="HQ39" s="387"/>
      <c r="HR39" s="387"/>
      <c r="HS39" s="387"/>
      <c r="HT39" s="387"/>
      <c r="HU39" s="387"/>
      <c r="HV39" s="387"/>
      <c r="HW39" s="387"/>
      <c r="HX39" s="387"/>
      <c r="HY39" s="387"/>
      <c r="HZ39" s="387"/>
      <c r="IA39" s="387"/>
      <c r="IB39" s="387"/>
      <c r="IC39" s="387"/>
      <c r="ID39" s="387"/>
      <c r="IE39" s="387"/>
      <c r="IF39" s="387"/>
      <c r="IG39" s="387"/>
      <c r="IH39" s="387"/>
      <c r="II39" s="387"/>
      <c r="IJ39" s="387"/>
      <c r="IK39" s="387"/>
      <c r="IL39" s="387"/>
      <c r="IM39" s="387"/>
      <c r="IN39" s="387"/>
      <c r="IO39" s="387"/>
      <c r="IP39" s="387"/>
      <c r="IQ39" s="387"/>
      <c r="IR39" s="387"/>
      <c r="IS39" s="387"/>
      <c r="IT39" s="387"/>
      <c r="IU39" s="391"/>
    </row>
    <row r="40" spans="1:255" ht="15" customHeight="1" thickBot="1">
      <c r="A40" s="406"/>
      <c r="B40" s="1113"/>
      <c r="C40" s="348"/>
      <c r="D40" s="418"/>
      <c r="E40" s="418"/>
      <c r="F40" s="742"/>
      <c r="G40" s="418"/>
      <c r="H40" s="418"/>
      <c r="I40" s="303">
        <f t="shared" si="5"/>
        <v>49</v>
      </c>
      <c r="J40" s="280"/>
      <c r="K40" s="248"/>
      <c r="L40" s="387"/>
      <c r="M40" s="387"/>
      <c r="N40" s="387"/>
      <c r="O40" s="387"/>
      <c r="P40" s="387"/>
      <c r="Q40" s="387"/>
      <c r="R40" s="387"/>
      <c r="S40" s="387"/>
      <c r="T40" s="387"/>
      <c r="U40" s="387"/>
      <c r="V40" s="387"/>
      <c r="W40" s="387"/>
      <c r="X40" s="387"/>
      <c r="Y40" s="387"/>
      <c r="Z40" s="387"/>
      <c r="AA40" s="387"/>
      <c r="AB40" s="387"/>
      <c r="AC40" s="387"/>
      <c r="AD40" s="387"/>
      <c r="AE40" s="387"/>
      <c r="AF40" s="387"/>
      <c r="AG40" s="387"/>
      <c r="AH40" s="387"/>
      <c r="AI40" s="387"/>
      <c r="AJ40" s="387"/>
      <c r="AK40" s="387"/>
      <c r="AL40" s="387"/>
      <c r="AM40" s="387"/>
      <c r="AN40" s="387"/>
      <c r="AO40" s="387"/>
      <c r="AP40" s="387"/>
      <c r="AQ40" s="387"/>
      <c r="AR40" s="387"/>
      <c r="AS40" s="387"/>
      <c r="AT40" s="387"/>
      <c r="AU40" s="387"/>
      <c r="AV40" s="387"/>
      <c r="AW40" s="387"/>
      <c r="AX40" s="387"/>
      <c r="AY40" s="387"/>
      <c r="AZ40" s="387"/>
      <c r="BA40" s="387"/>
      <c r="BB40" s="387"/>
      <c r="BC40" s="387"/>
      <c r="BD40" s="387"/>
      <c r="BE40" s="387"/>
      <c r="BF40" s="387"/>
      <c r="BG40" s="387"/>
      <c r="BH40" s="387"/>
      <c r="BI40" s="387"/>
      <c r="BJ40" s="387"/>
      <c r="BK40" s="387"/>
      <c r="BL40" s="387"/>
      <c r="BM40" s="387"/>
      <c r="BN40" s="387"/>
      <c r="BO40" s="387"/>
      <c r="BP40" s="387"/>
      <c r="BQ40" s="387"/>
      <c r="BR40" s="387"/>
      <c r="BS40" s="387"/>
      <c r="BT40" s="387"/>
      <c r="BU40" s="387"/>
      <c r="BV40" s="387"/>
      <c r="BW40" s="387"/>
      <c r="BX40" s="387"/>
      <c r="BY40" s="387"/>
      <c r="BZ40" s="387"/>
      <c r="CA40" s="387"/>
      <c r="CB40" s="387"/>
      <c r="CC40" s="387"/>
      <c r="CD40" s="387"/>
      <c r="CE40" s="387"/>
      <c r="CF40" s="387"/>
      <c r="CG40" s="387"/>
      <c r="CH40" s="387"/>
      <c r="CI40" s="387"/>
      <c r="CJ40" s="387"/>
      <c r="CK40" s="387"/>
      <c r="CL40" s="387"/>
      <c r="CM40" s="387"/>
      <c r="CN40" s="387"/>
      <c r="CO40" s="387"/>
      <c r="CP40" s="387"/>
      <c r="CQ40" s="387"/>
      <c r="CR40" s="387"/>
      <c r="CS40" s="387"/>
      <c r="CT40" s="387"/>
      <c r="CU40" s="387"/>
      <c r="CV40" s="387"/>
      <c r="CW40" s="387"/>
      <c r="CX40" s="387"/>
      <c r="CY40" s="387"/>
      <c r="CZ40" s="387"/>
      <c r="DA40" s="387"/>
      <c r="DB40" s="387"/>
      <c r="DC40" s="387"/>
      <c r="DD40" s="387"/>
      <c r="DE40" s="387"/>
      <c r="DF40" s="387"/>
      <c r="DG40" s="387"/>
      <c r="DH40" s="387"/>
      <c r="DI40" s="387"/>
      <c r="DJ40" s="387"/>
      <c r="DK40" s="387"/>
      <c r="DL40" s="387"/>
      <c r="DM40" s="387"/>
      <c r="DN40" s="387"/>
      <c r="DO40" s="387"/>
      <c r="DP40" s="387"/>
      <c r="DQ40" s="387"/>
      <c r="DR40" s="387"/>
      <c r="DS40" s="387"/>
      <c r="DT40" s="387"/>
      <c r="DU40" s="387"/>
      <c r="DV40" s="387"/>
      <c r="DW40" s="387"/>
      <c r="DX40" s="387"/>
      <c r="DY40" s="387"/>
      <c r="DZ40" s="387"/>
      <c r="EA40" s="387"/>
      <c r="EB40" s="387"/>
      <c r="EC40" s="387"/>
      <c r="ED40" s="387"/>
      <c r="EE40" s="387"/>
      <c r="EF40" s="387"/>
      <c r="EG40" s="387"/>
      <c r="EH40" s="387"/>
      <c r="EI40" s="387"/>
      <c r="EJ40" s="387"/>
      <c r="EK40" s="387"/>
      <c r="EL40" s="387"/>
      <c r="EM40" s="387"/>
      <c r="EN40" s="387"/>
      <c r="EO40" s="387"/>
      <c r="EP40" s="387"/>
      <c r="EQ40" s="387"/>
      <c r="ER40" s="387"/>
      <c r="ES40" s="387"/>
      <c r="ET40" s="387"/>
      <c r="EU40" s="387"/>
      <c r="EV40" s="387"/>
      <c r="EW40" s="387"/>
      <c r="EX40" s="387"/>
      <c r="EY40" s="387"/>
      <c r="EZ40" s="387"/>
      <c r="FA40" s="387"/>
      <c r="FB40" s="387"/>
      <c r="FC40" s="387"/>
      <c r="FD40" s="387"/>
      <c r="FE40" s="387"/>
      <c r="FF40" s="387"/>
      <c r="FG40" s="387"/>
      <c r="FH40" s="387"/>
      <c r="FI40" s="387"/>
      <c r="FJ40" s="387"/>
      <c r="FK40" s="387"/>
      <c r="FL40" s="387"/>
      <c r="FM40" s="387"/>
      <c r="FN40" s="387"/>
      <c r="FO40" s="387"/>
      <c r="FP40" s="387"/>
      <c r="FQ40" s="387"/>
      <c r="FR40" s="387"/>
      <c r="FS40" s="387"/>
      <c r="FT40" s="387"/>
      <c r="FU40" s="387"/>
      <c r="FV40" s="387"/>
      <c r="FW40" s="387"/>
      <c r="FX40" s="387"/>
      <c r="FY40" s="387"/>
      <c r="FZ40" s="387"/>
      <c r="GA40" s="387"/>
      <c r="GB40" s="387"/>
      <c r="GC40" s="387"/>
      <c r="GD40" s="387"/>
      <c r="GE40" s="387"/>
      <c r="GF40" s="387"/>
      <c r="GG40" s="387"/>
      <c r="GH40" s="387"/>
      <c r="GI40" s="387"/>
      <c r="GJ40" s="387"/>
      <c r="GK40" s="387"/>
      <c r="GL40" s="387"/>
      <c r="GM40" s="387"/>
      <c r="GN40" s="387"/>
      <c r="GO40" s="387"/>
      <c r="GP40" s="387"/>
      <c r="GQ40" s="387"/>
      <c r="GR40" s="387"/>
      <c r="GS40" s="387"/>
      <c r="GT40" s="387"/>
      <c r="GU40" s="387"/>
      <c r="GV40" s="387"/>
      <c r="GW40" s="387"/>
      <c r="GX40" s="387"/>
      <c r="GY40" s="387"/>
      <c r="GZ40" s="387"/>
      <c r="HA40" s="387"/>
      <c r="HB40" s="387"/>
      <c r="HC40" s="387"/>
      <c r="HD40" s="387"/>
      <c r="HE40" s="387"/>
      <c r="HF40" s="387"/>
      <c r="HG40" s="387"/>
      <c r="HH40" s="387"/>
      <c r="HI40" s="387"/>
      <c r="HJ40" s="387"/>
      <c r="HK40" s="387"/>
      <c r="HL40" s="387"/>
      <c r="HM40" s="387"/>
      <c r="HN40" s="387"/>
      <c r="HO40" s="387"/>
      <c r="HP40" s="387"/>
      <c r="HQ40" s="387"/>
      <c r="HR40" s="387"/>
      <c r="HS40" s="387"/>
      <c r="HT40" s="387"/>
      <c r="HU40" s="387"/>
      <c r="HV40" s="387"/>
      <c r="HW40" s="387"/>
      <c r="HX40" s="387"/>
      <c r="HY40" s="387"/>
      <c r="HZ40" s="387"/>
      <c r="IA40" s="387"/>
      <c r="IB40" s="387"/>
      <c r="IC40" s="387"/>
      <c r="ID40" s="387"/>
      <c r="IE40" s="387"/>
      <c r="IF40" s="387"/>
      <c r="IG40" s="387"/>
      <c r="IH40" s="387"/>
      <c r="II40" s="387"/>
      <c r="IJ40" s="387"/>
      <c r="IK40" s="387"/>
      <c r="IL40" s="387"/>
      <c r="IM40" s="387"/>
      <c r="IN40" s="387"/>
      <c r="IO40" s="387"/>
      <c r="IP40" s="387"/>
      <c r="IQ40" s="387"/>
      <c r="IR40" s="387"/>
      <c r="IS40" s="387"/>
      <c r="IT40" s="387"/>
      <c r="IU40" s="391"/>
    </row>
    <row r="41" spans="1:255" ht="15" customHeight="1" thickBot="1">
      <c r="A41" s="406"/>
      <c r="B41" s="1113"/>
      <c r="C41" s="348"/>
      <c r="D41" s="418"/>
      <c r="E41" s="418"/>
      <c r="F41" s="742"/>
      <c r="G41" s="418"/>
      <c r="H41" s="418"/>
      <c r="I41" s="303">
        <f t="shared" si="5"/>
        <v>55</v>
      </c>
      <c r="J41" s="280"/>
      <c r="K41" s="248"/>
      <c r="L41" s="387"/>
      <c r="M41" s="387"/>
      <c r="N41" s="387"/>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P41" s="387"/>
      <c r="AQ41" s="387"/>
      <c r="AR41" s="387"/>
      <c r="AS41" s="387"/>
      <c r="AT41" s="387"/>
      <c r="AU41" s="387"/>
      <c r="AV41" s="387"/>
      <c r="AW41" s="387"/>
      <c r="AX41" s="387"/>
      <c r="AY41" s="387"/>
      <c r="AZ41" s="387"/>
      <c r="BA41" s="387"/>
      <c r="BB41" s="387"/>
      <c r="BC41" s="387"/>
      <c r="BD41" s="387"/>
      <c r="BE41" s="387"/>
      <c r="BF41" s="387"/>
      <c r="BG41" s="387"/>
      <c r="BH41" s="387"/>
      <c r="BI41" s="387"/>
      <c r="BJ41" s="387"/>
      <c r="BK41" s="387"/>
      <c r="BL41" s="387"/>
      <c r="BM41" s="387"/>
      <c r="BN41" s="387"/>
      <c r="BO41" s="387"/>
      <c r="BP41" s="387"/>
      <c r="BQ41" s="387"/>
      <c r="BR41" s="387"/>
      <c r="BS41" s="387"/>
      <c r="BT41" s="387"/>
      <c r="BU41" s="387"/>
      <c r="BV41" s="387"/>
      <c r="BW41" s="387"/>
      <c r="BX41" s="387"/>
      <c r="BY41" s="387"/>
      <c r="BZ41" s="387"/>
      <c r="CA41" s="387"/>
      <c r="CB41" s="387"/>
      <c r="CC41" s="387"/>
      <c r="CD41" s="387"/>
      <c r="CE41" s="387"/>
      <c r="CF41" s="387"/>
      <c r="CG41" s="387"/>
      <c r="CH41" s="387"/>
      <c r="CI41" s="387"/>
      <c r="CJ41" s="387"/>
      <c r="CK41" s="387"/>
      <c r="CL41" s="387"/>
      <c r="CM41" s="387"/>
      <c r="CN41" s="387"/>
      <c r="CO41" s="387"/>
      <c r="CP41" s="387"/>
      <c r="CQ41" s="387"/>
      <c r="CR41" s="387"/>
      <c r="CS41" s="387"/>
      <c r="CT41" s="387"/>
      <c r="CU41" s="387"/>
      <c r="CV41" s="387"/>
      <c r="CW41" s="387"/>
      <c r="CX41" s="387"/>
      <c r="CY41" s="387"/>
      <c r="CZ41" s="387"/>
      <c r="DA41" s="387"/>
      <c r="DB41" s="387"/>
      <c r="DC41" s="387"/>
      <c r="DD41" s="387"/>
      <c r="DE41" s="387"/>
      <c r="DF41" s="387"/>
      <c r="DG41" s="387"/>
      <c r="DH41" s="387"/>
      <c r="DI41" s="387"/>
      <c r="DJ41" s="387"/>
      <c r="DK41" s="387"/>
      <c r="DL41" s="387"/>
      <c r="DM41" s="387"/>
      <c r="DN41" s="387"/>
      <c r="DO41" s="387"/>
      <c r="DP41" s="387"/>
      <c r="DQ41" s="387"/>
      <c r="DR41" s="387"/>
      <c r="DS41" s="387"/>
      <c r="DT41" s="387"/>
      <c r="DU41" s="387"/>
      <c r="DV41" s="387"/>
      <c r="DW41" s="387"/>
      <c r="DX41" s="387"/>
      <c r="DY41" s="387"/>
      <c r="DZ41" s="387"/>
      <c r="EA41" s="387"/>
      <c r="EB41" s="387"/>
      <c r="EC41" s="387"/>
      <c r="ED41" s="387"/>
      <c r="EE41" s="387"/>
      <c r="EF41" s="387"/>
      <c r="EG41" s="387"/>
      <c r="EH41" s="387"/>
      <c r="EI41" s="387"/>
      <c r="EJ41" s="387"/>
      <c r="EK41" s="387"/>
      <c r="EL41" s="387"/>
      <c r="EM41" s="387"/>
      <c r="EN41" s="387"/>
      <c r="EO41" s="387"/>
      <c r="EP41" s="387"/>
      <c r="EQ41" s="387"/>
      <c r="ER41" s="387"/>
      <c r="ES41" s="387"/>
      <c r="ET41" s="387"/>
      <c r="EU41" s="387"/>
      <c r="EV41" s="387"/>
      <c r="EW41" s="387"/>
      <c r="EX41" s="387"/>
      <c r="EY41" s="387"/>
      <c r="EZ41" s="387"/>
      <c r="FA41" s="387"/>
      <c r="FB41" s="387"/>
      <c r="FC41" s="387"/>
      <c r="FD41" s="387"/>
      <c r="FE41" s="387"/>
      <c r="FF41" s="387"/>
      <c r="FG41" s="387"/>
      <c r="FH41" s="387"/>
      <c r="FI41" s="387"/>
      <c r="FJ41" s="387"/>
      <c r="FK41" s="387"/>
      <c r="FL41" s="387"/>
      <c r="FM41" s="387"/>
      <c r="FN41" s="387"/>
      <c r="FO41" s="387"/>
      <c r="FP41" s="387"/>
      <c r="FQ41" s="387"/>
      <c r="FR41" s="387"/>
      <c r="FS41" s="387"/>
      <c r="FT41" s="387"/>
      <c r="FU41" s="387"/>
      <c r="FV41" s="387"/>
      <c r="FW41" s="387"/>
      <c r="FX41" s="387"/>
      <c r="FY41" s="387"/>
      <c r="FZ41" s="387"/>
      <c r="GA41" s="387"/>
      <c r="GB41" s="387"/>
      <c r="GC41" s="387"/>
      <c r="GD41" s="387"/>
      <c r="GE41" s="387"/>
      <c r="GF41" s="387"/>
      <c r="GG41" s="387"/>
      <c r="GH41" s="387"/>
      <c r="GI41" s="387"/>
      <c r="GJ41" s="387"/>
      <c r="GK41" s="387"/>
      <c r="GL41" s="387"/>
      <c r="GM41" s="387"/>
      <c r="GN41" s="387"/>
      <c r="GO41" s="387"/>
      <c r="GP41" s="387"/>
      <c r="GQ41" s="387"/>
      <c r="GR41" s="387"/>
      <c r="GS41" s="387"/>
      <c r="GT41" s="387"/>
      <c r="GU41" s="387"/>
      <c r="GV41" s="387"/>
      <c r="GW41" s="387"/>
      <c r="GX41" s="387"/>
      <c r="GY41" s="387"/>
      <c r="GZ41" s="387"/>
      <c r="HA41" s="387"/>
      <c r="HB41" s="387"/>
      <c r="HC41" s="387"/>
      <c r="HD41" s="387"/>
      <c r="HE41" s="387"/>
      <c r="HF41" s="387"/>
      <c r="HG41" s="387"/>
      <c r="HH41" s="387"/>
      <c r="HI41" s="387"/>
      <c r="HJ41" s="387"/>
      <c r="HK41" s="387"/>
      <c r="HL41" s="387"/>
      <c r="HM41" s="387"/>
      <c r="HN41" s="387"/>
      <c r="HO41" s="387"/>
      <c r="HP41" s="387"/>
      <c r="HQ41" s="387"/>
      <c r="HR41" s="387"/>
      <c r="HS41" s="387"/>
      <c r="HT41" s="387"/>
      <c r="HU41" s="387"/>
      <c r="HV41" s="387"/>
      <c r="HW41" s="387"/>
      <c r="HX41" s="387"/>
      <c r="HY41" s="387"/>
      <c r="HZ41" s="387"/>
      <c r="IA41" s="387"/>
      <c r="IB41" s="387"/>
      <c r="IC41" s="387"/>
      <c r="ID41" s="387"/>
      <c r="IE41" s="387"/>
      <c r="IF41" s="387"/>
      <c r="IG41" s="387"/>
      <c r="IH41" s="387"/>
      <c r="II41" s="387"/>
      <c r="IJ41" s="387"/>
      <c r="IK41" s="387"/>
      <c r="IL41" s="387"/>
      <c r="IM41" s="387"/>
      <c r="IN41" s="387"/>
      <c r="IO41" s="387"/>
      <c r="IP41" s="387"/>
      <c r="IQ41" s="387"/>
      <c r="IR41" s="387"/>
      <c r="IS41" s="387"/>
      <c r="IT41" s="387"/>
      <c r="IU41" s="391"/>
    </row>
    <row r="42" spans="1:255" ht="15" customHeight="1" thickBot="1">
      <c r="A42" s="406"/>
      <c r="B42" s="1113"/>
      <c r="C42" s="348"/>
      <c r="D42" s="418"/>
      <c r="E42" s="418"/>
      <c r="F42" s="742"/>
      <c r="G42" s="418"/>
      <c r="H42" s="418"/>
      <c r="I42" s="303">
        <f t="shared" si="5"/>
        <v>61</v>
      </c>
      <c r="J42" s="280"/>
      <c r="K42" s="248"/>
      <c r="L42" s="387"/>
      <c r="M42" s="387"/>
      <c r="N42" s="387"/>
      <c r="O42" s="387"/>
      <c r="P42" s="387"/>
      <c r="Q42" s="387"/>
      <c r="R42" s="387"/>
      <c r="S42" s="387"/>
      <c r="T42" s="387"/>
      <c r="U42" s="387"/>
      <c r="V42" s="387"/>
      <c r="W42" s="387"/>
      <c r="X42" s="387"/>
      <c r="Y42" s="387"/>
      <c r="Z42" s="387"/>
      <c r="AA42" s="387"/>
      <c r="AB42" s="387"/>
      <c r="AC42" s="387"/>
      <c r="AD42" s="387"/>
      <c r="AE42" s="387"/>
      <c r="AF42" s="387"/>
      <c r="AG42" s="387"/>
      <c r="AH42" s="387"/>
      <c r="AI42" s="387"/>
      <c r="AJ42" s="387"/>
      <c r="AK42" s="387"/>
      <c r="AL42" s="387"/>
      <c r="AM42" s="387"/>
      <c r="AN42" s="387"/>
      <c r="AO42" s="387"/>
      <c r="AP42" s="387"/>
      <c r="AQ42" s="387"/>
      <c r="AR42" s="387"/>
      <c r="AS42" s="387"/>
      <c r="AT42" s="387"/>
      <c r="AU42" s="387"/>
      <c r="AV42" s="387"/>
      <c r="AW42" s="387"/>
      <c r="AX42" s="387"/>
      <c r="AY42" s="387"/>
      <c r="AZ42" s="387"/>
      <c r="BA42" s="387"/>
      <c r="BB42" s="387"/>
      <c r="BC42" s="387"/>
      <c r="BD42" s="387"/>
      <c r="BE42" s="387"/>
      <c r="BF42" s="387"/>
      <c r="BG42" s="387"/>
      <c r="BH42" s="387"/>
      <c r="BI42" s="387"/>
      <c r="BJ42" s="387"/>
      <c r="BK42" s="387"/>
      <c r="BL42" s="387"/>
      <c r="BM42" s="387"/>
      <c r="BN42" s="387"/>
      <c r="BO42" s="387"/>
      <c r="BP42" s="387"/>
      <c r="BQ42" s="387"/>
      <c r="BR42" s="387"/>
      <c r="BS42" s="387"/>
      <c r="BT42" s="387"/>
      <c r="BU42" s="387"/>
      <c r="BV42" s="387"/>
      <c r="BW42" s="387"/>
      <c r="BX42" s="387"/>
      <c r="BY42" s="387"/>
      <c r="BZ42" s="387"/>
      <c r="CA42" s="387"/>
      <c r="CB42" s="387"/>
      <c r="CC42" s="387"/>
      <c r="CD42" s="387"/>
      <c r="CE42" s="387"/>
      <c r="CF42" s="387"/>
      <c r="CG42" s="387"/>
      <c r="CH42" s="387"/>
      <c r="CI42" s="387"/>
      <c r="CJ42" s="387"/>
      <c r="CK42" s="387"/>
      <c r="CL42" s="387"/>
      <c r="CM42" s="387"/>
      <c r="CN42" s="387"/>
      <c r="CO42" s="387"/>
      <c r="CP42" s="387"/>
      <c r="CQ42" s="387"/>
      <c r="CR42" s="387"/>
      <c r="CS42" s="387"/>
      <c r="CT42" s="387"/>
      <c r="CU42" s="387"/>
      <c r="CV42" s="387"/>
      <c r="CW42" s="387"/>
      <c r="CX42" s="387"/>
      <c r="CY42" s="387"/>
      <c r="CZ42" s="387"/>
      <c r="DA42" s="387"/>
      <c r="DB42" s="387"/>
      <c r="DC42" s="387"/>
      <c r="DD42" s="387"/>
      <c r="DE42" s="387"/>
      <c r="DF42" s="387"/>
      <c r="DG42" s="387"/>
      <c r="DH42" s="387"/>
      <c r="DI42" s="387"/>
      <c r="DJ42" s="387"/>
      <c r="DK42" s="387"/>
      <c r="DL42" s="387"/>
      <c r="DM42" s="387"/>
      <c r="DN42" s="387"/>
      <c r="DO42" s="387"/>
      <c r="DP42" s="387"/>
      <c r="DQ42" s="387"/>
      <c r="DR42" s="387"/>
      <c r="DS42" s="387"/>
      <c r="DT42" s="387"/>
      <c r="DU42" s="387"/>
      <c r="DV42" s="387"/>
      <c r="DW42" s="387"/>
      <c r="DX42" s="387"/>
      <c r="DY42" s="387"/>
      <c r="DZ42" s="387"/>
      <c r="EA42" s="387"/>
      <c r="EB42" s="387"/>
      <c r="EC42" s="387"/>
      <c r="ED42" s="387"/>
      <c r="EE42" s="387"/>
      <c r="EF42" s="387"/>
      <c r="EG42" s="387"/>
      <c r="EH42" s="387"/>
      <c r="EI42" s="387"/>
      <c r="EJ42" s="387"/>
      <c r="EK42" s="387"/>
      <c r="EL42" s="387"/>
      <c r="EM42" s="387"/>
      <c r="EN42" s="387"/>
      <c r="EO42" s="387"/>
      <c r="EP42" s="387"/>
      <c r="EQ42" s="387"/>
      <c r="ER42" s="387"/>
      <c r="ES42" s="387"/>
      <c r="ET42" s="387"/>
      <c r="EU42" s="387"/>
      <c r="EV42" s="387"/>
      <c r="EW42" s="387"/>
      <c r="EX42" s="387"/>
      <c r="EY42" s="387"/>
      <c r="EZ42" s="387"/>
      <c r="FA42" s="387"/>
      <c r="FB42" s="387"/>
      <c r="FC42" s="387"/>
      <c r="FD42" s="387"/>
      <c r="FE42" s="387"/>
      <c r="FF42" s="387"/>
      <c r="FG42" s="387"/>
      <c r="FH42" s="387"/>
      <c r="FI42" s="387"/>
      <c r="FJ42" s="387"/>
      <c r="FK42" s="387"/>
      <c r="FL42" s="387"/>
      <c r="FM42" s="387"/>
      <c r="FN42" s="387"/>
      <c r="FO42" s="387"/>
      <c r="FP42" s="387"/>
      <c r="FQ42" s="387"/>
      <c r="FR42" s="387"/>
      <c r="FS42" s="387"/>
      <c r="FT42" s="387"/>
      <c r="FU42" s="387"/>
      <c r="FV42" s="387"/>
      <c r="FW42" s="387"/>
      <c r="FX42" s="387"/>
      <c r="FY42" s="387"/>
      <c r="FZ42" s="387"/>
      <c r="GA42" s="387"/>
      <c r="GB42" s="387"/>
      <c r="GC42" s="387"/>
      <c r="GD42" s="387"/>
      <c r="GE42" s="387"/>
      <c r="GF42" s="387"/>
      <c r="GG42" s="387"/>
      <c r="GH42" s="387"/>
      <c r="GI42" s="387"/>
      <c r="GJ42" s="387"/>
      <c r="GK42" s="387"/>
      <c r="GL42" s="387"/>
      <c r="GM42" s="387"/>
      <c r="GN42" s="387"/>
      <c r="GO42" s="387"/>
      <c r="GP42" s="387"/>
      <c r="GQ42" s="387"/>
      <c r="GR42" s="387"/>
      <c r="GS42" s="387"/>
      <c r="GT42" s="387"/>
      <c r="GU42" s="387"/>
      <c r="GV42" s="387"/>
      <c r="GW42" s="387"/>
      <c r="GX42" s="387"/>
      <c r="GY42" s="387"/>
      <c r="GZ42" s="387"/>
      <c r="HA42" s="387"/>
      <c r="HB42" s="387"/>
      <c r="HC42" s="387"/>
      <c r="HD42" s="387"/>
      <c r="HE42" s="387"/>
      <c r="HF42" s="387"/>
      <c r="HG42" s="387"/>
      <c r="HH42" s="387"/>
      <c r="HI42" s="387"/>
      <c r="HJ42" s="387"/>
      <c r="HK42" s="387"/>
      <c r="HL42" s="387"/>
      <c r="HM42" s="387"/>
      <c r="HN42" s="387"/>
      <c r="HO42" s="387"/>
      <c r="HP42" s="387"/>
      <c r="HQ42" s="387"/>
      <c r="HR42" s="387"/>
      <c r="HS42" s="387"/>
      <c r="HT42" s="387"/>
      <c r="HU42" s="387"/>
      <c r="HV42" s="387"/>
      <c r="HW42" s="387"/>
      <c r="HX42" s="387"/>
      <c r="HY42" s="387"/>
      <c r="HZ42" s="387"/>
      <c r="IA42" s="387"/>
      <c r="IB42" s="387"/>
      <c r="IC42" s="387"/>
      <c r="ID42" s="387"/>
      <c r="IE42" s="387"/>
      <c r="IF42" s="387"/>
      <c r="IG42" s="387"/>
      <c r="IH42" s="387"/>
      <c r="II42" s="387"/>
      <c r="IJ42" s="387"/>
      <c r="IK42" s="387"/>
      <c r="IL42" s="387"/>
      <c r="IM42" s="387"/>
      <c r="IN42" s="387"/>
      <c r="IO42" s="387"/>
      <c r="IP42" s="387"/>
      <c r="IQ42" s="387"/>
      <c r="IR42" s="387"/>
      <c r="IS42" s="387"/>
      <c r="IT42" s="387"/>
      <c r="IU42" s="391"/>
    </row>
    <row r="43" spans="1:255" ht="15" customHeight="1" thickBot="1">
      <c r="A43" s="406"/>
      <c r="B43" s="1113"/>
      <c r="C43" s="348"/>
      <c r="D43" s="418"/>
      <c r="E43" s="418"/>
      <c r="F43" s="742"/>
      <c r="G43" s="418"/>
      <c r="H43" s="418"/>
      <c r="I43" s="303">
        <f t="shared" si="5"/>
        <v>67</v>
      </c>
      <c r="J43" s="280"/>
      <c r="K43" s="248"/>
      <c r="L43" s="387"/>
      <c r="M43" s="387"/>
      <c r="N43" s="387"/>
      <c r="O43" s="387"/>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7"/>
      <c r="AM43" s="387"/>
      <c r="AN43" s="387"/>
      <c r="AO43" s="387"/>
      <c r="AP43" s="387"/>
      <c r="AQ43" s="387"/>
      <c r="AR43" s="387"/>
      <c r="AS43" s="387"/>
      <c r="AT43" s="387"/>
      <c r="AU43" s="387"/>
      <c r="AV43" s="387"/>
      <c r="AW43" s="387"/>
      <c r="AX43" s="387"/>
      <c r="AY43" s="387"/>
      <c r="AZ43" s="387"/>
      <c r="BA43" s="387"/>
      <c r="BB43" s="387"/>
      <c r="BC43" s="387"/>
      <c r="BD43" s="387"/>
      <c r="BE43" s="387"/>
      <c r="BF43" s="387"/>
      <c r="BG43" s="387"/>
      <c r="BH43" s="387"/>
      <c r="BI43" s="387"/>
      <c r="BJ43" s="387"/>
      <c r="BK43" s="387"/>
      <c r="BL43" s="387"/>
      <c r="BM43" s="387"/>
      <c r="BN43" s="387"/>
      <c r="BO43" s="387"/>
      <c r="BP43" s="387"/>
      <c r="BQ43" s="387"/>
      <c r="BR43" s="387"/>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c r="CX43" s="387"/>
      <c r="CY43" s="387"/>
      <c r="CZ43" s="387"/>
      <c r="DA43" s="387"/>
      <c r="DB43" s="387"/>
      <c r="DC43" s="387"/>
      <c r="DD43" s="387"/>
      <c r="DE43" s="387"/>
      <c r="DF43" s="387"/>
      <c r="DG43" s="387"/>
      <c r="DH43" s="387"/>
      <c r="DI43" s="387"/>
      <c r="DJ43" s="387"/>
      <c r="DK43" s="387"/>
      <c r="DL43" s="387"/>
      <c r="DM43" s="387"/>
      <c r="DN43" s="387"/>
      <c r="DO43" s="387"/>
      <c r="DP43" s="387"/>
      <c r="DQ43" s="387"/>
      <c r="DR43" s="387"/>
      <c r="DS43" s="387"/>
      <c r="DT43" s="387"/>
      <c r="DU43" s="387"/>
      <c r="DV43" s="387"/>
      <c r="DW43" s="387"/>
      <c r="DX43" s="387"/>
      <c r="DY43" s="387"/>
      <c r="DZ43" s="387"/>
      <c r="EA43" s="387"/>
      <c r="EB43" s="387"/>
      <c r="EC43" s="387"/>
      <c r="ED43" s="387"/>
      <c r="EE43" s="387"/>
      <c r="EF43" s="387"/>
      <c r="EG43" s="387"/>
      <c r="EH43" s="387"/>
      <c r="EI43" s="387"/>
      <c r="EJ43" s="387"/>
      <c r="EK43" s="387"/>
      <c r="EL43" s="387"/>
      <c r="EM43" s="387"/>
      <c r="EN43" s="387"/>
      <c r="EO43" s="387"/>
      <c r="EP43" s="387"/>
      <c r="EQ43" s="387"/>
      <c r="ER43" s="387"/>
      <c r="ES43" s="387"/>
      <c r="ET43" s="387"/>
      <c r="EU43" s="387"/>
      <c r="EV43" s="387"/>
      <c r="EW43" s="387"/>
      <c r="EX43" s="387"/>
      <c r="EY43" s="387"/>
      <c r="EZ43" s="387"/>
      <c r="FA43" s="387"/>
      <c r="FB43" s="387"/>
      <c r="FC43" s="387"/>
      <c r="FD43" s="387"/>
      <c r="FE43" s="387"/>
      <c r="FF43" s="387"/>
      <c r="FG43" s="387"/>
      <c r="FH43" s="387"/>
      <c r="FI43" s="387"/>
      <c r="FJ43" s="387"/>
      <c r="FK43" s="387"/>
      <c r="FL43" s="387"/>
      <c r="FM43" s="387"/>
      <c r="FN43" s="387"/>
      <c r="FO43" s="387"/>
      <c r="FP43" s="387"/>
      <c r="FQ43" s="387"/>
      <c r="FR43" s="387"/>
      <c r="FS43" s="387"/>
      <c r="FT43" s="387"/>
      <c r="FU43" s="387"/>
      <c r="FV43" s="387"/>
      <c r="FW43" s="387"/>
      <c r="FX43" s="387"/>
      <c r="FY43" s="387"/>
      <c r="FZ43" s="387"/>
      <c r="GA43" s="387"/>
      <c r="GB43" s="387"/>
      <c r="GC43" s="387"/>
      <c r="GD43" s="387"/>
      <c r="GE43" s="387"/>
      <c r="GF43" s="387"/>
      <c r="GG43" s="387"/>
      <c r="GH43" s="387"/>
      <c r="GI43" s="387"/>
      <c r="GJ43" s="387"/>
      <c r="GK43" s="387"/>
      <c r="GL43" s="387"/>
      <c r="GM43" s="387"/>
      <c r="GN43" s="387"/>
      <c r="GO43" s="387"/>
      <c r="GP43" s="387"/>
      <c r="GQ43" s="387"/>
      <c r="GR43" s="387"/>
      <c r="GS43" s="387"/>
      <c r="GT43" s="387"/>
      <c r="GU43" s="387"/>
      <c r="GV43" s="387"/>
      <c r="GW43" s="387"/>
      <c r="GX43" s="387"/>
      <c r="GY43" s="387"/>
      <c r="GZ43" s="387"/>
      <c r="HA43" s="387"/>
      <c r="HB43" s="387"/>
      <c r="HC43" s="387"/>
      <c r="HD43" s="387"/>
      <c r="HE43" s="387"/>
      <c r="HF43" s="387"/>
      <c r="HG43" s="387"/>
      <c r="HH43" s="387"/>
      <c r="HI43" s="387"/>
      <c r="HJ43" s="387"/>
      <c r="HK43" s="387"/>
      <c r="HL43" s="387"/>
      <c r="HM43" s="387"/>
      <c r="HN43" s="387"/>
      <c r="HO43" s="387"/>
      <c r="HP43" s="387"/>
      <c r="HQ43" s="387"/>
      <c r="HR43" s="387"/>
      <c r="HS43" s="387"/>
      <c r="HT43" s="387"/>
      <c r="HU43" s="387"/>
      <c r="HV43" s="387"/>
      <c r="HW43" s="387"/>
      <c r="HX43" s="387"/>
      <c r="HY43" s="387"/>
      <c r="HZ43" s="387"/>
      <c r="IA43" s="387"/>
      <c r="IB43" s="387"/>
      <c r="IC43" s="387"/>
      <c r="ID43" s="387"/>
      <c r="IE43" s="387"/>
      <c r="IF43" s="387"/>
      <c r="IG43" s="387"/>
      <c r="IH43" s="387"/>
      <c r="II43" s="387"/>
      <c r="IJ43" s="387"/>
      <c r="IK43" s="387"/>
      <c r="IL43" s="387"/>
      <c r="IM43" s="387"/>
      <c r="IN43" s="387"/>
      <c r="IO43" s="387"/>
      <c r="IP43" s="387"/>
      <c r="IQ43" s="387"/>
      <c r="IR43" s="387"/>
      <c r="IS43" s="387"/>
      <c r="IT43" s="387"/>
      <c r="IU43" s="391"/>
    </row>
    <row r="44" spans="1:255" ht="15" customHeight="1" thickBot="1">
      <c r="A44" s="406"/>
      <c r="B44" s="1113"/>
      <c r="C44" s="348"/>
      <c r="D44" s="418"/>
      <c r="E44" s="418"/>
      <c r="F44" s="742"/>
      <c r="G44" s="418"/>
      <c r="H44" s="418"/>
      <c r="I44" s="303">
        <f t="shared" si="5"/>
        <v>73</v>
      </c>
      <c r="J44" s="280"/>
      <c r="K44" s="248"/>
      <c r="L44" s="747" t="s">
        <v>766</v>
      </c>
      <c r="M44" s="387"/>
      <c r="N44" s="387"/>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7"/>
      <c r="AM44" s="387"/>
      <c r="AN44" s="387"/>
      <c r="AO44" s="387"/>
      <c r="AP44" s="387"/>
      <c r="AQ44" s="387"/>
      <c r="AR44" s="387"/>
      <c r="AS44" s="387"/>
      <c r="AT44" s="387"/>
      <c r="AU44" s="387"/>
      <c r="AV44" s="387"/>
      <c r="AW44" s="387"/>
      <c r="AX44" s="387"/>
      <c r="AY44" s="387"/>
      <c r="AZ44" s="387"/>
      <c r="BA44" s="387"/>
      <c r="BB44" s="387"/>
      <c r="BC44" s="387"/>
      <c r="BD44" s="387"/>
      <c r="BE44" s="387"/>
      <c r="BF44" s="387"/>
      <c r="BG44" s="387"/>
      <c r="BH44" s="387"/>
      <c r="BI44" s="387"/>
      <c r="BJ44" s="387"/>
      <c r="BK44" s="387"/>
      <c r="BL44" s="387"/>
      <c r="BM44" s="387"/>
      <c r="BN44" s="387"/>
      <c r="BO44" s="387"/>
      <c r="BP44" s="387"/>
      <c r="BQ44" s="387"/>
      <c r="BR44" s="387"/>
      <c r="BS44" s="387"/>
      <c r="BT44" s="387"/>
      <c r="BU44" s="387"/>
      <c r="BV44" s="387"/>
      <c r="BW44" s="387"/>
      <c r="BX44" s="387"/>
      <c r="BY44" s="387"/>
      <c r="BZ44" s="387"/>
      <c r="CA44" s="387"/>
      <c r="CB44" s="387"/>
      <c r="CC44" s="387"/>
      <c r="CD44" s="387"/>
      <c r="CE44" s="387"/>
      <c r="CF44" s="387"/>
      <c r="CG44" s="387"/>
      <c r="CH44" s="387"/>
      <c r="CI44" s="387"/>
      <c r="CJ44" s="387"/>
      <c r="CK44" s="387"/>
      <c r="CL44" s="387"/>
      <c r="CM44" s="387"/>
      <c r="CN44" s="387"/>
      <c r="CO44" s="387"/>
      <c r="CP44" s="387"/>
      <c r="CQ44" s="387"/>
      <c r="CR44" s="387"/>
      <c r="CS44" s="387"/>
      <c r="CT44" s="387"/>
      <c r="CU44" s="387"/>
      <c r="CV44" s="387"/>
      <c r="CW44" s="387"/>
      <c r="CX44" s="387"/>
      <c r="CY44" s="387"/>
      <c r="CZ44" s="387"/>
      <c r="DA44" s="387"/>
      <c r="DB44" s="387"/>
      <c r="DC44" s="387"/>
      <c r="DD44" s="387"/>
      <c r="DE44" s="387"/>
      <c r="DF44" s="387"/>
      <c r="DG44" s="387"/>
      <c r="DH44" s="387"/>
      <c r="DI44" s="387"/>
      <c r="DJ44" s="387"/>
      <c r="DK44" s="387"/>
      <c r="DL44" s="387"/>
      <c r="DM44" s="387"/>
      <c r="DN44" s="387"/>
      <c r="DO44" s="387"/>
      <c r="DP44" s="387"/>
      <c r="DQ44" s="387"/>
      <c r="DR44" s="387"/>
      <c r="DS44" s="387"/>
      <c r="DT44" s="387"/>
      <c r="DU44" s="387"/>
      <c r="DV44" s="387"/>
      <c r="DW44" s="387"/>
      <c r="DX44" s="387"/>
      <c r="DY44" s="387"/>
      <c r="DZ44" s="387"/>
      <c r="EA44" s="387"/>
      <c r="EB44" s="387"/>
      <c r="EC44" s="387"/>
      <c r="ED44" s="387"/>
      <c r="EE44" s="387"/>
      <c r="EF44" s="387"/>
      <c r="EG44" s="387"/>
      <c r="EH44" s="387"/>
      <c r="EI44" s="387"/>
      <c r="EJ44" s="387"/>
      <c r="EK44" s="387"/>
      <c r="EL44" s="387"/>
      <c r="EM44" s="387"/>
      <c r="EN44" s="387"/>
      <c r="EO44" s="387"/>
      <c r="EP44" s="387"/>
      <c r="EQ44" s="387"/>
      <c r="ER44" s="387"/>
      <c r="ES44" s="387"/>
      <c r="ET44" s="387"/>
      <c r="EU44" s="387"/>
      <c r="EV44" s="387"/>
      <c r="EW44" s="387"/>
      <c r="EX44" s="387"/>
      <c r="EY44" s="387"/>
      <c r="EZ44" s="387"/>
      <c r="FA44" s="387"/>
      <c r="FB44" s="387"/>
      <c r="FC44" s="387"/>
      <c r="FD44" s="387"/>
      <c r="FE44" s="387"/>
      <c r="FF44" s="387"/>
      <c r="FG44" s="387"/>
      <c r="FH44" s="387"/>
      <c r="FI44" s="387"/>
      <c r="FJ44" s="387"/>
      <c r="FK44" s="387"/>
      <c r="FL44" s="387"/>
      <c r="FM44" s="387"/>
      <c r="FN44" s="387"/>
      <c r="FO44" s="387"/>
      <c r="FP44" s="387"/>
      <c r="FQ44" s="387"/>
      <c r="FR44" s="387"/>
      <c r="FS44" s="387"/>
      <c r="FT44" s="387"/>
      <c r="FU44" s="387"/>
      <c r="FV44" s="387"/>
      <c r="FW44" s="387"/>
      <c r="FX44" s="387"/>
      <c r="FY44" s="387"/>
      <c r="FZ44" s="387"/>
      <c r="GA44" s="387"/>
      <c r="GB44" s="387"/>
      <c r="GC44" s="387"/>
      <c r="GD44" s="387"/>
      <c r="GE44" s="387"/>
      <c r="GF44" s="387"/>
      <c r="GG44" s="387"/>
      <c r="GH44" s="387"/>
      <c r="GI44" s="387"/>
      <c r="GJ44" s="387"/>
      <c r="GK44" s="387"/>
      <c r="GL44" s="387"/>
      <c r="GM44" s="387"/>
      <c r="GN44" s="387"/>
      <c r="GO44" s="387"/>
      <c r="GP44" s="387"/>
      <c r="GQ44" s="387"/>
      <c r="GR44" s="387"/>
      <c r="GS44" s="387"/>
      <c r="GT44" s="387"/>
      <c r="GU44" s="387"/>
      <c r="GV44" s="387"/>
      <c r="GW44" s="387"/>
      <c r="GX44" s="387"/>
      <c r="GY44" s="387"/>
      <c r="GZ44" s="387"/>
      <c r="HA44" s="387"/>
      <c r="HB44" s="387"/>
      <c r="HC44" s="387"/>
      <c r="HD44" s="387"/>
      <c r="HE44" s="387"/>
      <c r="HF44" s="387"/>
      <c r="HG44" s="387"/>
      <c r="HH44" s="387"/>
      <c r="HI44" s="387"/>
      <c r="HJ44" s="387"/>
      <c r="HK44" s="387"/>
      <c r="HL44" s="387"/>
      <c r="HM44" s="387"/>
      <c r="HN44" s="387"/>
      <c r="HO44" s="387"/>
      <c r="HP44" s="387"/>
      <c r="HQ44" s="387"/>
      <c r="HR44" s="387"/>
      <c r="HS44" s="387"/>
      <c r="HT44" s="387"/>
      <c r="HU44" s="387"/>
      <c r="HV44" s="387"/>
      <c r="HW44" s="387"/>
      <c r="HX44" s="387"/>
      <c r="HY44" s="387"/>
      <c r="HZ44" s="387"/>
      <c r="IA44" s="387"/>
      <c r="IB44" s="387"/>
      <c r="IC44" s="387"/>
      <c r="ID44" s="387"/>
      <c r="IE44" s="387"/>
      <c r="IF44" s="387"/>
      <c r="IG44" s="387"/>
      <c r="IH44" s="387"/>
      <c r="II44" s="387"/>
      <c r="IJ44" s="387"/>
      <c r="IK44" s="387"/>
      <c r="IL44" s="387"/>
      <c r="IM44" s="387"/>
      <c r="IN44" s="387"/>
      <c r="IO44" s="387"/>
      <c r="IP44" s="387"/>
      <c r="IQ44" s="387"/>
      <c r="IR44" s="387"/>
      <c r="IS44" s="387"/>
      <c r="IT44" s="387"/>
      <c r="IU44" s="391"/>
    </row>
    <row r="45" spans="1:255" ht="15" customHeight="1" thickBot="1">
      <c r="A45" s="406"/>
      <c r="B45" s="1113"/>
      <c r="C45" s="348"/>
      <c r="D45" s="418"/>
      <c r="E45" s="418"/>
      <c r="F45" s="742"/>
      <c r="G45" s="418"/>
      <c r="H45" s="418"/>
      <c r="I45" s="303">
        <f t="shared" si="5"/>
        <v>79</v>
      </c>
      <c r="J45" s="280"/>
      <c r="K45" s="363"/>
      <c r="L45" s="363"/>
      <c r="M45" s="266"/>
      <c r="N45" s="387"/>
      <c r="O45" s="387"/>
      <c r="P45" s="387"/>
      <c r="Q45" s="387"/>
      <c r="R45" s="387"/>
      <c r="S45" s="387"/>
      <c r="T45" s="387"/>
      <c r="U45" s="387"/>
      <c r="V45" s="387"/>
      <c r="W45" s="387"/>
      <c r="X45" s="387"/>
      <c r="Y45" s="387"/>
      <c r="Z45" s="387"/>
      <c r="AA45" s="387"/>
      <c r="AB45" s="387"/>
      <c r="AC45" s="387"/>
      <c r="AD45" s="387"/>
      <c r="AE45" s="387"/>
      <c r="AF45" s="387"/>
      <c r="AG45" s="387"/>
      <c r="AH45" s="387"/>
      <c r="AI45" s="387"/>
      <c r="AJ45" s="387"/>
      <c r="AK45" s="387"/>
      <c r="AL45" s="387"/>
      <c r="AM45" s="387"/>
      <c r="AN45" s="387"/>
      <c r="AO45" s="387"/>
      <c r="AP45" s="387"/>
      <c r="AQ45" s="387"/>
      <c r="AR45" s="387"/>
      <c r="AS45" s="387"/>
      <c r="AT45" s="387"/>
      <c r="AU45" s="387"/>
      <c r="AV45" s="387"/>
      <c r="AW45" s="387"/>
      <c r="AX45" s="387"/>
      <c r="AY45" s="387"/>
      <c r="AZ45" s="387"/>
      <c r="BA45" s="387"/>
      <c r="BB45" s="387"/>
      <c r="BC45" s="387"/>
      <c r="BD45" s="387"/>
      <c r="BE45" s="387"/>
      <c r="BF45" s="387"/>
      <c r="BG45" s="387"/>
      <c r="BH45" s="387"/>
      <c r="BI45" s="387"/>
      <c r="BJ45" s="387"/>
      <c r="BK45" s="387"/>
      <c r="BL45" s="387"/>
      <c r="BM45" s="387"/>
      <c r="BN45" s="387"/>
      <c r="BO45" s="387"/>
      <c r="BP45" s="387"/>
      <c r="BQ45" s="387"/>
      <c r="BR45" s="387"/>
      <c r="BS45" s="387"/>
      <c r="BT45" s="387"/>
      <c r="BU45" s="387"/>
      <c r="BV45" s="387"/>
      <c r="BW45" s="387"/>
      <c r="BX45" s="387"/>
      <c r="BY45" s="387"/>
      <c r="BZ45" s="387"/>
      <c r="CA45" s="387"/>
      <c r="CB45" s="387"/>
      <c r="CC45" s="387"/>
      <c r="CD45" s="387"/>
      <c r="CE45" s="387"/>
      <c r="CF45" s="387"/>
      <c r="CG45" s="387"/>
      <c r="CH45" s="387"/>
      <c r="CI45" s="387"/>
      <c r="CJ45" s="387"/>
      <c r="CK45" s="387"/>
      <c r="CL45" s="387"/>
      <c r="CM45" s="387"/>
      <c r="CN45" s="387"/>
      <c r="CO45" s="387"/>
      <c r="CP45" s="387"/>
      <c r="CQ45" s="387"/>
      <c r="CR45" s="387"/>
      <c r="CS45" s="387"/>
      <c r="CT45" s="387"/>
      <c r="CU45" s="387"/>
      <c r="CV45" s="387"/>
      <c r="CW45" s="387"/>
      <c r="CX45" s="387"/>
      <c r="CY45" s="387"/>
      <c r="CZ45" s="387"/>
      <c r="DA45" s="387"/>
      <c r="DB45" s="387"/>
      <c r="DC45" s="387"/>
      <c r="DD45" s="387"/>
      <c r="DE45" s="387"/>
      <c r="DF45" s="387"/>
      <c r="DG45" s="387"/>
      <c r="DH45" s="387"/>
      <c r="DI45" s="387"/>
      <c r="DJ45" s="387"/>
      <c r="DK45" s="387"/>
      <c r="DL45" s="387"/>
      <c r="DM45" s="387"/>
      <c r="DN45" s="387"/>
      <c r="DO45" s="387"/>
      <c r="DP45" s="387"/>
      <c r="DQ45" s="387"/>
      <c r="DR45" s="387"/>
      <c r="DS45" s="387"/>
      <c r="DT45" s="387"/>
      <c r="DU45" s="387"/>
      <c r="DV45" s="387"/>
      <c r="DW45" s="387"/>
      <c r="DX45" s="387"/>
      <c r="DY45" s="387"/>
      <c r="DZ45" s="387"/>
      <c r="EA45" s="387"/>
      <c r="EB45" s="387"/>
      <c r="EC45" s="387"/>
      <c r="ED45" s="387"/>
      <c r="EE45" s="387"/>
      <c r="EF45" s="387"/>
      <c r="EG45" s="387"/>
      <c r="EH45" s="387"/>
      <c r="EI45" s="387"/>
      <c r="EJ45" s="387"/>
      <c r="EK45" s="387"/>
      <c r="EL45" s="387"/>
      <c r="EM45" s="387"/>
      <c r="EN45" s="387"/>
      <c r="EO45" s="387"/>
      <c r="EP45" s="387"/>
      <c r="EQ45" s="387"/>
      <c r="ER45" s="387"/>
      <c r="ES45" s="387"/>
      <c r="ET45" s="387"/>
      <c r="EU45" s="387"/>
      <c r="EV45" s="387"/>
      <c r="EW45" s="387"/>
      <c r="EX45" s="387"/>
      <c r="EY45" s="387"/>
      <c r="EZ45" s="387"/>
      <c r="FA45" s="387"/>
      <c r="FB45" s="387"/>
      <c r="FC45" s="387"/>
      <c r="FD45" s="387"/>
      <c r="FE45" s="387"/>
      <c r="FF45" s="387"/>
      <c r="FG45" s="387"/>
      <c r="FH45" s="387"/>
      <c r="FI45" s="387"/>
      <c r="FJ45" s="387"/>
      <c r="FK45" s="387"/>
      <c r="FL45" s="387"/>
      <c r="FM45" s="387"/>
      <c r="FN45" s="387"/>
      <c r="FO45" s="387"/>
      <c r="FP45" s="387"/>
      <c r="FQ45" s="387"/>
      <c r="FR45" s="387"/>
      <c r="FS45" s="387"/>
      <c r="FT45" s="387"/>
      <c r="FU45" s="387"/>
      <c r="FV45" s="387"/>
      <c r="FW45" s="387"/>
      <c r="FX45" s="387"/>
      <c r="FY45" s="387"/>
      <c r="FZ45" s="387"/>
      <c r="GA45" s="387"/>
      <c r="GB45" s="387"/>
      <c r="GC45" s="387"/>
      <c r="GD45" s="387"/>
      <c r="GE45" s="387"/>
      <c r="GF45" s="387"/>
      <c r="GG45" s="387"/>
      <c r="GH45" s="387"/>
      <c r="GI45" s="387"/>
      <c r="GJ45" s="387"/>
      <c r="GK45" s="387"/>
      <c r="GL45" s="387"/>
      <c r="GM45" s="387"/>
      <c r="GN45" s="387"/>
      <c r="GO45" s="387"/>
      <c r="GP45" s="387"/>
      <c r="GQ45" s="387"/>
      <c r="GR45" s="387"/>
      <c r="GS45" s="387"/>
      <c r="GT45" s="387"/>
      <c r="GU45" s="387"/>
      <c r="GV45" s="387"/>
      <c r="GW45" s="387"/>
      <c r="GX45" s="387"/>
      <c r="GY45" s="387"/>
      <c r="GZ45" s="387"/>
      <c r="HA45" s="387"/>
      <c r="HB45" s="387"/>
      <c r="HC45" s="387"/>
      <c r="HD45" s="387"/>
      <c r="HE45" s="387"/>
      <c r="HF45" s="387"/>
      <c r="HG45" s="387"/>
      <c r="HH45" s="387"/>
      <c r="HI45" s="387"/>
      <c r="HJ45" s="387"/>
      <c r="HK45" s="387"/>
      <c r="HL45" s="387"/>
      <c r="HM45" s="387"/>
      <c r="HN45" s="387"/>
      <c r="HO45" s="387"/>
      <c r="HP45" s="387"/>
      <c r="HQ45" s="387"/>
      <c r="HR45" s="387"/>
      <c r="HS45" s="387"/>
      <c r="HT45" s="387"/>
      <c r="HU45" s="387"/>
      <c r="HV45" s="387"/>
      <c r="HW45" s="387"/>
      <c r="HX45" s="387"/>
      <c r="HY45" s="387"/>
      <c r="HZ45" s="387"/>
      <c r="IA45" s="387"/>
      <c r="IB45" s="387"/>
      <c r="IC45" s="387"/>
      <c r="ID45" s="387"/>
      <c r="IE45" s="387"/>
      <c r="IF45" s="387"/>
      <c r="IG45" s="387"/>
      <c r="IH45" s="387"/>
      <c r="II45" s="387"/>
      <c r="IJ45" s="387"/>
      <c r="IK45" s="387"/>
      <c r="IL45" s="387"/>
      <c r="IM45" s="387"/>
      <c r="IN45" s="387"/>
      <c r="IO45" s="387"/>
      <c r="IP45" s="387"/>
      <c r="IQ45" s="387"/>
      <c r="IR45" s="387"/>
      <c r="IS45" s="387"/>
      <c r="IT45" s="387"/>
      <c r="IU45" s="391"/>
    </row>
    <row r="46" spans="1:255" ht="15.95" customHeight="1" thickBot="1">
      <c r="A46" s="406"/>
      <c r="B46" s="1113"/>
      <c r="C46" s="348"/>
      <c r="D46" s="418"/>
      <c r="E46" s="418"/>
      <c r="F46" s="742"/>
      <c r="G46" s="418"/>
      <c r="H46" s="418"/>
      <c r="I46" s="303">
        <f t="shared" si="5"/>
        <v>85</v>
      </c>
      <c r="J46" s="741"/>
      <c r="K46" s="1277" t="s">
        <v>767</v>
      </c>
      <c r="L46" s="1277" t="s">
        <v>768</v>
      </c>
      <c r="M46" s="1277" t="s">
        <v>769</v>
      </c>
      <c r="N46" s="403"/>
      <c r="O46" s="387"/>
      <c r="P46" s="387"/>
      <c r="Q46" s="387"/>
      <c r="R46" s="387"/>
      <c r="S46" s="387"/>
      <c r="T46" s="387"/>
      <c r="U46" s="387"/>
      <c r="V46" s="387"/>
      <c r="W46" s="387"/>
      <c r="X46" s="387"/>
      <c r="Y46" s="387"/>
      <c r="Z46" s="387"/>
      <c r="AA46" s="387"/>
      <c r="AB46" s="387"/>
      <c r="AC46" s="387"/>
      <c r="AD46" s="387"/>
      <c r="AE46" s="387"/>
      <c r="AF46" s="387"/>
      <c r="AG46" s="387"/>
      <c r="AH46" s="387"/>
      <c r="AI46" s="387"/>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c r="BO46" s="387"/>
      <c r="BP46" s="387"/>
      <c r="BQ46" s="387"/>
      <c r="BR46" s="387"/>
      <c r="BS46" s="387"/>
      <c r="BT46" s="387"/>
      <c r="BU46" s="387"/>
      <c r="BV46" s="387"/>
      <c r="BW46" s="387"/>
      <c r="BX46" s="387"/>
      <c r="BY46" s="387"/>
      <c r="BZ46" s="387"/>
      <c r="CA46" s="387"/>
      <c r="CB46" s="387"/>
      <c r="CC46" s="387"/>
      <c r="CD46" s="387"/>
      <c r="CE46" s="387"/>
      <c r="CF46" s="387"/>
      <c r="CG46" s="387"/>
      <c r="CH46" s="387"/>
      <c r="CI46" s="387"/>
      <c r="CJ46" s="387"/>
      <c r="CK46" s="387"/>
      <c r="CL46" s="387"/>
      <c r="CM46" s="387"/>
      <c r="CN46" s="387"/>
      <c r="CO46" s="387"/>
      <c r="CP46" s="387"/>
      <c r="CQ46" s="387"/>
      <c r="CR46" s="387"/>
      <c r="CS46" s="387"/>
      <c r="CT46" s="387"/>
      <c r="CU46" s="387"/>
      <c r="CV46" s="387"/>
      <c r="CW46" s="387"/>
      <c r="CX46" s="387"/>
      <c r="CY46" s="387"/>
      <c r="CZ46" s="387"/>
      <c r="DA46" s="387"/>
      <c r="DB46" s="387"/>
      <c r="DC46" s="387"/>
      <c r="DD46" s="387"/>
      <c r="DE46" s="387"/>
      <c r="DF46" s="387"/>
      <c r="DG46" s="387"/>
      <c r="DH46" s="387"/>
      <c r="DI46" s="387"/>
      <c r="DJ46" s="387"/>
      <c r="DK46" s="387"/>
      <c r="DL46" s="387"/>
      <c r="DM46" s="387"/>
      <c r="DN46" s="387"/>
      <c r="DO46" s="387"/>
      <c r="DP46" s="387"/>
      <c r="DQ46" s="387"/>
      <c r="DR46" s="387"/>
      <c r="DS46" s="387"/>
      <c r="DT46" s="387"/>
      <c r="DU46" s="387"/>
      <c r="DV46" s="387"/>
      <c r="DW46" s="387"/>
      <c r="DX46" s="387"/>
      <c r="DY46" s="387"/>
      <c r="DZ46" s="387"/>
      <c r="EA46" s="387"/>
      <c r="EB46" s="387"/>
      <c r="EC46" s="387"/>
      <c r="ED46" s="387"/>
      <c r="EE46" s="387"/>
      <c r="EF46" s="387"/>
      <c r="EG46" s="387"/>
      <c r="EH46" s="387"/>
      <c r="EI46" s="387"/>
      <c r="EJ46" s="387"/>
      <c r="EK46" s="387"/>
      <c r="EL46" s="387"/>
      <c r="EM46" s="387"/>
      <c r="EN46" s="387"/>
      <c r="EO46" s="387"/>
      <c r="EP46" s="387"/>
      <c r="EQ46" s="387"/>
      <c r="ER46" s="387"/>
      <c r="ES46" s="387"/>
      <c r="ET46" s="387"/>
      <c r="EU46" s="387"/>
      <c r="EV46" s="387"/>
      <c r="EW46" s="387"/>
      <c r="EX46" s="387"/>
      <c r="EY46" s="387"/>
      <c r="EZ46" s="387"/>
      <c r="FA46" s="387"/>
      <c r="FB46" s="387"/>
      <c r="FC46" s="387"/>
      <c r="FD46" s="387"/>
      <c r="FE46" s="387"/>
      <c r="FF46" s="387"/>
      <c r="FG46" s="387"/>
      <c r="FH46" s="387"/>
      <c r="FI46" s="387"/>
      <c r="FJ46" s="387"/>
      <c r="FK46" s="387"/>
      <c r="FL46" s="387"/>
      <c r="FM46" s="387"/>
      <c r="FN46" s="387"/>
      <c r="FO46" s="387"/>
      <c r="FP46" s="387"/>
      <c r="FQ46" s="387"/>
      <c r="FR46" s="387"/>
      <c r="FS46" s="387"/>
      <c r="FT46" s="387"/>
      <c r="FU46" s="387"/>
      <c r="FV46" s="387"/>
      <c r="FW46" s="387"/>
      <c r="FX46" s="387"/>
      <c r="FY46" s="387"/>
      <c r="FZ46" s="387"/>
      <c r="GA46" s="387"/>
      <c r="GB46" s="387"/>
      <c r="GC46" s="387"/>
      <c r="GD46" s="387"/>
      <c r="GE46" s="387"/>
      <c r="GF46" s="387"/>
      <c r="GG46" s="387"/>
      <c r="GH46" s="387"/>
      <c r="GI46" s="387"/>
      <c r="GJ46" s="387"/>
      <c r="GK46" s="387"/>
      <c r="GL46" s="387"/>
      <c r="GM46" s="387"/>
      <c r="GN46" s="387"/>
      <c r="GO46" s="387"/>
      <c r="GP46" s="387"/>
      <c r="GQ46" s="387"/>
      <c r="GR46" s="387"/>
      <c r="GS46" s="387"/>
      <c r="GT46" s="387"/>
      <c r="GU46" s="387"/>
      <c r="GV46" s="387"/>
      <c r="GW46" s="387"/>
      <c r="GX46" s="387"/>
      <c r="GY46" s="387"/>
      <c r="GZ46" s="387"/>
      <c r="HA46" s="387"/>
      <c r="HB46" s="387"/>
      <c r="HC46" s="387"/>
      <c r="HD46" s="387"/>
      <c r="HE46" s="387"/>
      <c r="HF46" s="387"/>
      <c r="HG46" s="387"/>
      <c r="HH46" s="387"/>
      <c r="HI46" s="387"/>
      <c r="HJ46" s="387"/>
      <c r="HK46" s="387"/>
      <c r="HL46" s="387"/>
      <c r="HM46" s="387"/>
      <c r="HN46" s="387"/>
      <c r="HO46" s="387"/>
      <c r="HP46" s="387"/>
      <c r="HQ46" s="387"/>
      <c r="HR46" s="387"/>
      <c r="HS46" s="387"/>
      <c r="HT46" s="387"/>
      <c r="HU46" s="387"/>
      <c r="HV46" s="387"/>
      <c r="HW46" s="387"/>
      <c r="HX46" s="387"/>
      <c r="HY46" s="387"/>
      <c r="HZ46" s="387"/>
      <c r="IA46" s="387"/>
      <c r="IB46" s="387"/>
      <c r="IC46" s="387"/>
      <c r="ID46" s="387"/>
      <c r="IE46" s="387"/>
      <c r="IF46" s="387"/>
      <c r="IG46" s="387"/>
      <c r="IH46" s="387"/>
      <c r="II46" s="387"/>
      <c r="IJ46" s="387"/>
      <c r="IK46" s="387"/>
      <c r="IL46" s="387"/>
      <c r="IM46" s="387"/>
      <c r="IN46" s="387"/>
      <c r="IO46" s="387"/>
      <c r="IP46" s="387"/>
      <c r="IQ46" s="387"/>
      <c r="IR46" s="387"/>
      <c r="IS46" s="387"/>
      <c r="IT46" s="387"/>
      <c r="IU46" s="391"/>
    </row>
    <row r="47" spans="1:255" ht="27.75" customHeight="1" thickBot="1">
      <c r="A47" s="406"/>
      <c r="B47" s="1113"/>
      <c r="C47" s="348"/>
      <c r="D47" s="418"/>
      <c r="E47" s="418"/>
      <c r="F47" s="742"/>
      <c r="G47" s="418"/>
      <c r="H47" s="418"/>
      <c r="I47" s="303">
        <f t="shared" si="5"/>
        <v>91</v>
      </c>
      <c r="J47" s="741"/>
      <c r="K47" s="1276"/>
      <c r="L47" s="1276"/>
      <c r="M47" s="1276"/>
      <c r="N47" s="403"/>
      <c r="O47" s="387"/>
      <c r="P47" s="387"/>
      <c r="Q47" s="387"/>
      <c r="R47" s="387"/>
      <c r="S47" s="387"/>
      <c r="T47" s="387"/>
      <c r="U47" s="387"/>
      <c r="V47" s="387"/>
      <c r="W47" s="387"/>
      <c r="X47" s="387"/>
      <c r="Y47" s="387"/>
      <c r="Z47" s="387"/>
      <c r="AA47" s="387"/>
      <c r="AB47" s="387"/>
      <c r="AC47" s="387"/>
      <c r="AD47" s="387"/>
      <c r="AE47" s="387"/>
      <c r="AF47" s="387"/>
      <c r="AG47" s="387"/>
      <c r="AH47" s="387"/>
      <c r="AI47" s="387"/>
      <c r="AJ47" s="387"/>
      <c r="AK47" s="387"/>
      <c r="AL47" s="387"/>
      <c r="AM47" s="387"/>
      <c r="AN47" s="387"/>
      <c r="AO47" s="387"/>
      <c r="AP47" s="387"/>
      <c r="AQ47" s="387"/>
      <c r="AR47" s="387"/>
      <c r="AS47" s="387"/>
      <c r="AT47" s="387"/>
      <c r="AU47" s="387"/>
      <c r="AV47" s="387"/>
      <c r="AW47" s="387"/>
      <c r="AX47" s="387"/>
      <c r="AY47" s="387"/>
      <c r="AZ47" s="387"/>
      <c r="BA47" s="387"/>
      <c r="BB47" s="387"/>
      <c r="BC47" s="387"/>
      <c r="BD47" s="387"/>
      <c r="BE47" s="387"/>
      <c r="BF47" s="387"/>
      <c r="BG47" s="387"/>
      <c r="BH47" s="387"/>
      <c r="BI47" s="387"/>
      <c r="BJ47" s="387"/>
      <c r="BK47" s="387"/>
      <c r="BL47" s="387"/>
      <c r="BM47" s="387"/>
      <c r="BN47" s="387"/>
      <c r="BO47" s="387"/>
      <c r="BP47" s="387"/>
      <c r="BQ47" s="387"/>
      <c r="BR47" s="387"/>
      <c r="BS47" s="387"/>
      <c r="BT47" s="387"/>
      <c r="BU47" s="387"/>
      <c r="BV47" s="387"/>
      <c r="BW47" s="387"/>
      <c r="BX47" s="387"/>
      <c r="BY47" s="387"/>
      <c r="BZ47" s="387"/>
      <c r="CA47" s="387"/>
      <c r="CB47" s="387"/>
      <c r="CC47" s="387"/>
      <c r="CD47" s="387"/>
      <c r="CE47" s="387"/>
      <c r="CF47" s="387"/>
      <c r="CG47" s="387"/>
      <c r="CH47" s="387"/>
      <c r="CI47" s="387"/>
      <c r="CJ47" s="387"/>
      <c r="CK47" s="387"/>
      <c r="CL47" s="387"/>
      <c r="CM47" s="387"/>
      <c r="CN47" s="387"/>
      <c r="CO47" s="387"/>
      <c r="CP47" s="387"/>
      <c r="CQ47" s="387"/>
      <c r="CR47" s="387"/>
      <c r="CS47" s="387"/>
      <c r="CT47" s="387"/>
      <c r="CU47" s="387"/>
      <c r="CV47" s="387"/>
      <c r="CW47" s="387"/>
      <c r="CX47" s="387"/>
      <c r="CY47" s="387"/>
      <c r="CZ47" s="387"/>
      <c r="DA47" s="387"/>
      <c r="DB47" s="387"/>
      <c r="DC47" s="387"/>
      <c r="DD47" s="387"/>
      <c r="DE47" s="387"/>
      <c r="DF47" s="387"/>
      <c r="DG47" s="387"/>
      <c r="DH47" s="387"/>
      <c r="DI47" s="387"/>
      <c r="DJ47" s="387"/>
      <c r="DK47" s="387"/>
      <c r="DL47" s="387"/>
      <c r="DM47" s="387"/>
      <c r="DN47" s="387"/>
      <c r="DO47" s="387"/>
      <c r="DP47" s="387"/>
      <c r="DQ47" s="387"/>
      <c r="DR47" s="387"/>
      <c r="DS47" s="387"/>
      <c r="DT47" s="387"/>
      <c r="DU47" s="387"/>
      <c r="DV47" s="387"/>
      <c r="DW47" s="387"/>
      <c r="DX47" s="387"/>
      <c r="DY47" s="387"/>
      <c r="DZ47" s="387"/>
      <c r="EA47" s="387"/>
      <c r="EB47" s="387"/>
      <c r="EC47" s="387"/>
      <c r="ED47" s="387"/>
      <c r="EE47" s="387"/>
      <c r="EF47" s="387"/>
      <c r="EG47" s="387"/>
      <c r="EH47" s="387"/>
      <c r="EI47" s="387"/>
      <c r="EJ47" s="387"/>
      <c r="EK47" s="387"/>
      <c r="EL47" s="387"/>
      <c r="EM47" s="387"/>
      <c r="EN47" s="387"/>
      <c r="EO47" s="387"/>
      <c r="EP47" s="387"/>
      <c r="EQ47" s="387"/>
      <c r="ER47" s="387"/>
      <c r="ES47" s="387"/>
      <c r="ET47" s="387"/>
      <c r="EU47" s="387"/>
      <c r="EV47" s="387"/>
      <c r="EW47" s="387"/>
      <c r="EX47" s="387"/>
      <c r="EY47" s="387"/>
      <c r="EZ47" s="387"/>
      <c r="FA47" s="387"/>
      <c r="FB47" s="387"/>
      <c r="FC47" s="387"/>
      <c r="FD47" s="387"/>
      <c r="FE47" s="387"/>
      <c r="FF47" s="387"/>
      <c r="FG47" s="387"/>
      <c r="FH47" s="387"/>
      <c r="FI47" s="387"/>
      <c r="FJ47" s="387"/>
      <c r="FK47" s="387"/>
      <c r="FL47" s="387"/>
      <c r="FM47" s="387"/>
      <c r="FN47" s="387"/>
      <c r="FO47" s="387"/>
      <c r="FP47" s="387"/>
      <c r="FQ47" s="387"/>
      <c r="FR47" s="387"/>
      <c r="FS47" s="387"/>
      <c r="FT47" s="387"/>
      <c r="FU47" s="387"/>
      <c r="FV47" s="387"/>
      <c r="FW47" s="387"/>
      <c r="FX47" s="387"/>
      <c r="FY47" s="387"/>
      <c r="FZ47" s="387"/>
      <c r="GA47" s="387"/>
      <c r="GB47" s="387"/>
      <c r="GC47" s="387"/>
      <c r="GD47" s="387"/>
      <c r="GE47" s="387"/>
      <c r="GF47" s="387"/>
      <c r="GG47" s="387"/>
      <c r="GH47" s="387"/>
      <c r="GI47" s="387"/>
      <c r="GJ47" s="387"/>
      <c r="GK47" s="387"/>
      <c r="GL47" s="387"/>
      <c r="GM47" s="387"/>
      <c r="GN47" s="387"/>
      <c r="GO47" s="387"/>
      <c r="GP47" s="387"/>
      <c r="GQ47" s="387"/>
      <c r="GR47" s="387"/>
      <c r="GS47" s="387"/>
      <c r="GT47" s="387"/>
      <c r="GU47" s="387"/>
      <c r="GV47" s="387"/>
      <c r="GW47" s="387"/>
      <c r="GX47" s="387"/>
      <c r="GY47" s="387"/>
      <c r="GZ47" s="387"/>
      <c r="HA47" s="387"/>
      <c r="HB47" s="387"/>
      <c r="HC47" s="387"/>
      <c r="HD47" s="387"/>
      <c r="HE47" s="387"/>
      <c r="HF47" s="387"/>
      <c r="HG47" s="387"/>
      <c r="HH47" s="387"/>
      <c r="HI47" s="387"/>
      <c r="HJ47" s="387"/>
      <c r="HK47" s="387"/>
      <c r="HL47" s="387"/>
      <c r="HM47" s="387"/>
      <c r="HN47" s="387"/>
      <c r="HO47" s="387"/>
      <c r="HP47" s="387"/>
      <c r="HQ47" s="387"/>
      <c r="HR47" s="387"/>
      <c r="HS47" s="387"/>
      <c r="HT47" s="387"/>
      <c r="HU47" s="387"/>
      <c r="HV47" s="387"/>
      <c r="HW47" s="387"/>
      <c r="HX47" s="387"/>
      <c r="HY47" s="387"/>
      <c r="HZ47" s="387"/>
      <c r="IA47" s="387"/>
      <c r="IB47" s="387"/>
      <c r="IC47" s="387"/>
      <c r="ID47" s="387"/>
      <c r="IE47" s="387"/>
      <c r="IF47" s="387"/>
      <c r="IG47" s="387"/>
      <c r="IH47" s="387"/>
      <c r="II47" s="387"/>
      <c r="IJ47" s="387"/>
      <c r="IK47" s="387"/>
      <c r="IL47" s="387"/>
      <c r="IM47" s="387"/>
      <c r="IN47" s="387"/>
      <c r="IO47" s="387"/>
      <c r="IP47" s="387"/>
      <c r="IQ47" s="387"/>
      <c r="IR47" s="387"/>
      <c r="IS47" s="387"/>
      <c r="IT47" s="387"/>
      <c r="IU47" s="391"/>
    </row>
    <row r="48" spans="1:255" ht="30.75" customHeight="1" thickBot="1">
      <c r="A48" s="406"/>
      <c r="B48" s="1113"/>
      <c r="C48" s="348"/>
      <c r="D48" s="418"/>
      <c r="E48" s="418"/>
      <c r="F48" s="742"/>
      <c r="G48" s="418"/>
      <c r="H48" s="418"/>
      <c r="I48" s="303">
        <f t="shared" si="5"/>
        <v>97</v>
      </c>
      <c r="J48" s="741"/>
      <c r="K48" s="735" t="str">
        <f>K26</f>
        <v>Sin iniciar</v>
      </c>
      <c r="L48" s="748"/>
      <c r="M48" s="746">
        <v>0</v>
      </c>
      <c r="N48" s="403"/>
      <c r="O48" s="387"/>
      <c r="P48" s="387"/>
      <c r="Q48" s="387"/>
      <c r="R48" s="387"/>
      <c r="S48" s="387"/>
      <c r="T48" s="387"/>
      <c r="U48" s="387"/>
      <c r="V48" s="387"/>
      <c r="W48" s="387"/>
      <c r="X48" s="387"/>
      <c r="Y48" s="387"/>
      <c r="Z48" s="387"/>
      <c r="AA48" s="387"/>
      <c r="AB48" s="387"/>
      <c r="AC48" s="387"/>
      <c r="AD48" s="387"/>
      <c r="AE48" s="387"/>
      <c r="AF48" s="387"/>
      <c r="AG48" s="387"/>
      <c r="AH48" s="387"/>
      <c r="AI48" s="387"/>
      <c r="AJ48" s="387"/>
      <c r="AK48" s="387"/>
      <c r="AL48" s="387"/>
      <c r="AM48" s="387"/>
      <c r="AN48" s="387"/>
      <c r="AO48" s="387"/>
      <c r="AP48" s="387"/>
      <c r="AQ48" s="387"/>
      <c r="AR48" s="387"/>
      <c r="AS48" s="387"/>
      <c r="AT48" s="387"/>
      <c r="AU48" s="387"/>
      <c r="AV48" s="387"/>
      <c r="AW48" s="387"/>
      <c r="AX48" s="387"/>
      <c r="AY48" s="387"/>
      <c r="AZ48" s="387"/>
      <c r="BA48" s="387"/>
      <c r="BB48" s="387"/>
      <c r="BC48" s="387"/>
      <c r="BD48" s="387"/>
      <c r="BE48" s="387"/>
      <c r="BF48" s="387"/>
      <c r="BG48" s="387"/>
      <c r="BH48" s="387"/>
      <c r="BI48" s="387"/>
      <c r="BJ48" s="387"/>
      <c r="BK48" s="387"/>
      <c r="BL48" s="387"/>
      <c r="BM48" s="387"/>
      <c r="BN48" s="387"/>
      <c r="BO48" s="387"/>
      <c r="BP48" s="387"/>
      <c r="BQ48" s="387"/>
      <c r="BR48" s="387"/>
      <c r="BS48" s="387"/>
      <c r="BT48" s="387"/>
      <c r="BU48" s="387"/>
      <c r="BV48" s="387"/>
      <c r="BW48" s="387"/>
      <c r="BX48" s="387"/>
      <c r="BY48" s="387"/>
      <c r="BZ48" s="387"/>
      <c r="CA48" s="387"/>
      <c r="CB48" s="387"/>
      <c r="CC48" s="387"/>
      <c r="CD48" s="387"/>
      <c r="CE48" s="387"/>
      <c r="CF48" s="387"/>
      <c r="CG48" s="387"/>
      <c r="CH48" s="387"/>
      <c r="CI48" s="387"/>
      <c r="CJ48" s="387"/>
      <c r="CK48" s="387"/>
      <c r="CL48" s="387"/>
      <c r="CM48" s="387"/>
      <c r="CN48" s="387"/>
      <c r="CO48" s="387"/>
      <c r="CP48" s="387"/>
      <c r="CQ48" s="387"/>
      <c r="CR48" s="387"/>
      <c r="CS48" s="387"/>
      <c r="CT48" s="387"/>
      <c r="CU48" s="387"/>
      <c r="CV48" s="387"/>
      <c r="CW48" s="387"/>
      <c r="CX48" s="387"/>
      <c r="CY48" s="387"/>
      <c r="CZ48" s="387"/>
      <c r="DA48" s="387"/>
      <c r="DB48" s="387"/>
      <c r="DC48" s="387"/>
      <c r="DD48" s="387"/>
      <c r="DE48" s="387"/>
      <c r="DF48" s="387"/>
      <c r="DG48" s="387"/>
      <c r="DH48" s="387"/>
      <c r="DI48" s="387"/>
      <c r="DJ48" s="387"/>
      <c r="DK48" s="387"/>
      <c r="DL48" s="387"/>
      <c r="DM48" s="387"/>
      <c r="DN48" s="387"/>
      <c r="DO48" s="387"/>
      <c r="DP48" s="387"/>
      <c r="DQ48" s="387"/>
      <c r="DR48" s="387"/>
      <c r="DS48" s="387"/>
      <c r="DT48" s="387"/>
      <c r="DU48" s="387"/>
      <c r="DV48" s="387"/>
      <c r="DW48" s="387"/>
      <c r="DX48" s="387"/>
      <c r="DY48" s="387"/>
      <c r="DZ48" s="387"/>
      <c r="EA48" s="387"/>
      <c r="EB48" s="387"/>
      <c r="EC48" s="387"/>
      <c r="ED48" s="387"/>
      <c r="EE48" s="387"/>
      <c r="EF48" s="387"/>
      <c r="EG48" s="387"/>
      <c r="EH48" s="387"/>
      <c r="EI48" s="387"/>
      <c r="EJ48" s="387"/>
      <c r="EK48" s="387"/>
      <c r="EL48" s="387"/>
      <c r="EM48" s="387"/>
      <c r="EN48" s="387"/>
      <c r="EO48" s="387"/>
      <c r="EP48" s="387"/>
      <c r="EQ48" s="387"/>
      <c r="ER48" s="387"/>
      <c r="ES48" s="387"/>
      <c r="ET48" s="387"/>
      <c r="EU48" s="387"/>
      <c r="EV48" s="387"/>
      <c r="EW48" s="387"/>
      <c r="EX48" s="387"/>
      <c r="EY48" s="387"/>
      <c r="EZ48" s="387"/>
      <c r="FA48" s="387"/>
      <c r="FB48" s="387"/>
      <c r="FC48" s="387"/>
      <c r="FD48" s="387"/>
      <c r="FE48" s="387"/>
      <c r="FF48" s="387"/>
      <c r="FG48" s="387"/>
      <c r="FH48" s="387"/>
      <c r="FI48" s="387"/>
      <c r="FJ48" s="387"/>
      <c r="FK48" s="387"/>
      <c r="FL48" s="387"/>
      <c r="FM48" s="387"/>
      <c r="FN48" s="387"/>
      <c r="FO48" s="387"/>
      <c r="FP48" s="387"/>
      <c r="FQ48" s="387"/>
      <c r="FR48" s="387"/>
      <c r="FS48" s="387"/>
      <c r="FT48" s="387"/>
      <c r="FU48" s="387"/>
      <c r="FV48" s="387"/>
      <c r="FW48" s="387"/>
      <c r="FX48" s="387"/>
      <c r="FY48" s="387"/>
      <c r="FZ48" s="387"/>
      <c r="GA48" s="387"/>
      <c r="GB48" s="387"/>
      <c r="GC48" s="387"/>
      <c r="GD48" s="387"/>
      <c r="GE48" s="387"/>
      <c r="GF48" s="387"/>
      <c r="GG48" s="387"/>
      <c r="GH48" s="387"/>
      <c r="GI48" s="387"/>
      <c r="GJ48" s="387"/>
      <c r="GK48" s="387"/>
      <c r="GL48" s="387"/>
      <c r="GM48" s="387"/>
      <c r="GN48" s="387"/>
      <c r="GO48" s="387"/>
      <c r="GP48" s="387"/>
      <c r="GQ48" s="387"/>
      <c r="GR48" s="387"/>
      <c r="GS48" s="387"/>
      <c r="GT48" s="387"/>
      <c r="GU48" s="387"/>
      <c r="GV48" s="387"/>
      <c r="GW48" s="387"/>
      <c r="GX48" s="387"/>
      <c r="GY48" s="387"/>
      <c r="GZ48" s="387"/>
      <c r="HA48" s="387"/>
      <c r="HB48" s="387"/>
      <c r="HC48" s="387"/>
      <c r="HD48" s="387"/>
      <c r="HE48" s="387"/>
      <c r="HF48" s="387"/>
      <c r="HG48" s="387"/>
      <c r="HH48" s="387"/>
      <c r="HI48" s="387"/>
      <c r="HJ48" s="387"/>
      <c r="HK48" s="387"/>
      <c r="HL48" s="387"/>
      <c r="HM48" s="387"/>
      <c r="HN48" s="387"/>
      <c r="HO48" s="387"/>
      <c r="HP48" s="387"/>
      <c r="HQ48" s="387"/>
      <c r="HR48" s="387"/>
      <c r="HS48" s="387"/>
      <c r="HT48" s="387"/>
      <c r="HU48" s="387"/>
      <c r="HV48" s="387"/>
      <c r="HW48" s="387"/>
      <c r="HX48" s="387"/>
      <c r="HY48" s="387"/>
      <c r="HZ48" s="387"/>
      <c r="IA48" s="387"/>
      <c r="IB48" s="387"/>
      <c r="IC48" s="387"/>
      <c r="ID48" s="387"/>
      <c r="IE48" s="387"/>
      <c r="IF48" s="387"/>
      <c r="IG48" s="387"/>
      <c r="IH48" s="387"/>
      <c r="II48" s="387"/>
      <c r="IJ48" s="387"/>
      <c r="IK48" s="387"/>
      <c r="IL48" s="387"/>
      <c r="IM48" s="387"/>
      <c r="IN48" s="387"/>
      <c r="IO48" s="387"/>
      <c r="IP48" s="387"/>
      <c r="IQ48" s="387"/>
      <c r="IR48" s="387"/>
      <c r="IS48" s="387"/>
      <c r="IT48" s="387"/>
      <c r="IU48" s="391"/>
    </row>
    <row r="49" spans="1:255" ht="15" customHeight="1" thickBot="1">
      <c r="A49" s="406"/>
      <c r="B49" s="1113"/>
      <c r="C49" s="348"/>
      <c r="D49" s="418"/>
      <c r="E49" s="418"/>
      <c r="F49" s="742"/>
      <c r="G49" s="418"/>
      <c r="H49" s="418"/>
      <c r="I49" s="303">
        <f t="shared" si="5"/>
        <v>103</v>
      </c>
      <c r="J49" s="741"/>
      <c r="K49" s="735" t="str">
        <f>K27</f>
        <v>En formulación</v>
      </c>
      <c r="L49" s="748">
        <f>H27</f>
        <v>60631</v>
      </c>
      <c r="M49" s="746">
        <v>1</v>
      </c>
      <c r="N49" s="403"/>
      <c r="O49" s="387"/>
      <c r="P49" s="387"/>
      <c r="Q49" s="387"/>
      <c r="R49" s="387"/>
      <c r="S49" s="387"/>
      <c r="T49" s="387"/>
      <c r="U49" s="387"/>
      <c r="V49" s="387"/>
      <c r="W49" s="387"/>
      <c r="X49" s="387"/>
      <c r="Y49" s="387"/>
      <c r="Z49" s="387"/>
      <c r="AA49" s="387"/>
      <c r="AB49" s="387"/>
      <c r="AC49" s="387"/>
      <c r="AD49" s="387"/>
      <c r="AE49" s="387"/>
      <c r="AF49" s="387"/>
      <c r="AG49" s="387"/>
      <c r="AH49" s="387"/>
      <c r="AI49" s="387"/>
      <c r="AJ49" s="387"/>
      <c r="AK49" s="387"/>
      <c r="AL49" s="387"/>
      <c r="AM49" s="387"/>
      <c r="AN49" s="387"/>
      <c r="AO49" s="387"/>
      <c r="AP49" s="387"/>
      <c r="AQ49" s="387"/>
      <c r="AR49" s="387"/>
      <c r="AS49" s="387"/>
      <c r="AT49" s="387"/>
      <c r="AU49" s="387"/>
      <c r="AV49" s="387"/>
      <c r="AW49" s="387"/>
      <c r="AX49" s="387"/>
      <c r="AY49" s="387"/>
      <c r="AZ49" s="387"/>
      <c r="BA49" s="387"/>
      <c r="BB49" s="387"/>
      <c r="BC49" s="387"/>
      <c r="BD49" s="387"/>
      <c r="BE49" s="387"/>
      <c r="BF49" s="387"/>
      <c r="BG49" s="387"/>
      <c r="BH49" s="387"/>
      <c r="BI49" s="387"/>
      <c r="BJ49" s="387"/>
      <c r="BK49" s="387"/>
      <c r="BL49" s="387"/>
      <c r="BM49" s="387"/>
      <c r="BN49" s="387"/>
      <c r="BO49" s="387"/>
      <c r="BP49" s="387"/>
      <c r="BQ49" s="387"/>
      <c r="BR49" s="387"/>
      <c r="BS49" s="387"/>
      <c r="BT49" s="387"/>
      <c r="BU49" s="387"/>
      <c r="BV49" s="387"/>
      <c r="BW49" s="387"/>
      <c r="BX49" s="387"/>
      <c r="BY49" s="387"/>
      <c r="BZ49" s="387"/>
      <c r="CA49" s="387"/>
      <c r="CB49" s="387"/>
      <c r="CC49" s="387"/>
      <c r="CD49" s="387"/>
      <c r="CE49" s="387"/>
      <c r="CF49" s="387"/>
      <c r="CG49" s="387"/>
      <c r="CH49" s="387"/>
      <c r="CI49" s="387"/>
      <c r="CJ49" s="387"/>
      <c r="CK49" s="387"/>
      <c r="CL49" s="387"/>
      <c r="CM49" s="387"/>
      <c r="CN49" s="387"/>
      <c r="CO49" s="387"/>
      <c r="CP49" s="387"/>
      <c r="CQ49" s="387"/>
      <c r="CR49" s="387"/>
      <c r="CS49" s="387"/>
      <c r="CT49" s="387"/>
      <c r="CU49" s="387"/>
      <c r="CV49" s="387"/>
      <c r="CW49" s="387"/>
      <c r="CX49" s="387"/>
      <c r="CY49" s="387"/>
      <c r="CZ49" s="387"/>
      <c r="DA49" s="387"/>
      <c r="DB49" s="387"/>
      <c r="DC49" s="387"/>
      <c r="DD49" s="387"/>
      <c r="DE49" s="387"/>
      <c r="DF49" s="387"/>
      <c r="DG49" s="387"/>
      <c r="DH49" s="387"/>
      <c r="DI49" s="387"/>
      <c r="DJ49" s="387"/>
      <c r="DK49" s="387"/>
      <c r="DL49" s="387"/>
      <c r="DM49" s="387"/>
      <c r="DN49" s="387"/>
      <c r="DO49" s="387"/>
      <c r="DP49" s="387"/>
      <c r="DQ49" s="387"/>
      <c r="DR49" s="387"/>
      <c r="DS49" s="387"/>
      <c r="DT49" s="387"/>
      <c r="DU49" s="387"/>
      <c r="DV49" s="387"/>
      <c r="DW49" s="387"/>
      <c r="DX49" s="387"/>
      <c r="DY49" s="387"/>
      <c r="DZ49" s="387"/>
      <c r="EA49" s="387"/>
      <c r="EB49" s="387"/>
      <c r="EC49" s="387"/>
      <c r="ED49" s="387"/>
      <c r="EE49" s="387"/>
      <c r="EF49" s="387"/>
      <c r="EG49" s="387"/>
      <c r="EH49" s="387"/>
      <c r="EI49" s="387"/>
      <c r="EJ49" s="387"/>
      <c r="EK49" s="387"/>
      <c r="EL49" s="387"/>
      <c r="EM49" s="387"/>
      <c r="EN49" s="387"/>
      <c r="EO49" s="387"/>
      <c r="EP49" s="387"/>
      <c r="EQ49" s="387"/>
      <c r="ER49" s="387"/>
      <c r="ES49" s="387"/>
      <c r="ET49" s="387"/>
      <c r="EU49" s="387"/>
      <c r="EV49" s="387"/>
      <c r="EW49" s="387"/>
      <c r="EX49" s="387"/>
      <c r="EY49" s="387"/>
      <c r="EZ49" s="387"/>
      <c r="FA49" s="387"/>
      <c r="FB49" s="387"/>
      <c r="FC49" s="387"/>
      <c r="FD49" s="387"/>
      <c r="FE49" s="387"/>
      <c r="FF49" s="387"/>
      <c r="FG49" s="387"/>
      <c r="FH49" s="387"/>
      <c r="FI49" s="387"/>
      <c r="FJ49" s="387"/>
      <c r="FK49" s="387"/>
      <c r="FL49" s="387"/>
      <c r="FM49" s="387"/>
      <c r="FN49" s="387"/>
      <c r="FO49" s="387"/>
      <c r="FP49" s="387"/>
      <c r="FQ49" s="387"/>
      <c r="FR49" s="387"/>
      <c r="FS49" s="387"/>
      <c r="FT49" s="387"/>
      <c r="FU49" s="387"/>
      <c r="FV49" s="387"/>
      <c r="FW49" s="387"/>
      <c r="FX49" s="387"/>
      <c r="FY49" s="387"/>
      <c r="FZ49" s="387"/>
      <c r="GA49" s="387"/>
      <c r="GB49" s="387"/>
      <c r="GC49" s="387"/>
      <c r="GD49" s="387"/>
      <c r="GE49" s="387"/>
      <c r="GF49" s="387"/>
      <c r="GG49" s="387"/>
      <c r="GH49" s="387"/>
      <c r="GI49" s="387"/>
      <c r="GJ49" s="387"/>
      <c r="GK49" s="387"/>
      <c r="GL49" s="387"/>
      <c r="GM49" s="387"/>
      <c r="GN49" s="387"/>
      <c r="GO49" s="387"/>
      <c r="GP49" s="387"/>
      <c r="GQ49" s="387"/>
      <c r="GR49" s="387"/>
      <c r="GS49" s="387"/>
      <c r="GT49" s="387"/>
      <c r="GU49" s="387"/>
      <c r="GV49" s="387"/>
      <c r="GW49" s="387"/>
      <c r="GX49" s="387"/>
      <c r="GY49" s="387"/>
      <c r="GZ49" s="387"/>
      <c r="HA49" s="387"/>
      <c r="HB49" s="387"/>
      <c r="HC49" s="387"/>
      <c r="HD49" s="387"/>
      <c r="HE49" s="387"/>
      <c r="HF49" s="387"/>
      <c r="HG49" s="387"/>
      <c r="HH49" s="387"/>
      <c r="HI49" s="387"/>
      <c r="HJ49" s="387"/>
      <c r="HK49" s="387"/>
      <c r="HL49" s="387"/>
      <c r="HM49" s="387"/>
      <c r="HN49" s="387"/>
      <c r="HO49" s="387"/>
      <c r="HP49" s="387"/>
      <c r="HQ49" s="387"/>
      <c r="HR49" s="387"/>
      <c r="HS49" s="387"/>
      <c r="HT49" s="387"/>
      <c r="HU49" s="387"/>
      <c r="HV49" s="387"/>
      <c r="HW49" s="387"/>
      <c r="HX49" s="387"/>
      <c r="HY49" s="387"/>
      <c r="HZ49" s="387"/>
      <c r="IA49" s="387"/>
      <c r="IB49" s="387"/>
      <c r="IC49" s="387"/>
      <c r="ID49" s="387"/>
      <c r="IE49" s="387"/>
      <c r="IF49" s="387"/>
      <c r="IG49" s="387"/>
      <c r="IH49" s="387"/>
      <c r="II49" s="387"/>
      <c r="IJ49" s="387"/>
      <c r="IK49" s="387"/>
      <c r="IL49" s="387"/>
      <c r="IM49" s="387"/>
      <c r="IN49" s="387"/>
      <c r="IO49" s="387"/>
      <c r="IP49" s="387"/>
      <c r="IQ49" s="387"/>
      <c r="IR49" s="387"/>
      <c r="IS49" s="387"/>
      <c r="IT49" s="387"/>
      <c r="IU49" s="391"/>
    </row>
    <row r="50" spans="1:255" ht="24" customHeight="1" thickBot="1">
      <c r="A50" s="406"/>
      <c r="B50" s="1114"/>
      <c r="C50" s="284"/>
      <c r="D50" s="1090" t="s">
        <v>770</v>
      </c>
      <c r="E50" s="1108"/>
      <c r="F50" s="1108"/>
      <c r="G50" s="1108"/>
      <c r="H50" s="1108"/>
      <c r="I50" s="1122"/>
      <c r="J50" s="741"/>
      <c r="K50" s="735" t="str">
        <f>K28</f>
        <v>En actualización</v>
      </c>
      <c r="L50" s="748"/>
      <c r="M50" s="746">
        <v>0</v>
      </c>
      <c r="N50" s="403"/>
      <c r="O50" s="387"/>
      <c r="P50" s="387"/>
      <c r="Q50" s="387"/>
      <c r="R50" s="387"/>
      <c r="S50" s="387"/>
      <c r="T50" s="387"/>
      <c r="U50" s="387"/>
      <c r="V50" s="387"/>
      <c r="W50" s="387"/>
      <c r="X50" s="387"/>
      <c r="Y50" s="387"/>
      <c r="Z50" s="387"/>
      <c r="AA50" s="387"/>
      <c r="AB50" s="387"/>
      <c r="AC50" s="387"/>
      <c r="AD50" s="387"/>
      <c r="AE50" s="387"/>
      <c r="AF50" s="387"/>
      <c r="AG50" s="387"/>
      <c r="AH50" s="387"/>
      <c r="AI50" s="387"/>
      <c r="AJ50" s="387"/>
      <c r="AK50" s="387"/>
      <c r="AL50" s="387"/>
      <c r="AM50" s="387"/>
      <c r="AN50" s="387"/>
      <c r="AO50" s="387"/>
      <c r="AP50" s="387"/>
      <c r="AQ50" s="387"/>
      <c r="AR50" s="387"/>
      <c r="AS50" s="387"/>
      <c r="AT50" s="387"/>
      <c r="AU50" s="387"/>
      <c r="AV50" s="387"/>
      <c r="AW50" s="387"/>
      <c r="AX50" s="387"/>
      <c r="AY50" s="387"/>
      <c r="AZ50" s="387"/>
      <c r="BA50" s="387"/>
      <c r="BB50" s="387"/>
      <c r="BC50" s="387"/>
      <c r="BD50" s="387"/>
      <c r="BE50" s="387"/>
      <c r="BF50" s="387"/>
      <c r="BG50" s="387"/>
      <c r="BH50" s="387"/>
      <c r="BI50" s="387"/>
      <c r="BJ50" s="387"/>
      <c r="BK50" s="387"/>
      <c r="BL50" s="387"/>
      <c r="BM50" s="387"/>
      <c r="BN50" s="387"/>
      <c r="BO50" s="387"/>
      <c r="BP50" s="387"/>
      <c r="BQ50" s="387"/>
      <c r="BR50" s="387"/>
      <c r="BS50" s="387"/>
      <c r="BT50" s="387"/>
      <c r="BU50" s="387"/>
      <c r="BV50" s="387"/>
      <c r="BW50" s="387"/>
      <c r="BX50" s="387"/>
      <c r="BY50" s="387"/>
      <c r="BZ50" s="387"/>
      <c r="CA50" s="387"/>
      <c r="CB50" s="387"/>
      <c r="CC50" s="387"/>
      <c r="CD50" s="387"/>
      <c r="CE50" s="387"/>
      <c r="CF50" s="387"/>
      <c r="CG50" s="387"/>
      <c r="CH50" s="387"/>
      <c r="CI50" s="387"/>
      <c r="CJ50" s="387"/>
      <c r="CK50" s="387"/>
      <c r="CL50" s="387"/>
      <c r="CM50" s="387"/>
      <c r="CN50" s="387"/>
      <c r="CO50" s="387"/>
      <c r="CP50" s="387"/>
      <c r="CQ50" s="387"/>
      <c r="CR50" s="387"/>
      <c r="CS50" s="387"/>
      <c r="CT50" s="387"/>
      <c r="CU50" s="387"/>
      <c r="CV50" s="387"/>
      <c r="CW50" s="387"/>
      <c r="CX50" s="387"/>
      <c r="CY50" s="387"/>
      <c r="CZ50" s="387"/>
      <c r="DA50" s="387"/>
      <c r="DB50" s="387"/>
      <c r="DC50" s="387"/>
      <c r="DD50" s="387"/>
      <c r="DE50" s="387"/>
      <c r="DF50" s="387"/>
      <c r="DG50" s="387"/>
      <c r="DH50" s="387"/>
      <c r="DI50" s="387"/>
      <c r="DJ50" s="387"/>
      <c r="DK50" s="387"/>
      <c r="DL50" s="387"/>
      <c r="DM50" s="387"/>
      <c r="DN50" s="387"/>
      <c r="DO50" s="387"/>
      <c r="DP50" s="387"/>
      <c r="DQ50" s="387"/>
      <c r="DR50" s="387"/>
      <c r="DS50" s="387"/>
      <c r="DT50" s="387"/>
      <c r="DU50" s="387"/>
      <c r="DV50" s="387"/>
      <c r="DW50" s="387"/>
      <c r="DX50" s="387"/>
      <c r="DY50" s="387"/>
      <c r="DZ50" s="387"/>
      <c r="EA50" s="387"/>
      <c r="EB50" s="387"/>
      <c r="EC50" s="387"/>
      <c r="ED50" s="387"/>
      <c r="EE50" s="387"/>
      <c r="EF50" s="387"/>
      <c r="EG50" s="387"/>
      <c r="EH50" s="387"/>
      <c r="EI50" s="387"/>
      <c r="EJ50" s="387"/>
      <c r="EK50" s="387"/>
      <c r="EL50" s="387"/>
      <c r="EM50" s="387"/>
      <c r="EN50" s="387"/>
      <c r="EO50" s="387"/>
      <c r="EP50" s="387"/>
      <c r="EQ50" s="387"/>
      <c r="ER50" s="387"/>
      <c r="ES50" s="387"/>
      <c r="ET50" s="387"/>
      <c r="EU50" s="387"/>
      <c r="EV50" s="387"/>
      <c r="EW50" s="387"/>
      <c r="EX50" s="387"/>
      <c r="EY50" s="387"/>
      <c r="EZ50" s="387"/>
      <c r="FA50" s="387"/>
      <c r="FB50" s="387"/>
      <c r="FC50" s="387"/>
      <c r="FD50" s="387"/>
      <c r="FE50" s="387"/>
      <c r="FF50" s="387"/>
      <c r="FG50" s="387"/>
      <c r="FH50" s="387"/>
      <c r="FI50" s="387"/>
      <c r="FJ50" s="387"/>
      <c r="FK50" s="387"/>
      <c r="FL50" s="387"/>
      <c r="FM50" s="387"/>
      <c r="FN50" s="387"/>
      <c r="FO50" s="387"/>
      <c r="FP50" s="387"/>
      <c r="FQ50" s="387"/>
      <c r="FR50" s="387"/>
      <c r="FS50" s="387"/>
      <c r="FT50" s="387"/>
      <c r="FU50" s="387"/>
      <c r="FV50" s="387"/>
      <c r="FW50" s="387"/>
      <c r="FX50" s="387"/>
      <c r="FY50" s="387"/>
      <c r="FZ50" s="387"/>
      <c r="GA50" s="387"/>
      <c r="GB50" s="387"/>
      <c r="GC50" s="387"/>
      <c r="GD50" s="387"/>
      <c r="GE50" s="387"/>
      <c r="GF50" s="387"/>
      <c r="GG50" s="387"/>
      <c r="GH50" s="387"/>
      <c r="GI50" s="387"/>
      <c r="GJ50" s="387"/>
      <c r="GK50" s="387"/>
      <c r="GL50" s="387"/>
      <c r="GM50" s="387"/>
      <c r="GN50" s="387"/>
      <c r="GO50" s="387"/>
      <c r="GP50" s="387"/>
      <c r="GQ50" s="387"/>
      <c r="GR50" s="387"/>
      <c r="GS50" s="387"/>
      <c r="GT50" s="387"/>
      <c r="GU50" s="387"/>
      <c r="GV50" s="387"/>
      <c r="GW50" s="387"/>
      <c r="GX50" s="387"/>
      <c r="GY50" s="387"/>
      <c r="GZ50" s="387"/>
      <c r="HA50" s="387"/>
      <c r="HB50" s="387"/>
      <c r="HC50" s="387"/>
      <c r="HD50" s="387"/>
      <c r="HE50" s="387"/>
      <c r="HF50" s="387"/>
      <c r="HG50" s="387"/>
      <c r="HH50" s="387"/>
      <c r="HI50" s="387"/>
      <c r="HJ50" s="387"/>
      <c r="HK50" s="387"/>
      <c r="HL50" s="387"/>
      <c r="HM50" s="387"/>
      <c r="HN50" s="387"/>
      <c r="HO50" s="387"/>
      <c r="HP50" s="387"/>
      <c r="HQ50" s="387"/>
      <c r="HR50" s="387"/>
      <c r="HS50" s="387"/>
      <c r="HT50" s="387"/>
      <c r="HU50" s="387"/>
      <c r="HV50" s="387"/>
      <c r="HW50" s="387"/>
      <c r="HX50" s="387"/>
      <c r="HY50" s="387"/>
      <c r="HZ50" s="387"/>
      <c r="IA50" s="387"/>
      <c r="IB50" s="387"/>
      <c r="IC50" s="387"/>
      <c r="ID50" s="387"/>
      <c r="IE50" s="387"/>
      <c r="IF50" s="387"/>
      <c r="IG50" s="387"/>
      <c r="IH50" s="387"/>
      <c r="II50" s="387"/>
      <c r="IJ50" s="387"/>
      <c r="IK50" s="387"/>
      <c r="IL50" s="387"/>
      <c r="IM50" s="387"/>
      <c r="IN50" s="387"/>
      <c r="IO50" s="387"/>
      <c r="IP50" s="387"/>
      <c r="IQ50" s="387"/>
      <c r="IR50" s="387"/>
      <c r="IS50" s="387"/>
      <c r="IT50" s="387"/>
      <c r="IU50" s="391"/>
    </row>
    <row r="51" spans="1:255" ht="24" customHeight="1" thickBot="1">
      <c r="A51" s="406"/>
      <c r="B51" s="349" t="s">
        <v>195</v>
      </c>
      <c r="C51" s="371"/>
      <c r="D51" s="1090" t="s">
        <v>1704</v>
      </c>
      <c r="E51" s="1108"/>
      <c r="F51" s="1108"/>
      <c r="G51" s="1108"/>
      <c r="H51" s="1108"/>
      <c r="I51" s="1109"/>
      <c r="J51" s="741"/>
      <c r="K51" s="735" t="str">
        <f>K29</f>
        <v>Plan forestal adoptado</v>
      </c>
      <c r="L51" s="748"/>
      <c r="M51" s="746">
        <v>0</v>
      </c>
      <c r="N51" s="403"/>
      <c r="O51" s="387"/>
      <c r="P51" s="387"/>
      <c r="Q51" s="387"/>
      <c r="R51" s="387"/>
      <c r="S51" s="387"/>
      <c r="T51" s="387"/>
      <c r="U51" s="387"/>
      <c r="V51" s="387"/>
      <c r="W51" s="387"/>
      <c r="X51" s="387"/>
      <c r="Y51" s="387"/>
      <c r="Z51" s="387"/>
      <c r="AA51" s="387"/>
      <c r="AB51" s="387"/>
      <c r="AC51" s="387"/>
      <c r="AD51" s="387"/>
      <c r="AE51" s="387"/>
      <c r="AF51" s="387"/>
      <c r="AG51" s="387"/>
      <c r="AH51" s="387"/>
      <c r="AI51" s="387"/>
      <c r="AJ51" s="387"/>
      <c r="AK51" s="387"/>
      <c r="AL51" s="387"/>
      <c r="AM51" s="387"/>
      <c r="AN51" s="387"/>
      <c r="AO51" s="387"/>
      <c r="AP51" s="387"/>
      <c r="AQ51" s="387"/>
      <c r="AR51" s="387"/>
      <c r="AS51" s="387"/>
      <c r="AT51" s="387"/>
      <c r="AU51" s="387"/>
      <c r="AV51" s="387"/>
      <c r="AW51" s="387"/>
      <c r="AX51" s="387"/>
      <c r="AY51" s="387"/>
      <c r="AZ51" s="387"/>
      <c r="BA51" s="387"/>
      <c r="BB51" s="387"/>
      <c r="BC51" s="387"/>
      <c r="BD51" s="387"/>
      <c r="BE51" s="387"/>
      <c r="BF51" s="387"/>
      <c r="BG51" s="387"/>
      <c r="BH51" s="387"/>
      <c r="BI51" s="387"/>
      <c r="BJ51" s="387"/>
      <c r="BK51" s="387"/>
      <c r="BL51" s="387"/>
      <c r="BM51" s="387"/>
      <c r="BN51" s="387"/>
      <c r="BO51" s="387"/>
      <c r="BP51" s="387"/>
      <c r="BQ51" s="387"/>
      <c r="BR51" s="387"/>
      <c r="BS51" s="387"/>
      <c r="BT51" s="387"/>
      <c r="BU51" s="387"/>
      <c r="BV51" s="387"/>
      <c r="BW51" s="387"/>
      <c r="BX51" s="387"/>
      <c r="BY51" s="387"/>
      <c r="BZ51" s="387"/>
      <c r="CA51" s="387"/>
      <c r="CB51" s="387"/>
      <c r="CC51" s="387"/>
      <c r="CD51" s="387"/>
      <c r="CE51" s="387"/>
      <c r="CF51" s="387"/>
      <c r="CG51" s="387"/>
      <c r="CH51" s="387"/>
      <c r="CI51" s="387"/>
      <c r="CJ51" s="387"/>
      <c r="CK51" s="387"/>
      <c r="CL51" s="387"/>
      <c r="CM51" s="387"/>
      <c r="CN51" s="387"/>
      <c r="CO51" s="387"/>
      <c r="CP51" s="387"/>
      <c r="CQ51" s="387"/>
      <c r="CR51" s="387"/>
      <c r="CS51" s="387"/>
      <c r="CT51" s="387"/>
      <c r="CU51" s="387"/>
      <c r="CV51" s="387"/>
      <c r="CW51" s="387"/>
      <c r="CX51" s="387"/>
      <c r="CY51" s="387"/>
      <c r="CZ51" s="387"/>
      <c r="DA51" s="387"/>
      <c r="DB51" s="387"/>
      <c r="DC51" s="387"/>
      <c r="DD51" s="387"/>
      <c r="DE51" s="387"/>
      <c r="DF51" s="387"/>
      <c r="DG51" s="387"/>
      <c r="DH51" s="387"/>
      <c r="DI51" s="387"/>
      <c r="DJ51" s="387"/>
      <c r="DK51" s="387"/>
      <c r="DL51" s="387"/>
      <c r="DM51" s="387"/>
      <c r="DN51" s="387"/>
      <c r="DO51" s="387"/>
      <c r="DP51" s="387"/>
      <c r="DQ51" s="387"/>
      <c r="DR51" s="387"/>
      <c r="DS51" s="387"/>
      <c r="DT51" s="387"/>
      <c r="DU51" s="387"/>
      <c r="DV51" s="387"/>
      <c r="DW51" s="387"/>
      <c r="DX51" s="387"/>
      <c r="DY51" s="387"/>
      <c r="DZ51" s="387"/>
      <c r="EA51" s="387"/>
      <c r="EB51" s="387"/>
      <c r="EC51" s="387"/>
      <c r="ED51" s="387"/>
      <c r="EE51" s="387"/>
      <c r="EF51" s="387"/>
      <c r="EG51" s="387"/>
      <c r="EH51" s="387"/>
      <c r="EI51" s="387"/>
      <c r="EJ51" s="387"/>
      <c r="EK51" s="387"/>
      <c r="EL51" s="387"/>
      <c r="EM51" s="387"/>
      <c r="EN51" s="387"/>
      <c r="EO51" s="387"/>
      <c r="EP51" s="387"/>
      <c r="EQ51" s="387"/>
      <c r="ER51" s="387"/>
      <c r="ES51" s="387"/>
      <c r="ET51" s="387"/>
      <c r="EU51" s="387"/>
      <c r="EV51" s="387"/>
      <c r="EW51" s="387"/>
      <c r="EX51" s="387"/>
      <c r="EY51" s="387"/>
      <c r="EZ51" s="387"/>
      <c r="FA51" s="387"/>
      <c r="FB51" s="387"/>
      <c r="FC51" s="387"/>
      <c r="FD51" s="387"/>
      <c r="FE51" s="387"/>
      <c r="FF51" s="387"/>
      <c r="FG51" s="387"/>
      <c r="FH51" s="387"/>
      <c r="FI51" s="387"/>
      <c r="FJ51" s="387"/>
      <c r="FK51" s="387"/>
      <c r="FL51" s="387"/>
      <c r="FM51" s="387"/>
      <c r="FN51" s="387"/>
      <c r="FO51" s="387"/>
      <c r="FP51" s="387"/>
      <c r="FQ51" s="387"/>
      <c r="FR51" s="387"/>
      <c r="FS51" s="387"/>
      <c r="FT51" s="387"/>
      <c r="FU51" s="387"/>
      <c r="FV51" s="387"/>
      <c r="FW51" s="387"/>
      <c r="FX51" s="387"/>
      <c r="FY51" s="387"/>
      <c r="FZ51" s="387"/>
      <c r="GA51" s="387"/>
      <c r="GB51" s="387"/>
      <c r="GC51" s="387"/>
      <c r="GD51" s="387"/>
      <c r="GE51" s="387"/>
      <c r="GF51" s="387"/>
      <c r="GG51" s="387"/>
      <c r="GH51" s="387"/>
      <c r="GI51" s="387"/>
      <c r="GJ51" s="387"/>
      <c r="GK51" s="387"/>
      <c r="GL51" s="387"/>
      <c r="GM51" s="387"/>
      <c r="GN51" s="387"/>
      <c r="GO51" s="387"/>
      <c r="GP51" s="387"/>
      <c r="GQ51" s="387"/>
      <c r="GR51" s="387"/>
      <c r="GS51" s="387"/>
      <c r="GT51" s="387"/>
      <c r="GU51" s="387"/>
      <c r="GV51" s="387"/>
      <c r="GW51" s="387"/>
      <c r="GX51" s="387"/>
      <c r="GY51" s="387"/>
      <c r="GZ51" s="387"/>
      <c r="HA51" s="387"/>
      <c r="HB51" s="387"/>
      <c r="HC51" s="387"/>
      <c r="HD51" s="387"/>
      <c r="HE51" s="387"/>
      <c r="HF51" s="387"/>
      <c r="HG51" s="387"/>
      <c r="HH51" s="387"/>
      <c r="HI51" s="387"/>
      <c r="HJ51" s="387"/>
      <c r="HK51" s="387"/>
      <c r="HL51" s="387"/>
      <c r="HM51" s="387"/>
      <c r="HN51" s="387"/>
      <c r="HO51" s="387"/>
      <c r="HP51" s="387"/>
      <c r="HQ51" s="387"/>
      <c r="HR51" s="387"/>
      <c r="HS51" s="387"/>
      <c r="HT51" s="387"/>
      <c r="HU51" s="387"/>
      <c r="HV51" s="387"/>
      <c r="HW51" s="387"/>
      <c r="HX51" s="387"/>
      <c r="HY51" s="387"/>
      <c r="HZ51" s="387"/>
      <c r="IA51" s="387"/>
      <c r="IB51" s="387"/>
      <c r="IC51" s="387"/>
      <c r="ID51" s="387"/>
      <c r="IE51" s="387"/>
      <c r="IF51" s="387"/>
      <c r="IG51" s="387"/>
      <c r="IH51" s="387"/>
      <c r="II51" s="387"/>
      <c r="IJ51" s="387"/>
      <c r="IK51" s="387"/>
      <c r="IL51" s="387"/>
      <c r="IM51" s="387"/>
      <c r="IN51" s="387"/>
      <c r="IO51" s="387"/>
      <c r="IP51" s="387"/>
      <c r="IQ51" s="387"/>
      <c r="IR51" s="387"/>
      <c r="IS51" s="387"/>
      <c r="IT51" s="387"/>
      <c r="IU51" s="391"/>
    </row>
    <row r="52" spans="1:255" ht="24" customHeight="1" thickBot="1">
      <c r="A52" s="406"/>
      <c r="B52" s="349" t="s">
        <v>197</v>
      </c>
      <c r="C52" s="371"/>
      <c r="D52" s="1090" t="s">
        <v>198</v>
      </c>
      <c r="E52" s="1108"/>
      <c r="F52" s="1108"/>
      <c r="G52" s="1108"/>
      <c r="H52" s="1108"/>
      <c r="I52" s="1109"/>
      <c r="J52" s="741"/>
      <c r="K52" s="735" t="s">
        <v>184</v>
      </c>
      <c r="L52" s="743">
        <f>SUM(L48:L51)</f>
        <v>60631</v>
      </c>
      <c r="M52" s="749">
        <f>M53/L52</f>
        <v>1</v>
      </c>
      <c r="N52" s="403"/>
      <c r="O52" s="387"/>
      <c r="P52" s="387"/>
      <c r="Q52" s="387"/>
      <c r="R52" s="387"/>
      <c r="S52" s="387"/>
      <c r="T52" s="387"/>
      <c r="U52" s="387"/>
      <c r="V52" s="387"/>
      <c r="W52" s="387"/>
      <c r="X52" s="387"/>
      <c r="Y52" s="387"/>
      <c r="Z52" s="387"/>
      <c r="AA52" s="387"/>
      <c r="AB52" s="387"/>
      <c r="AC52" s="387"/>
      <c r="AD52" s="387"/>
      <c r="AE52" s="387"/>
      <c r="AF52" s="387"/>
      <c r="AG52" s="387"/>
      <c r="AH52" s="387"/>
      <c r="AI52" s="387"/>
      <c r="AJ52" s="387"/>
      <c r="AK52" s="387"/>
      <c r="AL52" s="387"/>
      <c r="AM52" s="387"/>
      <c r="AN52" s="387"/>
      <c r="AO52" s="387"/>
      <c r="AP52" s="387"/>
      <c r="AQ52" s="387"/>
      <c r="AR52" s="387"/>
      <c r="AS52" s="387"/>
      <c r="AT52" s="387"/>
      <c r="AU52" s="387"/>
      <c r="AV52" s="387"/>
      <c r="AW52" s="387"/>
      <c r="AX52" s="387"/>
      <c r="AY52" s="387"/>
      <c r="AZ52" s="387"/>
      <c r="BA52" s="387"/>
      <c r="BB52" s="387"/>
      <c r="BC52" s="387"/>
      <c r="BD52" s="387"/>
      <c r="BE52" s="387"/>
      <c r="BF52" s="387"/>
      <c r="BG52" s="387"/>
      <c r="BH52" s="387"/>
      <c r="BI52" s="387"/>
      <c r="BJ52" s="387"/>
      <c r="BK52" s="387"/>
      <c r="BL52" s="387"/>
      <c r="BM52" s="387"/>
      <c r="BN52" s="387"/>
      <c r="BO52" s="387"/>
      <c r="BP52" s="387"/>
      <c r="BQ52" s="387"/>
      <c r="BR52" s="387"/>
      <c r="BS52" s="387"/>
      <c r="BT52" s="387"/>
      <c r="BU52" s="387"/>
      <c r="BV52" s="387"/>
      <c r="BW52" s="387"/>
      <c r="BX52" s="387"/>
      <c r="BY52" s="387"/>
      <c r="BZ52" s="387"/>
      <c r="CA52" s="387"/>
      <c r="CB52" s="387"/>
      <c r="CC52" s="387"/>
      <c r="CD52" s="387"/>
      <c r="CE52" s="387"/>
      <c r="CF52" s="387"/>
      <c r="CG52" s="387"/>
      <c r="CH52" s="387"/>
      <c r="CI52" s="387"/>
      <c r="CJ52" s="387"/>
      <c r="CK52" s="387"/>
      <c r="CL52" s="387"/>
      <c r="CM52" s="387"/>
      <c r="CN52" s="387"/>
      <c r="CO52" s="387"/>
      <c r="CP52" s="387"/>
      <c r="CQ52" s="387"/>
      <c r="CR52" s="387"/>
      <c r="CS52" s="387"/>
      <c r="CT52" s="387"/>
      <c r="CU52" s="387"/>
      <c r="CV52" s="387"/>
      <c r="CW52" s="387"/>
      <c r="CX52" s="387"/>
      <c r="CY52" s="387"/>
      <c r="CZ52" s="387"/>
      <c r="DA52" s="387"/>
      <c r="DB52" s="387"/>
      <c r="DC52" s="387"/>
      <c r="DD52" s="387"/>
      <c r="DE52" s="387"/>
      <c r="DF52" s="387"/>
      <c r="DG52" s="387"/>
      <c r="DH52" s="387"/>
      <c r="DI52" s="387"/>
      <c r="DJ52" s="387"/>
      <c r="DK52" s="387"/>
      <c r="DL52" s="387"/>
      <c r="DM52" s="387"/>
      <c r="DN52" s="387"/>
      <c r="DO52" s="387"/>
      <c r="DP52" s="387"/>
      <c r="DQ52" s="387"/>
      <c r="DR52" s="387"/>
      <c r="DS52" s="387"/>
      <c r="DT52" s="387"/>
      <c r="DU52" s="387"/>
      <c r="DV52" s="387"/>
      <c r="DW52" s="387"/>
      <c r="DX52" s="387"/>
      <c r="DY52" s="387"/>
      <c r="DZ52" s="387"/>
      <c r="EA52" s="387"/>
      <c r="EB52" s="387"/>
      <c r="EC52" s="387"/>
      <c r="ED52" s="387"/>
      <c r="EE52" s="387"/>
      <c r="EF52" s="387"/>
      <c r="EG52" s="387"/>
      <c r="EH52" s="387"/>
      <c r="EI52" s="387"/>
      <c r="EJ52" s="387"/>
      <c r="EK52" s="387"/>
      <c r="EL52" s="387"/>
      <c r="EM52" s="387"/>
      <c r="EN52" s="387"/>
      <c r="EO52" s="387"/>
      <c r="EP52" s="387"/>
      <c r="EQ52" s="387"/>
      <c r="ER52" s="387"/>
      <c r="ES52" s="387"/>
      <c r="ET52" s="387"/>
      <c r="EU52" s="387"/>
      <c r="EV52" s="387"/>
      <c r="EW52" s="387"/>
      <c r="EX52" s="387"/>
      <c r="EY52" s="387"/>
      <c r="EZ52" s="387"/>
      <c r="FA52" s="387"/>
      <c r="FB52" s="387"/>
      <c r="FC52" s="387"/>
      <c r="FD52" s="387"/>
      <c r="FE52" s="387"/>
      <c r="FF52" s="387"/>
      <c r="FG52" s="387"/>
      <c r="FH52" s="387"/>
      <c r="FI52" s="387"/>
      <c r="FJ52" s="387"/>
      <c r="FK52" s="387"/>
      <c r="FL52" s="387"/>
      <c r="FM52" s="387"/>
      <c r="FN52" s="387"/>
      <c r="FO52" s="387"/>
      <c r="FP52" s="387"/>
      <c r="FQ52" s="387"/>
      <c r="FR52" s="387"/>
      <c r="FS52" s="387"/>
      <c r="FT52" s="387"/>
      <c r="FU52" s="387"/>
      <c r="FV52" s="387"/>
      <c r="FW52" s="387"/>
      <c r="FX52" s="387"/>
      <c r="FY52" s="387"/>
      <c r="FZ52" s="387"/>
      <c r="GA52" s="387"/>
      <c r="GB52" s="387"/>
      <c r="GC52" s="387"/>
      <c r="GD52" s="387"/>
      <c r="GE52" s="387"/>
      <c r="GF52" s="387"/>
      <c r="GG52" s="387"/>
      <c r="GH52" s="387"/>
      <c r="GI52" s="387"/>
      <c r="GJ52" s="387"/>
      <c r="GK52" s="387"/>
      <c r="GL52" s="387"/>
      <c r="GM52" s="387"/>
      <c r="GN52" s="387"/>
      <c r="GO52" s="387"/>
      <c r="GP52" s="387"/>
      <c r="GQ52" s="387"/>
      <c r="GR52" s="387"/>
      <c r="GS52" s="387"/>
      <c r="GT52" s="387"/>
      <c r="GU52" s="387"/>
      <c r="GV52" s="387"/>
      <c r="GW52" s="387"/>
      <c r="GX52" s="387"/>
      <c r="GY52" s="387"/>
      <c r="GZ52" s="387"/>
      <c r="HA52" s="387"/>
      <c r="HB52" s="387"/>
      <c r="HC52" s="387"/>
      <c r="HD52" s="387"/>
      <c r="HE52" s="387"/>
      <c r="HF52" s="387"/>
      <c r="HG52" s="387"/>
      <c r="HH52" s="387"/>
      <c r="HI52" s="387"/>
      <c r="HJ52" s="387"/>
      <c r="HK52" s="387"/>
      <c r="HL52" s="387"/>
      <c r="HM52" s="387"/>
      <c r="HN52" s="387"/>
      <c r="HO52" s="387"/>
      <c r="HP52" s="387"/>
      <c r="HQ52" s="387"/>
      <c r="HR52" s="387"/>
      <c r="HS52" s="387"/>
      <c r="HT52" s="387"/>
      <c r="HU52" s="387"/>
      <c r="HV52" s="387"/>
      <c r="HW52" s="387"/>
      <c r="HX52" s="387"/>
      <c r="HY52" s="387"/>
      <c r="HZ52" s="387"/>
      <c r="IA52" s="387"/>
      <c r="IB52" s="387"/>
      <c r="IC52" s="387"/>
      <c r="ID52" s="387"/>
      <c r="IE52" s="387"/>
      <c r="IF52" s="387"/>
      <c r="IG52" s="387"/>
      <c r="IH52" s="387"/>
      <c r="II52" s="387"/>
      <c r="IJ52" s="387"/>
      <c r="IK52" s="387"/>
      <c r="IL52" s="387"/>
      <c r="IM52" s="387"/>
      <c r="IN52" s="387"/>
      <c r="IO52" s="387"/>
      <c r="IP52" s="387"/>
      <c r="IQ52" s="387"/>
      <c r="IR52" s="387"/>
      <c r="IS52" s="387"/>
      <c r="IT52" s="387"/>
      <c r="IU52" s="391"/>
    </row>
    <row r="53" spans="1:255" ht="15" customHeight="1" thickBot="1">
      <c r="A53" s="398"/>
      <c r="B53" s="340"/>
      <c r="C53" s="341"/>
      <c r="D53" s="342"/>
      <c r="E53" s="342"/>
      <c r="F53" s="259"/>
      <c r="G53" s="259"/>
      <c r="H53" s="259"/>
      <c r="I53" s="259"/>
      <c r="J53" s="245"/>
      <c r="K53" s="739"/>
      <c r="L53" s="735" t="s">
        <v>771</v>
      </c>
      <c r="M53" s="743">
        <f>L48*M48+L49*M49+L50*M50+L51*M51</f>
        <v>60631</v>
      </c>
      <c r="N53" s="403"/>
      <c r="O53" s="387"/>
      <c r="P53" s="387"/>
      <c r="Q53" s="387"/>
      <c r="R53" s="387"/>
      <c r="S53" s="387"/>
      <c r="T53" s="387"/>
      <c r="U53" s="387"/>
      <c r="V53" s="387"/>
      <c r="W53" s="387"/>
      <c r="X53" s="387"/>
      <c r="Y53" s="387"/>
      <c r="Z53" s="387"/>
      <c r="AA53" s="387"/>
      <c r="AB53" s="387"/>
      <c r="AC53" s="387"/>
      <c r="AD53" s="387"/>
      <c r="AE53" s="387"/>
      <c r="AF53" s="387"/>
      <c r="AG53" s="387"/>
      <c r="AH53" s="387"/>
      <c r="AI53" s="387"/>
      <c r="AJ53" s="387"/>
      <c r="AK53" s="387"/>
      <c r="AL53" s="387"/>
      <c r="AM53" s="387"/>
      <c r="AN53" s="387"/>
      <c r="AO53" s="387"/>
      <c r="AP53" s="387"/>
      <c r="AQ53" s="387"/>
      <c r="AR53" s="387"/>
      <c r="AS53" s="387"/>
      <c r="AT53" s="387"/>
      <c r="AU53" s="387"/>
      <c r="AV53" s="387"/>
      <c r="AW53" s="387"/>
      <c r="AX53" s="387"/>
      <c r="AY53" s="387"/>
      <c r="AZ53" s="387"/>
      <c r="BA53" s="387"/>
      <c r="BB53" s="387"/>
      <c r="BC53" s="387"/>
      <c r="BD53" s="387"/>
      <c r="BE53" s="387"/>
      <c r="BF53" s="387"/>
      <c r="BG53" s="387"/>
      <c r="BH53" s="387"/>
      <c r="BI53" s="387"/>
      <c r="BJ53" s="387"/>
      <c r="BK53" s="387"/>
      <c r="BL53" s="387"/>
      <c r="BM53" s="387"/>
      <c r="BN53" s="387"/>
      <c r="BO53" s="387"/>
      <c r="BP53" s="387"/>
      <c r="BQ53" s="387"/>
      <c r="BR53" s="387"/>
      <c r="BS53" s="387"/>
      <c r="BT53" s="387"/>
      <c r="BU53" s="387"/>
      <c r="BV53" s="387"/>
      <c r="BW53" s="387"/>
      <c r="BX53" s="387"/>
      <c r="BY53" s="387"/>
      <c r="BZ53" s="387"/>
      <c r="CA53" s="387"/>
      <c r="CB53" s="387"/>
      <c r="CC53" s="387"/>
      <c r="CD53" s="387"/>
      <c r="CE53" s="387"/>
      <c r="CF53" s="387"/>
      <c r="CG53" s="387"/>
      <c r="CH53" s="387"/>
      <c r="CI53" s="387"/>
      <c r="CJ53" s="387"/>
      <c r="CK53" s="387"/>
      <c r="CL53" s="387"/>
      <c r="CM53" s="387"/>
      <c r="CN53" s="387"/>
      <c r="CO53" s="387"/>
      <c r="CP53" s="387"/>
      <c r="CQ53" s="387"/>
      <c r="CR53" s="387"/>
      <c r="CS53" s="387"/>
      <c r="CT53" s="387"/>
      <c r="CU53" s="387"/>
      <c r="CV53" s="387"/>
      <c r="CW53" s="387"/>
      <c r="CX53" s="387"/>
      <c r="CY53" s="387"/>
      <c r="CZ53" s="387"/>
      <c r="DA53" s="387"/>
      <c r="DB53" s="387"/>
      <c r="DC53" s="387"/>
      <c r="DD53" s="387"/>
      <c r="DE53" s="387"/>
      <c r="DF53" s="387"/>
      <c r="DG53" s="387"/>
      <c r="DH53" s="387"/>
      <c r="DI53" s="387"/>
      <c r="DJ53" s="387"/>
      <c r="DK53" s="387"/>
      <c r="DL53" s="387"/>
      <c r="DM53" s="387"/>
      <c r="DN53" s="387"/>
      <c r="DO53" s="387"/>
      <c r="DP53" s="387"/>
      <c r="DQ53" s="387"/>
      <c r="DR53" s="387"/>
      <c r="DS53" s="387"/>
      <c r="DT53" s="387"/>
      <c r="DU53" s="387"/>
      <c r="DV53" s="387"/>
      <c r="DW53" s="387"/>
      <c r="DX53" s="387"/>
      <c r="DY53" s="387"/>
      <c r="DZ53" s="387"/>
      <c r="EA53" s="387"/>
      <c r="EB53" s="387"/>
      <c r="EC53" s="387"/>
      <c r="ED53" s="387"/>
      <c r="EE53" s="387"/>
      <c r="EF53" s="387"/>
      <c r="EG53" s="387"/>
      <c r="EH53" s="387"/>
      <c r="EI53" s="387"/>
      <c r="EJ53" s="387"/>
      <c r="EK53" s="387"/>
      <c r="EL53" s="387"/>
      <c r="EM53" s="387"/>
      <c r="EN53" s="387"/>
      <c r="EO53" s="387"/>
      <c r="EP53" s="387"/>
      <c r="EQ53" s="387"/>
      <c r="ER53" s="387"/>
      <c r="ES53" s="387"/>
      <c r="ET53" s="387"/>
      <c r="EU53" s="387"/>
      <c r="EV53" s="387"/>
      <c r="EW53" s="387"/>
      <c r="EX53" s="387"/>
      <c r="EY53" s="387"/>
      <c r="EZ53" s="387"/>
      <c r="FA53" s="387"/>
      <c r="FB53" s="387"/>
      <c r="FC53" s="387"/>
      <c r="FD53" s="387"/>
      <c r="FE53" s="387"/>
      <c r="FF53" s="387"/>
      <c r="FG53" s="387"/>
      <c r="FH53" s="387"/>
      <c r="FI53" s="387"/>
      <c r="FJ53" s="387"/>
      <c r="FK53" s="387"/>
      <c r="FL53" s="387"/>
      <c r="FM53" s="387"/>
      <c r="FN53" s="387"/>
      <c r="FO53" s="387"/>
      <c r="FP53" s="387"/>
      <c r="FQ53" s="387"/>
      <c r="FR53" s="387"/>
      <c r="FS53" s="387"/>
      <c r="FT53" s="387"/>
      <c r="FU53" s="387"/>
      <c r="FV53" s="387"/>
      <c r="FW53" s="387"/>
      <c r="FX53" s="387"/>
      <c r="FY53" s="387"/>
      <c r="FZ53" s="387"/>
      <c r="GA53" s="387"/>
      <c r="GB53" s="387"/>
      <c r="GC53" s="387"/>
      <c r="GD53" s="387"/>
      <c r="GE53" s="387"/>
      <c r="GF53" s="387"/>
      <c r="GG53" s="387"/>
      <c r="GH53" s="387"/>
      <c r="GI53" s="387"/>
      <c r="GJ53" s="387"/>
      <c r="GK53" s="387"/>
      <c r="GL53" s="387"/>
      <c r="GM53" s="387"/>
      <c r="GN53" s="387"/>
      <c r="GO53" s="387"/>
      <c r="GP53" s="387"/>
      <c r="GQ53" s="387"/>
      <c r="GR53" s="387"/>
      <c r="GS53" s="387"/>
      <c r="GT53" s="387"/>
      <c r="GU53" s="387"/>
      <c r="GV53" s="387"/>
      <c r="GW53" s="387"/>
      <c r="GX53" s="387"/>
      <c r="GY53" s="387"/>
      <c r="GZ53" s="387"/>
      <c r="HA53" s="387"/>
      <c r="HB53" s="387"/>
      <c r="HC53" s="387"/>
      <c r="HD53" s="387"/>
      <c r="HE53" s="387"/>
      <c r="HF53" s="387"/>
      <c r="HG53" s="387"/>
      <c r="HH53" s="387"/>
      <c r="HI53" s="387"/>
      <c r="HJ53" s="387"/>
      <c r="HK53" s="387"/>
      <c r="HL53" s="387"/>
      <c r="HM53" s="387"/>
      <c r="HN53" s="387"/>
      <c r="HO53" s="387"/>
      <c r="HP53" s="387"/>
      <c r="HQ53" s="387"/>
      <c r="HR53" s="387"/>
      <c r="HS53" s="387"/>
      <c r="HT53" s="387"/>
      <c r="HU53" s="387"/>
      <c r="HV53" s="387"/>
      <c r="HW53" s="387"/>
      <c r="HX53" s="387"/>
      <c r="HY53" s="387"/>
      <c r="HZ53" s="387"/>
      <c r="IA53" s="387"/>
      <c r="IB53" s="387"/>
      <c r="IC53" s="387"/>
      <c r="ID53" s="387"/>
      <c r="IE53" s="387"/>
      <c r="IF53" s="387"/>
      <c r="IG53" s="387"/>
      <c r="IH53" s="387"/>
      <c r="II53" s="387"/>
      <c r="IJ53" s="387"/>
      <c r="IK53" s="387"/>
      <c r="IL53" s="387"/>
      <c r="IM53" s="387"/>
      <c r="IN53" s="387"/>
      <c r="IO53" s="387"/>
      <c r="IP53" s="387"/>
      <c r="IQ53" s="387"/>
      <c r="IR53" s="387"/>
      <c r="IS53" s="387"/>
      <c r="IT53" s="387"/>
      <c r="IU53" s="391"/>
    </row>
    <row r="54" spans="1:255" ht="24" customHeight="1" thickBot="1">
      <c r="A54" s="406"/>
      <c r="B54" s="1091" t="s">
        <v>199</v>
      </c>
      <c r="C54" s="1108"/>
      <c r="D54" s="1108"/>
      <c r="E54" s="343"/>
      <c r="F54" s="280"/>
      <c r="G54" s="248"/>
      <c r="H54" s="248"/>
      <c r="I54" s="248"/>
      <c r="J54" s="248"/>
      <c r="K54" s="665"/>
      <c r="L54" s="732"/>
      <c r="M54" s="732"/>
      <c r="N54" s="387"/>
      <c r="O54" s="387"/>
      <c r="P54" s="387"/>
      <c r="Q54" s="387"/>
      <c r="R54" s="387"/>
      <c r="S54" s="387"/>
      <c r="T54" s="387"/>
      <c r="U54" s="387"/>
      <c r="V54" s="387"/>
      <c r="W54" s="387"/>
      <c r="X54" s="387"/>
      <c r="Y54" s="387"/>
      <c r="Z54" s="387"/>
      <c r="AA54" s="387"/>
      <c r="AB54" s="387"/>
      <c r="AC54" s="387"/>
      <c r="AD54" s="387"/>
      <c r="AE54" s="387"/>
      <c r="AF54" s="387"/>
      <c r="AG54" s="387"/>
      <c r="AH54" s="387"/>
      <c r="AI54" s="387"/>
      <c r="AJ54" s="387"/>
      <c r="AK54" s="387"/>
      <c r="AL54" s="387"/>
      <c r="AM54" s="387"/>
      <c r="AN54" s="387"/>
      <c r="AO54" s="387"/>
      <c r="AP54" s="387"/>
      <c r="AQ54" s="387"/>
      <c r="AR54" s="387"/>
      <c r="AS54" s="387"/>
      <c r="AT54" s="387"/>
      <c r="AU54" s="387"/>
      <c r="AV54" s="387"/>
      <c r="AW54" s="387"/>
      <c r="AX54" s="387"/>
      <c r="AY54" s="387"/>
      <c r="AZ54" s="387"/>
      <c r="BA54" s="387"/>
      <c r="BB54" s="387"/>
      <c r="BC54" s="387"/>
      <c r="BD54" s="387"/>
      <c r="BE54" s="387"/>
      <c r="BF54" s="387"/>
      <c r="BG54" s="387"/>
      <c r="BH54" s="387"/>
      <c r="BI54" s="387"/>
      <c r="BJ54" s="387"/>
      <c r="BK54" s="387"/>
      <c r="BL54" s="387"/>
      <c r="BM54" s="387"/>
      <c r="BN54" s="387"/>
      <c r="BO54" s="387"/>
      <c r="BP54" s="387"/>
      <c r="BQ54" s="387"/>
      <c r="BR54" s="387"/>
      <c r="BS54" s="387"/>
      <c r="BT54" s="387"/>
      <c r="BU54" s="387"/>
      <c r="BV54" s="387"/>
      <c r="BW54" s="387"/>
      <c r="BX54" s="387"/>
      <c r="BY54" s="387"/>
      <c r="BZ54" s="387"/>
      <c r="CA54" s="387"/>
      <c r="CB54" s="387"/>
      <c r="CC54" s="387"/>
      <c r="CD54" s="387"/>
      <c r="CE54" s="387"/>
      <c r="CF54" s="387"/>
      <c r="CG54" s="387"/>
      <c r="CH54" s="387"/>
      <c r="CI54" s="387"/>
      <c r="CJ54" s="387"/>
      <c r="CK54" s="387"/>
      <c r="CL54" s="387"/>
      <c r="CM54" s="387"/>
      <c r="CN54" s="387"/>
      <c r="CO54" s="387"/>
      <c r="CP54" s="387"/>
      <c r="CQ54" s="387"/>
      <c r="CR54" s="387"/>
      <c r="CS54" s="387"/>
      <c r="CT54" s="387"/>
      <c r="CU54" s="387"/>
      <c r="CV54" s="387"/>
      <c r="CW54" s="387"/>
      <c r="CX54" s="387"/>
      <c r="CY54" s="387"/>
      <c r="CZ54" s="387"/>
      <c r="DA54" s="387"/>
      <c r="DB54" s="387"/>
      <c r="DC54" s="387"/>
      <c r="DD54" s="387"/>
      <c r="DE54" s="387"/>
      <c r="DF54" s="387"/>
      <c r="DG54" s="387"/>
      <c r="DH54" s="387"/>
      <c r="DI54" s="387"/>
      <c r="DJ54" s="387"/>
      <c r="DK54" s="387"/>
      <c r="DL54" s="387"/>
      <c r="DM54" s="387"/>
      <c r="DN54" s="387"/>
      <c r="DO54" s="387"/>
      <c r="DP54" s="387"/>
      <c r="DQ54" s="387"/>
      <c r="DR54" s="387"/>
      <c r="DS54" s="387"/>
      <c r="DT54" s="387"/>
      <c r="DU54" s="387"/>
      <c r="DV54" s="387"/>
      <c r="DW54" s="387"/>
      <c r="DX54" s="387"/>
      <c r="DY54" s="387"/>
      <c r="DZ54" s="387"/>
      <c r="EA54" s="387"/>
      <c r="EB54" s="387"/>
      <c r="EC54" s="387"/>
      <c r="ED54" s="387"/>
      <c r="EE54" s="387"/>
      <c r="EF54" s="387"/>
      <c r="EG54" s="387"/>
      <c r="EH54" s="387"/>
      <c r="EI54" s="387"/>
      <c r="EJ54" s="387"/>
      <c r="EK54" s="387"/>
      <c r="EL54" s="387"/>
      <c r="EM54" s="387"/>
      <c r="EN54" s="387"/>
      <c r="EO54" s="387"/>
      <c r="EP54" s="387"/>
      <c r="EQ54" s="387"/>
      <c r="ER54" s="387"/>
      <c r="ES54" s="387"/>
      <c r="ET54" s="387"/>
      <c r="EU54" s="387"/>
      <c r="EV54" s="387"/>
      <c r="EW54" s="387"/>
      <c r="EX54" s="387"/>
      <c r="EY54" s="387"/>
      <c r="EZ54" s="387"/>
      <c r="FA54" s="387"/>
      <c r="FB54" s="387"/>
      <c r="FC54" s="387"/>
      <c r="FD54" s="387"/>
      <c r="FE54" s="387"/>
      <c r="FF54" s="387"/>
      <c r="FG54" s="387"/>
      <c r="FH54" s="387"/>
      <c r="FI54" s="387"/>
      <c r="FJ54" s="387"/>
      <c r="FK54" s="387"/>
      <c r="FL54" s="387"/>
      <c r="FM54" s="387"/>
      <c r="FN54" s="387"/>
      <c r="FO54" s="387"/>
      <c r="FP54" s="387"/>
      <c r="FQ54" s="387"/>
      <c r="FR54" s="387"/>
      <c r="FS54" s="387"/>
      <c r="FT54" s="387"/>
      <c r="FU54" s="387"/>
      <c r="FV54" s="387"/>
      <c r="FW54" s="387"/>
      <c r="FX54" s="387"/>
      <c r="FY54" s="387"/>
      <c r="FZ54" s="387"/>
      <c r="GA54" s="387"/>
      <c r="GB54" s="387"/>
      <c r="GC54" s="387"/>
      <c r="GD54" s="387"/>
      <c r="GE54" s="387"/>
      <c r="GF54" s="387"/>
      <c r="GG54" s="387"/>
      <c r="GH54" s="387"/>
      <c r="GI54" s="387"/>
      <c r="GJ54" s="387"/>
      <c r="GK54" s="387"/>
      <c r="GL54" s="387"/>
      <c r="GM54" s="387"/>
      <c r="GN54" s="387"/>
      <c r="GO54" s="387"/>
      <c r="GP54" s="387"/>
      <c r="GQ54" s="387"/>
      <c r="GR54" s="387"/>
      <c r="GS54" s="387"/>
      <c r="GT54" s="387"/>
      <c r="GU54" s="387"/>
      <c r="GV54" s="387"/>
      <c r="GW54" s="387"/>
      <c r="GX54" s="387"/>
      <c r="GY54" s="387"/>
      <c r="GZ54" s="387"/>
      <c r="HA54" s="387"/>
      <c r="HB54" s="387"/>
      <c r="HC54" s="387"/>
      <c r="HD54" s="387"/>
      <c r="HE54" s="387"/>
      <c r="HF54" s="387"/>
      <c r="HG54" s="387"/>
      <c r="HH54" s="387"/>
      <c r="HI54" s="387"/>
      <c r="HJ54" s="387"/>
      <c r="HK54" s="387"/>
      <c r="HL54" s="387"/>
      <c r="HM54" s="387"/>
      <c r="HN54" s="387"/>
      <c r="HO54" s="387"/>
      <c r="HP54" s="387"/>
      <c r="HQ54" s="387"/>
      <c r="HR54" s="387"/>
      <c r="HS54" s="387"/>
      <c r="HT54" s="387"/>
      <c r="HU54" s="387"/>
      <c r="HV54" s="387"/>
      <c r="HW54" s="387"/>
      <c r="HX54" s="387"/>
      <c r="HY54" s="387"/>
      <c r="HZ54" s="387"/>
      <c r="IA54" s="387"/>
      <c r="IB54" s="387"/>
      <c r="IC54" s="387"/>
      <c r="ID54" s="387"/>
      <c r="IE54" s="387"/>
      <c r="IF54" s="387"/>
      <c r="IG54" s="387"/>
      <c r="IH54" s="387"/>
      <c r="II54" s="387"/>
      <c r="IJ54" s="387"/>
      <c r="IK54" s="387"/>
      <c r="IL54" s="387"/>
      <c r="IM54" s="387"/>
      <c r="IN54" s="387"/>
      <c r="IO54" s="387"/>
      <c r="IP54" s="387"/>
      <c r="IQ54" s="387"/>
      <c r="IR54" s="387"/>
      <c r="IS54" s="387"/>
      <c r="IT54" s="387"/>
      <c r="IU54" s="391"/>
    </row>
    <row r="55" spans="1:255" ht="15.95" customHeight="1" thickBot="1">
      <c r="A55" s="344">
        <f t="shared" ref="A55:A60" si="6">A56-1</f>
        <v>108</v>
      </c>
      <c r="B55" s="1094">
        <v>1</v>
      </c>
      <c r="C55" s="345"/>
      <c r="D55" s="346" t="s">
        <v>200</v>
      </c>
      <c r="E55" s="691" t="s">
        <v>285</v>
      </c>
      <c r="F55" s="386"/>
      <c r="G55" s="248"/>
      <c r="H55" s="248"/>
      <c r="I55" s="248"/>
      <c r="J55" s="248"/>
      <c r="K55" s="248"/>
      <c r="L55" s="248"/>
      <c r="M55" s="248"/>
      <c r="N55" s="248"/>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7"/>
      <c r="BD55" s="387"/>
      <c r="BE55" s="387"/>
      <c r="BF55" s="387"/>
      <c r="BG55" s="387"/>
      <c r="BH55" s="387"/>
      <c r="BI55" s="387"/>
      <c r="BJ55" s="387"/>
      <c r="BK55" s="387"/>
      <c r="BL55" s="387"/>
      <c r="BM55" s="387"/>
      <c r="BN55" s="387"/>
      <c r="BO55" s="387"/>
      <c r="BP55" s="387"/>
      <c r="BQ55" s="387"/>
      <c r="BR55" s="387"/>
      <c r="BS55" s="387"/>
      <c r="BT55" s="387"/>
      <c r="BU55" s="387"/>
      <c r="BV55" s="387"/>
      <c r="BW55" s="387"/>
      <c r="BX55" s="387"/>
      <c r="BY55" s="387"/>
      <c r="BZ55" s="387"/>
      <c r="CA55" s="387"/>
      <c r="CB55" s="387"/>
      <c r="CC55" s="387"/>
      <c r="CD55" s="387"/>
      <c r="CE55" s="387"/>
      <c r="CF55" s="387"/>
      <c r="CG55" s="387"/>
      <c r="CH55" s="387"/>
      <c r="CI55" s="387"/>
      <c r="CJ55" s="387"/>
      <c r="CK55" s="387"/>
      <c r="CL55" s="387"/>
      <c r="CM55" s="387"/>
      <c r="CN55" s="387"/>
      <c r="CO55" s="387"/>
      <c r="CP55" s="387"/>
      <c r="CQ55" s="387"/>
      <c r="CR55" s="387"/>
      <c r="CS55" s="387"/>
      <c r="CT55" s="387"/>
      <c r="CU55" s="387"/>
      <c r="CV55" s="387"/>
      <c r="CW55" s="387"/>
      <c r="CX55" s="387"/>
      <c r="CY55" s="387"/>
      <c r="CZ55" s="387"/>
      <c r="DA55" s="387"/>
      <c r="DB55" s="387"/>
      <c r="DC55" s="387"/>
      <c r="DD55" s="387"/>
      <c r="DE55" s="387"/>
      <c r="DF55" s="387"/>
      <c r="DG55" s="387"/>
      <c r="DH55" s="387"/>
      <c r="DI55" s="387"/>
      <c r="DJ55" s="387"/>
      <c r="DK55" s="387"/>
      <c r="DL55" s="387"/>
      <c r="DM55" s="387"/>
      <c r="DN55" s="387"/>
      <c r="DO55" s="387"/>
      <c r="DP55" s="387"/>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c r="EU55" s="387"/>
      <c r="EV55" s="387"/>
      <c r="EW55" s="387"/>
      <c r="EX55" s="387"/>
      <c r="EY55" s="387"/>
      <c r="EZ55" s="387"/>
      <c r="FA55" s="387"/>
      <c r="FB55" s="387"/>
      <c r="FC55" s="387"/>
      <c r="FD55" s="387"/>
      <c r="FE55" s="387"/>
      <c r="FF55" s="387"/>
      <c r="FG55" s="387"/>
      <c r="FH55" s="387"/>
      <c r="FI55" s="387"/>
      <c r="FJ55" s="387"/>
      <c r="FK55" s="387"/>
      <c r="FL55" s="387"/>
      <c r="FM55" s="387"/>
      <c r="FN55" s="387"/>
      <c r="FO55" s="387"/>
      <c r="FP55" s="387"/>
      <c r="FQ55" s="387"/>
      <c r="FR55" s="387"/>
      <c r="FS55" s="387"/>
      <c r="FT55" s="387"/>
      <c r="FU55" s="387"/>
      <c r="FV55" s="387"/>
      <c r="FW55" s="387"/>
      <c r="FX55" s="387"/>
      <c r="FY55" s="387"/>
      <c r="FZ55" s="387"/>
      <c r="GA55" s="387"/>
      <c r="GB55" s="387"/>
      <c r="GC55" s="387"/>
      <c r="GD55" s="387"/>
      <c r="GE55" s="387"/>
      <c r="GF55" s="387"/>
      <c r="GG55" s="387"/>
      <c r="GH55" s="387"/>
      <c r="GI55" s="387"/>
      <c r="GJ55" s="387"/>
      <c r="GK55" s="387"/>
      <c r="GL55" s="387"/>
      <c r="GM55" s="387"/>
      <c r="GN55" s="387"/>
      <c r="GO55" s="387"/>
      <c r="GP55" s="387"/>
      <c r="GQ55" s="387"/>
      <c r="GR55" s="387"/>
      <c r="GS55" s="387"/>
      <c r="GT55" s="387"/>
      <c r="GU55" s="387"/>
      <c r="GV55" s="387"/>
      <c r="GW55" s="387"/>
      <c r="GX55" s="387"/>
      <c r="GY55" s="387"/>
      <c r="GZ55" s="387"/>
      <c r="HA55" s="387"/>
      <c r="HB55" s="387"/>
      <c r="HC55" s="387"/>
      <c r="HD55" s="387"/>
      <c r="HE55" s="387"/>
      <c r="HF55" s="387"/>
      <c r="HG55" s="387"/>
      <c r="HH55" s="387"/>
      <c r="HI55" s="387"/>
      <c r="HJ55" s="387"/>
      <c r="HK55" s="387"/>
      <c r="HL55" s="387"/>
      <c r="HM55" s="387"/>
      <c r="HN55" s="387"/>
      <c r="HO55" s="387"/>
      <c r="HP55" s="387"/>
      <c r="HQ55" s="387"/>
      <c r="HR55" s="387"/>
      <c r="HS55" s="387"/>
      <c r="HT55" s="387"/>
      <c r="HU55" s="387"/>
      <c r="HV55" s="387"/>
      <c r="HW55" s="387"/>
      <c r="HX55" s="387"/>
      <c r="HY55" s="387"/>
      <c r="HZ55" s="387"/>
      <c r="IA55" s="387"/>
      <c r="IB55" s="387"/>
      <c r="IC55" s="387"/>
      <c r="ID55" s="387"/>
      <c r="IE55" s="387"/>
      <c r="IF55" s="387"/>
      <c r="IG55" s="387"/>
      <c r="IH55" s="387"/>
      <c r="II55" s="387"/>
      <c r="IJ55" s="387"/>
      <c r="IK55" s="387"/>
      <c r="IL55" s="387"/>
      <c r="IM55" s="387"/>
      <c r="IN55" s="387"/>
      <c r="IO55" s="387"/>
      <c r="IP55" s="387"/>
      <c r="IQ55" s="387"/>
      <c r="IR55" s="387"/>
      <c r="IS55" s="387"/>
      <c r="IT55" s="387"/>
      <c r="IU55" s="391"/>
    </row>
    <row r="56" spans="1:255" ht="15.95" customHeight="1" thickBot="1">
      <c r="A56" s="344">
        <f t="shared" si="6"/>
        <v>109</v>
      </c>
      <c r="B56" s="1113"/>
      <c r="C56" s="348"/>
      <c r="D56" s="349" t="s">
        <v>202</v>
      </c>
      <c r="E56" s="691" t="s">
        <v>772</v>
      </c>
      <c r="F56" s="386"/>
      <c r="G56" s="248"/>
      <c r="H56" s="248"/>
      <c r="I56" s="248"/>
      <c r="J56" s="248"/>
      <c r="K56" s="248"/>
      <c r="L56" s="248"/>
      <c r="M56" s="248"/>
      <c r="N56" s="248"/>
      <c r="O56" s="387"/>
      <c r="P56" s="387"/>
      <c r="Q56" s="387"/>
      <c r="R56" s="387"/>
      <c r="S56" s="387"/>
      <c r="T56" s="387"/>
      <c r="U56" s="387"/>
      <c r="V56" s="387"/>
      <c r="W56" s="387"/>
      <c r="X56" s="387"/>
      <c r="Y56" s="387"/>
      <c r="Z56" s="387"/>
      <c r="AA56" s="387"/>
      <c r="AB56" s="387"/>
      <c r="AC56" s="387"/>
      <c r="AD56" s="387"/>
      <c r="AE56" s="387"/>
      <c r="AF56" s="387"/>
      <c r="AG56" s="387"/>
      <c r="AH56" s="387"/>
      <c r="AI56" s="387"/>
      <c r="AJ56" s="387"/>
      <c r="AK56" s="387"/>
      <c r="AL56" s="387"/>
      <c r="AM56" s="387"/>
      <c r="AN56" s="387"/>
      <c r="AO56" s="387"/>
      <c r="AP56" s="387"/>
      <c r="AQ56" s="387"/>
      <c r="AR56" s="387"/>
      <c r="AS56" s="387"/>
      <c r="AT56" s="387"/>
      <c r="AU56" s="387"/>
      <c r="AV56" s="387"/>
      <c r="AW56" s="387"/>
      <c r="AX56" s="387"/>
      <c r="AY56" s="387"/>
      <c r="AZ56" s="387"/>
      <c r="BA56" s="387"/>
      <c r="BB56" s="387"/>
      <c r="BC56" s="387"/>
      <c r="BD56" s="387"/>
      <c r="BE56" s="387"/>
      <c r="BF56" s="387"/>
      <c r="BG56" s="387"/>
      <c r="BH56" s="387"/>
      <c r="BI56" s="387"/>
      <c r="BJ56" s="387"/>
      <c r="BK56" s="387"/>
      <c r="BL56" s="387"/>
      <c r="BM56" s="387"/>
      <c r="BN56" s="387"/>
      <c r="BO56" s="387"/>
      <c r="BP56" s="387"/>
      <c r="BQ56" s="387"/>
      <c r="BR56" s="387"/>
      <c r="BS56" s="387"/>
      <c r="BT56" s="387"/>
      <c r="BU56" s="387"/>
      <c r="BV56" s="387"/>
      <c r="BW56" s="387"/>
      <c r="BX56" s="387"/>
      <c r="BY56" s="387"/>
      <c r="BZ56" s="387"/>
      <c r="CA56" s="387"/>
      <c r="CB56" s="387"/>
      <c r="CC56" s="387"/>
      <c r="CD56" s="387"/>
      <c r="CE56" s="387"/>
      <c r="CF56" s="387"/>
      <c r="CG56" s="387"/>
      <c r="CH56" s="387"/>
      <c r="CI56" s="387"/>
      <c r="CJ56" s="387"/>
      <c r="CK56" s="387"/>
      <c r="CL56" s="387"/>
      <c r="CM56" s="387"/>
      <c r="CN56" s="387"/>
      <c r="CO56" s="387"/>
      <c r="CP56" s="387"/>
      <c r="CQ56" s="387"/>
      <c r="CR56" s="387"/>
      <c r="CS56" s="387"/>
      <c r="CT56" s="387"/>
      <c r="CU56" s="387"/>
      <c r="CV56" s="387"/>
      <c r="CW56" s="387"/>
      <c r="CX56" s="387"/>
      <c r="CY56" s="387"/>
      <c r="CZ56" s="387"/>
      <c r="DA56" s="387"/>
      <c r="DB56" s="387"/>
      <c r="DC56" s="387"/>
      <c r="DD56" s="387"/>
      <c r="DE56" s="387"/>
      <c r="DF56" s="387"/>
      <c r="DG56" s="387"/>
      <c r="DH56" s="387"/>
      <c r="DI56" s="387"/>
      <c r="DJ56" s="387"/>
      <c r="DK56" s="387"/>
      <c r="DL56" s="387"/>
      <c r="DM56" s="387"/>
      <c r="DN56" s="387"/>
      <c r="DO56" s="387"/>
      <c r="DP56" s="387"/>
      <c r="DQ56" s="387"/>
      <c r="DR56" s="387"/>
      <c r="DS56" s="387"/>
      <c r="DT56" s="387"/>
      <c r="DU56" s="387"/>
      <c r="DV56" s="387"/>
      <c r="DW56" s="387"/>
      <c r="DX56" s="387"/>
      <c r="DY56" s="387"/>
      <c r="DZ56" s="387"/>
      <c r="EA56" s="387"/>
      <c r="EB56" s="387"/>
      <c r="EC56" s="387"/>
      <c r="ED56" s="387"/>
      <c r="EE56" s="387"/>
      <c r="EF56" s="387"/>
      <c r="EG56" s="387"/>
      <c r="EH56" s="387"/>
      <c r="EI56" s="387"/>
      <c r="EJ56" s="387"/>
      <c r="EK56" s="387"/>
      <c r="EL56" s="387"/>
      <c r="EM56" s="387"/>
      <c r="EN56" s="387"/>
      <c r="EO56" s="387"/>
      <c r="EP56" s="387"/>
      <c r="EQ56" s="387"/>
      <c r="ER56" s="387"/>
      <c r="ES56" s="387"/>
      <c r="ET56" s="387"/>
      <c r="EU56" s="387"/>
      <c r="EV56" s="387"/>
      <c r="EW56" s="387"/>
      <c r="EX56" s="387"/>
      <c r="EY56" s="387"/>
      <c r="EZ56" s="387"/>
      <c r="FA56" s="387"/>
      <c r="FB56" s="387"/>
      <c r="FC56" s="387"/>
      <c r="FD56" s="387"/>
      <c r="FE56" s="387"/>
      <c r="FF56" s="387"/>
      <c r="FG56" s="387"/>
      <c r="FH56" s="387"/>
      <c r="FI56" s="387"/>
      <c r="FJ56" s="387"/>
      <c r="FK56" s="387"/>
      <c r="FL56" s="387"/>
      <c r="FM56" s="387"/>
      <c r="FN56" s="387"/>
      <c r="FO56" s="387"/>
      <c r="FP56" s="387"/>
      <c r="FQ56" s="387"/>
      <c r="FR56" s="387"/>
      <c r="FS56" s="387"/>
      <c r="FT56" s="387"/>
      <c r="FU56" s="387"/>
      <c r="FV56" s="387"/>
      <c r="FW56" s="387"/>
      <c r="FX56" s="387"/>
      <c r="FY56" s="387"/>
      <c r="FZ56" s="387"/>
      <c r="GA56" s="387"/>
      <c r="GB56" s="387"/>
      <c r="GC56" s="387"/>
      <c r="GD56" s="387"/>
      <c r="GE56" s="387"/>
      <c r="GF56" s="387"/>
      <c r="GG56" s="387"/>
      <c r="GH56" s="387"/>
      <c r="GI56" s="387"/>
      <c r="GJ56" s="387"/>
      <c r="GK56" s="387"/>
      <c r="GL56" s="387"/>
      <c r="GM56" s="387"/>
      <c r="GN56" s="387"/>
      <c r="GO56" s="387"/>
      <c r="GP56" s="387"/>
      <c r="GQ56" s="387"/>
      <c r="GR56" s="387"/>
      <c r="GS56" s="387"/>
      <c r="GT56" s="387"/>
      <c r="GU56" s="387"/>
      <c r="GV56" s="387"/>
      <c r="GW56" s="387"/>
      <c r="GX56" s="387"/>
      <c r="GY56" s="387"/>
      <c r="GZ56" s="387"/>
      <c r="HA56" s="387"/>
      <c r="HB56" s="387"/>
      <c r="HC56" s="387"/>
      <c r="HD56" s="387"/>
      <c r="HE56" s="387"/>
      <c r="HF56" s="387"/>
      <c r="HG56" s="387"/>
      <c r="HH56" s="387"/>
      <c r="HI56" s="387"/>
      <c r="HJ56" s="387"/>
      <c r="HK56" s="387"/>
      <c r="HL56" s="387"/>
      <c r="HM56" s="387"/>
      <c r="HN56" s="387"/>
      <c r="HO56" s="387"/>
      <c r="HP56" s="387"/>
      <c r="HQ56" s="387"/>
      <c r="HR56" s="387"/>
      <c r="HS56" s="387"/>
      <c r="HT56" s="387"/>
      <c r="HU56" s="387"/>
      <c r="HV56" s="387"/>
      <c r="HW56" s="387"/>
      <c r="HX56" s="387"/>
      <c r="HY56" s="387"/>
      <c r="HZ56" s="387"/>
      <c r="IA56" s="387"/>
      <c r="IB56" s="387"/>
      <c r="IC56" s="387"/>
      <c r="ID56" s="387"/>
      <c r="IE56" s="387"/>
      <c r="IF56" s="387"/>
      <c r="IG56" s="387"/>
      <c r="IH56" s="387"/>
      <c r="II56" s="387"/>
      <c r="IJ56" s="387"/>
      <c r="IK56" s="387"/>
      <c r="IL56" s="387"/>
      <c r="IM56" s="387"/>
      <c r="IN56" s="387"/>
      <c r="IO56" s="387"/>
      <c r="IP56" s="387"/>
      <c r="IQ56" s="387"/>
      <c r="IR56" s="387"/>
      <c r="IS56" s="387"/>
      <c r="IT56" s="387"/>
      <c r="IU56" s="391"/>
    </row>
    <row r="57" spans="1:255" ht="15.95" customHeight="1" thickBot="1">
      <c r="A57" s="344">
        <f t="shared" si="6"/>
        <v>110</v>
      </c>
      <c r="B57" s="1113"/>
      <c r="C57" s="348"/>
      <c r="D57" s="349" t="s">
        <v>204</v>
      </c>
      <c r="E57" s="691" t="s">
        <v>773</v>
      </c>
      <c r="F57" s="386"/>
      <c r="G57" s="248"/>
      <c r="H57" s="248"/>
      <c r="I57" s="248"/>
      <c r="J57" s="248"/>
      <c r="K57" s="248"/>
      <c r="L57" s="248"/>
      <c r="M57" s="248"/>
      <c r="N57" s="248"/>
      <c r="O57" s="387"/>
      <c r="P57" s="387"/>
      <c r="Q57" s="387"/>
      <c r="R57" s="387"/>
      <c r="S57" s="387"/>
      <c r="T57" s="387"/>
      <c r="U57" s="387"/>
      <c r="V57" s="387"/>
      <c r="W57" s="387"/>
      <c r="X57" s="387"/>
      <c r="Y57" s="387"/>
      <c r="Z57" s="387"/>
      <c r="AA57" s="387"/>
      <c r="AB57" s="387"/>
      <c r="AC57" s="387"/>
      <c r="AD57" s="387"/>
      <c r="AE57" s="387"/>
      <c r="AF57" s="387"/>
      <c r="AG57" s="387"/>
      <c r="AH57" s="387"/>
      <c r="AI57" s="387"/>
      <c r="AJ57" s="387"/>
      <c r="AK57" s="387"/>
      <c r="AL57" s="387"/>
      <c r="AM57" s="387"/>
      <c r="AN57" s="387"/>
      <c r="AO57" s="387"/>
      <c r="AP57" s="387"/>
      <c r="AQ57" s="387"/>
      <c r="AR57" s="387"/>
      <c r="AS57" s="387"/>
      <c r="AT57" s="387"/>
      <c r="AU57" s="387"/>
      <c r="AV57" s="387"/>
      <c r="AW57" s="387"/>
      <c r="AX57" s="387"/>
      <c r="AY57" s="387"/>
      <c r="AZ57" s="387"/>
      <c r="BA57" s="387"/>
      <c r="BB57" s="387"/>
      <c r="BC57" s="387"/>
      <c r="BD57" s="387"/>
      <c r="BE57" s="387"/>
      <c r="BF57" s="387"/>
      <c r="BG57" s="387"/>
      <c r="BH57" s="387"/>
      <c r="BI57" s="387"/>
      <c r="BJ57" s="387"/>
      <c r="BK57" s="387"/>
      <c r="BL57" s="387"/>
      <c r="BM57" s="387"/>
      <c r="BN57" s="387"/>
      <c r="BO57" s="387"/>
      <c r="BP57" s="387"/>
      <c r="BQ57" s="387"/>
      <c r="BR57" s="387"/>
      <c r="BS57" s="387"/>
      <c r="BT57" s="387"/>
      <c r="BU57" s="387"/>
      <c r="BV57" s="387"/>
      <c r="BW57" s="387"/>
      <c r="BX57" s="387"/>
      <c r="BY57" s="387"/>
      <c r="BZ57" s="387"/>
      <c r="CA57" s="387"/>
      <c r="CB57" s="387"/>
      <c r="CC57" s="387"/>
      <c r="CD57" s="387"/>
      <c r="CE57" s="387"/>
      <c r="CF57" s="387"/>
      <c r="CG57" s="387"/>
      <c r="CH57" s="387"/>
      <c r="CI57" s="387"/>
      <c r="CJ57" s="387"/>
      <c r="CK57" s="387"/>
      <c r="CL57" s="387"/>
      <c r="CM57" s="387"/>
      <c r="CN57" s="387"/>
      <c r="CO57" s="387"/>
      <c r="CP57" s="387"/>
      <c r="CQ57" s="387"/>
      <c r="CR57" s="387"/>
      <c r="CS57" s="387"/>
      <c r="CT57" s="387"/>
      <c r="CU57" s="387"/>
      <c r="CV57" s="387"/>
      <c r="CW57" s="387"/>
      <c r="CX57" s="387"/>
      <c r="CY57" s="387"/>
      <c r="CZ57" s="387"/>
      <c r="DA57" s="387"/>
      <c r="DB57" s="387"/>
      <c r="DC57" s="387"/>
      <c r="DD57" s="387"/>
      <c r="DE57" s="387"/>
      <c r="DF57" s="387"/>
      <c r="DG57" s="387"/>
      <c r="DH57" s="387"/>
      <c r="DI57" s="387"/>
      <c r="DJ57" s="387"/>
      <c r="DK57" s="387"/>
      <c r="DL57" s="387"/>
      <c r="DM57" s="387"/>
      <c r="DN57" s="387"/>
      <c r="DO57" s="387"/>
      <c r="DP57" s="387"/>
      <c r="DQ57" s="387"/>
      <c r="DR57" s="387"/>
      <c r="DS57" s="387"/>
      <c r="DT57" s="387"/>
      <c r="DU57" s="387"/>
      <c r="DV57" s="387"/>
      <c r="DW57" s="387"/>
      <c r="DX57" s="387"/>
      <c r="DY57" s="387"/>
      <c r="DZ57" s="387"/>
      <c r="EA57" s="387"/>
      <c r="EB57" s="387"/>
      <c r="EC57" s="387"/>
      <c r="ED57" s="387"/>
      <c r="EE57" s="387"/>
      <c r="EF57" s="387"/>
      <c r="EG57" s="387"/>
      <c r="EH57" s="387"/>
      <c r="EI57" s="387"/>
      <c r="EJ57" s="387"/>
      <c r="EK57" s="387"/>
      <c r="EL57" s="387"/>
      <c r="EM57" s="387"/>
      <c r="EN57" s="387"/>
      <c r="EO57" s="387"/>
      <c r="EP57" s="387"/>
      <c r="EQ57" s="387"/>
      <c r="ER57" s="387"/>
      <c r="ES57" s="387"/>
      <c r="ET57" s="387"/>
      <c r="EU57" s="387"/>
      <c r="EV57" s="387"/>
      <c r="EW57" s="387"/>
      <c r="EX57" s="387"/>
      <c r="EY57" s="387"/>
      <c r="EZ57" s="387"/>
      <c r="FA57" s="387"/>
      <c r="FB57" s="387"/>
      <c r="FC57" s="387"/>
      <c r="FD57" s="387"/>
      <c r="FE57" s="387"/>
      <c r="FF57" s="387"/>
      <c r="FG57" s="387"/>
      <c r="FH57" s="387"/>
      <c r="FI57" s="387"/>
      <c r="FJ57" s="387"/>
      <c r="FK57" s="387"/>
      <c r="FL57" s="387"/>
      <c r="FM57" s="387"/>
      <c r="FN57" s="387"/>
      <c r="FO57" s="387"/>
      <c r="FP57" s="387"/>
      <c r="FQ57" s="387"/>
      <c r="FR57" s="387"/>
      <c r="FS57" s="387"/>
      <c r="FT57" s="387"/>
      <c r="FU57" s="387"/>
      <c r="FV57" s="387"/>
      <c r="FW57" s="387"/>
      <c r="FX57" s="387"/>
      <c r="FY57" s="387"/>
      <c r="FZ57" s="387"/>
      <c r="GA57" s="387"/>
      <c r="GB57" s="387"/>
      <c r="GC57" s="387"/>
      <c r="GD57" s="387"/>
      <c r="GE57" s="387"/>
      <c r="GF57" s="387"/>
      <c r="GG57" s="387"/>
      <c r="GH57" s="387"/>
      <c r="GI57" s="387"/>
      <c r="GJ57" s="387"/>
      <c r="GK57" s="387"/>
      <c r="GL57" s="387"/>
      <c r="GM57" s="387"/>
      <c r="GN57" s="387"/>
      <c r="GO57" s="387"/>
      <c r="GP57" s="387"/>
      <c r="GQ57" s="387"/>
      <c r="GR57" s="387"/>
      <c r="GS57" s="387"/>
      <c r="GT57" s="387"/>
      <c r="GU57" s="387"/>
      <c r="GV57" s="387"/>
      <c r="GW57" s="387"/>
      <c r="GX57" s="387"/>
      <c r="GY57" s="387"/>
      <c r="GZ57" s="387"/>
      <c r="HA57" s="387"/>
      <c r="HB57" s="387"/>
      <c r="HC57" s="387"/>
      <c r="HD57" s="387"/>
      <c r="HE57" s="387"/>
      <c r="HF57" s="387"/>
      <c r="HG57" s="387"/>
      <c r="HH57" s="387"/>
      <c r="HI57" s="387"/>
      <c r="HJ57" s="387"/>
      <c r="HK57" s="387"/>
      <c r="HL57" s="387"/>
      <c r="HM57" s="387"/>
      <c r="HN57" s="387"/>
      <c r="HO57" s="387"/>
      <c r="HP57" s="387"/>
      <c r="HQ57" s="387"/>
      <c r="HR57" s="387"/>
      <c r="HS57" s="387"/>
      <c r="HT57" s="387"/>
      <c r="HU57" s="387"/>
      <c r="HV57" s="387"/>
      <c r="HW57" s="387"/>
      <c r="HX57" s="387"/>
      <c r="HY57" s="387"/>
      <c r="HZ57" s="387"/>
      <c r="IA57" s="387"/>
      <c r="IB57" s="387"/>
      <c r="IC57" s="387"/>
      <c r="ID57" s="387"/>
      <c r="IE57" s="387"/>
      <c r="IF57" s="387"/>
      <c r="IG57" s="387"/>
      <c r="IH57" s="387"/>
      <c r="II57" s="387"/>
      <c r="IJ57" s="387"/>
      <c r="IK57" s="387"/>
      <c r="IL57" s="387"/>
      <c r="IM57" s="387"/>
      <c r="IN57" s="387"/>
      <c r="IO57" s="387"/>
      <c r="IP57" s="387"/>
      <c r="IQ57" s="387"/>
      <c r="IR57" s="387"/>
      <c r="IS57" s="387"/>
      <c r="IT57" s="387"/>
      <c r="IU57" s="391"/>
    </row>
    <row r="58" spans="1:255" ht="15.95" customHeight="1" thickBot="1">
      <c r="A58" s="344">
        <f t="shared" si="6"/>
        <v>111</v>
      </c>
      <c r="B58" s="1113"/>
      <c r="C58" s="348"/>
      <c r="D58" s="349" t="s">
        <v>205</v>
      </c>
      <c r="E58" s="691" t="s">
        <v>774</v>
      </c>
      <c r="F58" s="386"/>
      <c r="G58" s="248"/>
      <c r="H58" s="248"/>
      <c r="I58" s="248"/>
      <c r="J58" s="248"/>
      <c r="K58" s="248"/>
      <c r="L58" s="248"/>
      <c r="M58" s="248"/>
      <c r="N58" s="248"/>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387"/>
      <c r="AM58" s="387"/>
      <c r="AN58" s="387"/>
      <c r="AO58" s="387"/>
      <c r="AP58" s="387"/>
      <c r="AQ58" s="387"/>
      <c r="AR58" s="387"/>
      <c r="AS58" s="387"/>
      <c r="AT58" s="387"/>
      <c r="AU58" s="387"/>
      <c r="AV58" s="387"/>
      <c r="AW58" s="387"/>
      <c r="AX58" s="387"/>
      <c r="AY58" s="387"/>
      <c r="AZ58" s="387"/>
      <c r="BA58" s="387"/>
      <c r="BB58" s="387"/>
      <c r="BC58" s="387"/>
      <c r="BD58" s="387"/>
      <c r="BE58" s="387"/>
      <c r="BF58" s="387"/>
      <c r="BG58" s="387"/>
      <c r="BH58" s="387"/>
      <c r="BI58" s="387"/>
      <c r="BJ58" s="387"/>
      <c r="BK58" s="387"/>
      <c r="BL58" s="387"/>
      <c r="BM58" s="387"/>
      <c r="BN58" s="387"/>
      <c r="BO58" s="387"/>
      <c r="BP58" s="387"/>
      <c r="BQ58" s="387"/>
      <c r="BR58" s="387"/>
      <c r="BS58" s="387"/>
      <c r="BT58" s="387"/>
      <c r="BU58" s="387"/>
      <c r="BV58" s="387"/>
      <c r="BW58" s="387"/>
      <c r="BX58" s="387"/>
      <c r="BY58" s="387"/>
      <c r="BZ58" s="387"/>
      <c r="CA58" s="387"/>
      <c r="CB58" s="387"/>
      <c r="CC58" s="387"/>
      <c r="CD58" s="387"/>
      <c r="CE58" s="387"/>
      <c r="CF58" s="387"/>
      <c r="CG58" s="387"/>
      <c r="CH58" s="387"/>
      <c r="CI58" s="387"/>
      <c r="CJ58" s="387"/>
      <c r="CK58" s="387"/>
      <c r="CL58" s="387"/>
      <c r="CM58" s="387"/>
      <c r="CN58" s="387"/>
      <c r="CO58" s="387"/>
      <c r="CP58" s="387"/>
      <c r="CQ58" s="387"/>
      <c r="CR58" s="387"/>
      <c r="CS58" s="387"/>
      <c r="CT58" s="387"/>
      <c r="CU58" s="387"/>
      <c r="CV58" s="387"/>
      <c r="CW58" s="387"/>
      <c r="CX58" s="387"/>
      <c r="CY58" s="387"/>
      <c r="CZ58" s="387"/>
      <c r="DA58" s="387"/>
      <c r="DB58" s="387"/>
      <c r="DC58" s="387"/>
      <c r="DD58" s="387"/>
      <c r="DE58" s="387"/>
      <c r="DF58" s="387"/>
      <c r="DG58" s="387"/>
      <c r="DH58" s="387"/>
      <c r="DI58" s="387"/>
      <c r="DJ58" s="387"/>
      <c r="DK58" s="387"/>
      <c r="DL58" s="387"/>
      <c r="DM58" s="387"/>
      <c r="DN58" s="387"/>
      <c r="DO58" s="387"/>
      <c r="DP58" s="387"/>
      <c r="DQ58" s="387"/>
      <c r="DR58" s="387"/>
      <c r="DS58" s="387"/>
      <c r="DT58" s="387"/>
      <c r="DU58" s="387"/>
      <c r="DV58" s="387"/>
      <c r="DW58" s="387"/>
      <c r="DX58" s="387"/>
      <c r="DY58" s="387"/>
      <c r="DZ58" s="387"/>
      <c r="EA58" s="387"/>
      <c r="EB58" s="387"/>
      <c r="EC58" s="387"/>
      <c r="ED58" s="387"/>
      <c r="EE58" s="387"/>
      <c r="EF58" s="387"/>
      <c r="EG58" s="387"/>
      <c r="EH58" s="387"/>
      <c r="EI58" s="387"/>
      <c r="EJ58" s="387"/>
      <c r="EK58" s="387"/>
      <c r="EL58" s="387"/>
      <c r="EM58" s="387"/>
      <c r="EN58" s="387"/>
      <c r="EO58" s="387"/>
      <c r="EP58" s="387"/>
      <c r="EQ58" s="387"/>
      <c r="ER58" s="387"/>
      <c r="ES58" s="387"/>
      <c r="ET58" s="387"/>
      <c r="EU58" s="387"/>
      <c r="EV58" s="387"/>
      <c r="EW58" s="387"/>
      <c r="EX58" s="387"/>
      <c r="EY58" s="387"/>
      <c r="EZ58" s="387"/>
      <c r="FA58" s="387"/>
      <c r="FB58" s="387"/>
      <c r="FC58" s="387"/>
      <c r="FD58" s="387"/>
      <c r="FE58" s="387"/>
      <c r="FF58" s="387"/>
      <c r="FG58" s="387"/>
      <c r="FH58" s="387"/>
      <c r="FI58" s="387"/>
      <c r="FJ58" s="387"/>
      <c r="FK58" s="387"/>
      <c r="FL58" s="387"/>
      <c r="FM58" s="387"/>
      <c r="FN58" s="387"/>
      <c r="FO58" s="387"/>
      <c r="FP58" s="387"/>
      <c r="FQ58" s="387"/>
      <c r="FR58" s="387"/>
      <c r="FS58" s="387"/>
      <c r="FT58" s="387"/>
      <c r="FU58" s="387"/>
      <c r="FV58" s="387"/>
      <c r="FW58" s="387"/>
      <c r="FX58" s="387"/>
      <c r="FY58" s="387"/>
      <c r="FZ58" s="387"/>
      <c r="GA58" s="387"/>
      <c r="GB58" s="387"/>
      <c r="GC58" s="387"/>
      <c r="GD58" s="387"/>
      <c r="GE58" s="387"/>
      <c r="GF58" s="387"/>
      <c r="GG58" s="387"/>
      <c r="GH58" s="387"/>
      <c r="GI58" s="387"/>
      <c r="GJ58" s="387"/>
      <c r="GK58" s="387"/>
      <c r="GL58" s="387"/>
      <c r="GM58" s="387"/>
      <c r="GN58" s="387"/>
      <c r="GO58" s="387"/>
      <c r="GP58" s="387"/>
      <c r="GQ58" s="387"/>
      <c r="GR58" s="387"/>
      <c r="GS58" s="387"/>
      <c r="GT58" s="387"/>
      <c r="GU58" s="387"/>
      <c r="GV58" s="387"/>
      <c r="GW58" s="387"/>
      <c r="GX58" s="387"/>
      <c r="GY58" s="387"/>
      <c r="GZ58" s="387"/>
      <c r="HA58" s="387"/>
      <c r="HB58" s="387"/>
      <c r="HC58" s="387"/>
      <c r="HD58" s="387"/>
      <c r="HE58" s="387"/>
      <c r="HF58" s="387"/>
      <c r="HG58" s="387"/>
      <c r="HH58" s="387"/>
      <c r="HI58" s="387"/>
      <c r="HJ58" s="387"/>
      <c r="HK58" s="387"/>
      <c r="HL58" s="387"/>
      <c r="HM58" s="387"/>
      <c r="HN58" s="387"/>
      <c r="HO58" s="387"/>
      <c r="HP58" s="387"/>
      <c r="HQ58" s="387"/>
      <c r="HR58" s="387"/>
      <c r="HS58" s="387"/>
      <c r="HT58" s="387"/>
      <c r="HU58" s="387"/>
      <c r="HV58" s="387"/>
      <c r="HW58" s="387"/>
      <c r="HX58" s="387"/>
      <c r="HY58" s="387"/>
      <c r="HZ58" s="387"/>
      <c r="IA58" s="387"/>
      <c r="IB58" s="387"/>
      <c r="IC58" s="387"/>
      <c r="ID58" s="387"/>
      <c r="IE58" s="387"/>
      <c r="IF58" s="387"/>
      <c r="IG58" s="387"/>
      <c r="IH58" s="387"/>
      <c r="II58" s="387"/>
      <c r="IJ58" s="387"/>
      <c r="IK58" s="387"/>
      <c r="IL58" s="387"/>
      <c r="IM58" s="387"/>
      <c r="IN58" s="387"/>
      <c r="IO58" s="387"/>
      <c r="IP58" s="387"/>
      <c r="IQ58" s="387"/>
      <c r="IR58" s="387"/>
      <c r="IS58" s="387"/>
      <c r="IT58" s="387"/>
      <c r="IU58" s="391"/>
    </row>
    <row r="59" spans="1:255" ht="15.95" customHeight="1" thickBot="1">
      <c r="A59" s="344">
        <f t="shared" si="6"/>
        <v>112</v>
      </c>
      <c r="B59" s="1113"/>
      <c r="C59" s="348"/>
      <c r="D59" s="349" t="s">
        <v>207</v>
      </c>
      <c r="E59" s="691" t="s">
        <v>775</v>
      </c>
      <c r="F59" s="386"/>
      <c r="G59" s="248"/>
      <c r="H59" s="248"/>
      <c r="I59" s="248"/>
      <c r="J59" s="248"/>
      <c r="K59" s="248"/>
      <c r="L59" s="248"/>
      <c r="M59" s="387"/>
      <c r="N59" s="387"/>
      <c r="O59" s="387"/>
      <c r="P59" s="387"/>
      <c r="Q59" s="387"/>
      <c r="R59" s="387"/>
      <c r="S59" s="387"/>
      <c r="T59" s="387"/>
      <c r="U59" s="387"/>
      <c r="V59" s="387"/>
      <c r="W59" s="387"/>
      <c r="X59" s="387"/>
      <c r="Y59" s="387"/>
      <c r="Z59" s="387"/>
      <c r="AA59" s="387"/>
      <c r="AB59" s="387"/>
      <c r="AC59" s="387"/>
      <c r="AD59" s="387"/>
      <c r="AE59" s="387"/>
      <c r="AF59" s="387"/>
      <c r="AG59" s="387"/>
      <c r="AH59" s="387"/>
      <c r="AI59" s="387"/>
      <c r="AJ59" s="387"/>
      <c r="AK59" s="387"/>
      <c r="AL59" s="387"/>
      <c r="AM59" s="387"/>
      <c r="AN59" s="387"/>
      <c r="AO59" s="387"/>
      <c r="AP59" s="387"/>
      <c r="AQ59" s="387"/>
      <c r="AR59" s="387"/>
      <c r="AS59" s="387"/>
      <c r="AT59" s="387"/>
      <c r="AU59" s="387"/>
      <c r="AV59" s="387"/>
      <c r="AW59" s="387"/>
      <c r="AX59" s="387"/>
      <c r="AY59" s="387"/>
      <c r="AZ59" s="387"/>
      <c r="BA59" s="387"/>
      <c r="BB59" s="387"/>
      <c r="BC59" s="387"/>
      <c r="BD59" s="387"/>
      <c r="BE59" s="387"/>
      <c r="BF59" s="387"/>
      <c r="BG59" s="387"/>
      <c r="BH59" s="387"/>
      <c r="BI59" s="387"/>
      <c r="BJ59" s="387"/>
      <c r="BK59" s="387"/>
      <c r="BL59" s="387"/>
      <c r="BM59" s="387"/>
      <c r="BN59" s="387"/>
      <c r="BO59" s="387"/>
      <c r="BP59" s="387"/>
      <c r="BQ59" s="387"/>
      <c r="BR59" s="387"/>
      <c r="BS59" s="387"/>
      <c r="BT59" s="387"/>
      <c r="BU59" s="387"/>
      <c r="BV59" s="387"/>
      <c r="BW59" s="387"/>
      <c r="BX59" s="387"/>
      <c r="BY59" s="387"/>
      <c r="BZ59" s="387"/>
      <c r="CA59" s="387"/>
      <c r="CB59" s="387"/>
      <c r="CC59" s="387"/>
      <c r="CD59" s="387"/>
      <c r="CE59" s="387"/>
      <c r="CF59" s="387"/>
      <c r="CG59" s="387"/>
      <c r="CH59" s="387"/>
      <c r="CI59" s="387"/>
      <c r="CJ59" s="387"/>
      <c r="CK59" s="387"/>
      <c r="CL59" s="387"/>
      <c r="CM59" s="387"/>
      <c r="CN59" s="387"/>
      <c r="CO59" s="387"/>
      <c r="CP59" s="387"/>
      <c r="CQ59" s="387"/>
      <c r="CR59" s="387"/>
      <c r="CS59" s="387"/>
      <c r="CT59" s="387"/>
      <c r="CU59" s="387"/>
      <c r="CV59" s="387"/>
      <c r="CW59" s="387"/>
      <c r="CX59" s="387"/>
      <c r="CY59" s="387"/>
      <c r="CZ59" s="387"/>
      <c r="DA59" s="387"/>
      <c r="DB59" s="387"/>
      <c r="DC59" s="387"/>
      <c r="DD59" s="387"/>
      <c r="DE59" s="387"/>
      <c r="DF59" s="387"/>
      <c r="DG59" s="387"/>
      <c r="DH59" s="387"/>
      <c r="DI59" s="387"/>
      <c r="DJ59" s="387"/>
      <c r="DK59" s="387"/>
      <c r="DL59" s="387"/>
      <c r="DM59" s="387"/>
      <c r="DN59" s="387"/>
      <c r="DO59" s="387"/>
      <c r="DP59" s="387"/>
      <c r="DQ59" s="387"/>
      <c r="DR59" s="387"/>
      <c r="DS59" s="387"/>
      <c r="DT59" s="387"/>
      <c r="DU59" s="387"/>
      <c r="DV59" s="387"/>
      <c r="DW59" s="387"/>
      <c r="DX59" s="387"/>
      <c r="DY59" s="387"/>
      <c r="DZ59" s="387"/>
      <c r="EA59" s="387"/>
      <c r="EB59" s="387"/>
      <c r="EC59" s="387"/>
      <c r="ED59" s="387"/>
      <c r="EE59" s="387"/>
      <c r="EF59" s="387"/>
      <c r="EG59" s="387"/>
      <c r="EH59" s="387"/>
      <c r="EI59" s="387"/>
      <c r="EJ59" s="387"/>
      <c r="EK59" s="387"/>
      <c r="EL59" s="387"/>
      <c r="EM59" s="387"/>
      <c r="EN59" s="387"/>
      <c r="EO59" s="387"/>
      <c r="EP59" s="387"/>
      <c r="EQ59" s="387"/>
      <c r="ER59" s="387"/>
      <c r="ES59" s="387"/>
      <c r="ET59" s="387"/>
      <c r="EU59" s="387"/>
      <c r="EV59" s="387"/>
      <c r="EW59" s="387"/>
      <c r="EX59" s="387"/>
      <c r="EY59" s="387"/>
      <c r="EZ59" s="387"/>
      <c r="FA59" s="387"/>
      <c r="FB59" s="387"/>
      <c r="FC59" s="387"/>
      <c r="FD59" s="387"/>
      <c r="FE59" s="387"/>
      <c r="FF59" s="387"/>
      <c r="FG59" s="387"/>
      <c r="FH59" s="387"/>
      <c r="FI59" s="387"/>
      <c r="FJ59" s="387"/>
      <c r="FK59" s="387"/>
      <c r="FL59" s="387"/>
      <c r="FM59" s="387"/>
      <c r="FN59" s="387"/>
      <c r="FO59" s="387"/>
      <c r="FP59" s="387"/>
      <c r="FQ59" s="387"/>
      <c r="FR59" s="387"/>
      <c r="FS59" s="387"/>
      <c r="FT59" s="387"/>
      <c r="FU59" s="387"/>
      <c r="FV59" s="387"/>
      <c r="FW59" s="387"/>
      <c r="FX59" s="387"/>
      <c r="FY59" s="387"/>
      <c r="FZ59" s="387"/>
      <c r="GA59" s="387"/>
      <c r="GB59" s="387"/>
      <c r="GC59" s="387"/>
      <c r="GD59" s="387"/>
      <c r="GE59" s="387"/>
      <c r="GF59" s="387"/>
      <c r="GG59" s="387"/>
      <c r="GH59" s="387"/>
      <c r="GI59" s="387"/>
      <c r="GJ59" s="387"/>
      <c r="GK59" s="387"/>
      <c r="GL59" s="387"/>
      <c r="GM59" s="387"/>
      <c r="GN59" s="387"/>
      <c r="GO59" s="387"/>
      <c r="GP59" s="387"/>
      <c r="GQ59" s="387"/>
      <c r="GR59" s="387"/>
      <c r="GS59" s="387"/>
      <c r="GT59" s="387"/>
      <c r="GU59" s="387"/>
      <c r="GV59" s="387"/>
      <c r="GW59" s="387"/>
      <c r="GX59" s="387"/>
      <c r="GY59" s="387"/>
      <c r="GZ59" s="387"/>
      <c r="HA59" s="387"/>
      <c r="HB59" s="387"/>
      <c r="HC59" s="387"/>
      <c r="HD59" s="387"/>
      <c r="HE59" s="387"/>
      <c r="HF59" s="387"/>
      <c r="HG59" s="387"/>
      <c r="HH59" s="387"/>
      <c r="HI59" s="387"/>
      <c r="HJ59" s="387"/>
      <c r="HK59" s="387"/>
      <c r="HL59" s="387"/>
      <c r="HM59" s="387"/>
      <c r="HN59" s="387"/>
      <c r="HO59" s="387"/>
      <c r="HP59" s="387"/>
      <c r="HQ59" s="387"/>
      <c r="HR59" s="387"/>
      <c r="HS59" s="387"/>
      <c r="HT59" s="387"/>
      <c r="HU59" s="387"/>
      <c r="HV59" s="387"/>
      <c r="HW59" s="387"/>
      <c r="HX59" s="387"/>
      <c r="HY59" s="387"/>
      <c r="HZ59" s="387"/>
      <c r="IA59" s="387"/>
      <c r="IB59" s="387"/>
      <c r="IC59" s="387"/>
      <c r="ID59" s="387"/>
      <c r="IE59" s="387"/>
      <c r="IF59" s="387"/>
      <c r="IG59" s="387"/>
      <c r="IH59" s="387"/>
      <c r="II59" s="387"/>
      <c r="IJ59" s="387"/>
      <c r="IK59" s="387"/>
      <c r="IL59" s="387"/>
      <c r="IM59" s="387"/>
      <c r="IN59" s="387"/>
      <c r="IO59" s="387"/>
      <c r="IP59" s="387"/>
      <c r="IQ59" s="387"/>
      <c r="IR59" s="387"/>
      <c r="IS59" s="387"/>
      <c r="IT59" s="387"/>
      <c r="IU59" s="391"/>
    </row>
    <row r="60" spans="1:255" ht="15.95" customHeight="1" thickBot="1">
      <c r="A60" s="344">
        <f t="shared" si="6"/>
        <v>113</v>
      </c>
      <c r="B60" s="1113"/>
      <c r="C60" s="348"/>
      <c r="D60" s="349" t="s">
        <v>208</v>
      </c>
      <c r="E60" s="691" t="s">
        <v>776</v>
      </c>
      <c r="F60" s="386"/>
      <c r="G60" s="248"/>
      <c r="H60" s="248"/>
      <c r="I60" s="248"/>
      <c r="J60" s="248"/>
      <c r="K60" s="248"/>
      <c r="L60" s="248"/>
      <c r="M60" s="387"/>
      <c r="N60" s="387"/>
      <c r="O60" s="387"/>
      <c r="P60" s="387"/>
      <c r="Q60" s="387"/>
      <c r="R60" s="387"/>
      <c r="S60" s="387"/>
      <c r="T60" s="387"/>
      <c r="U60" s="387"/>
      <c r="V60" s="387"/>
      <c r="W60" s="387"/>
      <c r="X60" s="387"/>
      <c r="Y60" s="387"/>
      <c r="Z60" s="387"/>
      <c r="AA60" s="387"/>
      <c r="AB60" s="387"/>
      <c r="AC60" s="387"/>
      <c r="AD60" s="387"/>
      <c r="AE60" s="387"/>
      <c r="AF60" s="387"/>
      <c r="AG60" s="387"/>
      <c r="AH60" s="387"/>
      <c r="AI60" s="387"/>
      <c r="AJ60" s="387"/>
      <c r="AK60" s="387"/>
      <c r="AL60" s="387"/>
      <c r="AM60" s="387"/>
      <c r="AN60" s="387"/>
      <c r="AO60" s="387"/>
      <c r="AP60" s="387"/>
      <c r="AQ60" s="387"/>
      <c r="AR60" s="387"/>
      <c r="AS60" s="387"/>
      <c r="AT60" s="387"/>
      <c r="AU60" s="387"/>
      <c r="AV60" s="387"/>
      <c r="AW60" s="387"/>
      <c r="AX60" s="387"/>
      <c r="AY60" s="387"/>
      <c r="AZ60" s="387"/>
      <c r="BA60" s="387"/>
      <c r="BB60" s="387"/>
      <c r="BC60" s="387"/>
      <c r="BD60" s="387"/>
      <c r="BE60" s="387"/>
      <c r="BF60" s="387"/>
      <c r="BG60" s="387"/>
      <c r="BH60" s="387"/>
      <c r="BI60" s="387"/>
      <c r="BJ60" s="387"/>
      <c r="BK60" s="387"/>
      <c r="BL60" s="387"/>
      <c r="BM60" s="387"/>
      <c r="BN60" s="387"/>
      <c r="BO60" s="387"/>
      <c r="BP60" s="387"/>
      <c r="BQ60" s="387"/>
      <c r="BR60" s="387"/>
      <c r="BS60" s="387"/>
      <c r="BT60" s="387"/>
      <c r="BU60" s="387"/>
      <c r="BV60" s="387"/>
      <c r="BW60" s="387"/>
      <c r="BX60" s="387"/>
      <c r="BY60" s="387"/>
      <c r="BZ60" s="387"/>
      <c r="CA60" s="387"/>
      <c r="CB60" s="387"/>
      <c r="CC60" s="387"/>
      <c r="CD60" s="387"/>
      <c r="CE60" s="387"/>
      <c r="CF60" s="387"/>
      <c r="CG60" s="387"/>
      <c r="CH60" s="387"/>
      <c r="CI60" s="387"/>
      <c r="CJ60" s="387"/>
      <c r="CK60" s="387"/>
      <c r="CL60" s="387"/>
      <c r="CM60" s="387"/>
      <c r="CN60" s="387"/>
      <c r="CO60" s="387"/>
      <c r="CP60" s="387"/>
      <c r="CQ60" s="387"/>
      <c r="CR60" s="387"/>
      <c r="CS60" s="387"/>
      <c r="CT60" s="387"/>
      <c r="CU60" s="387"/>
      <c r="CV60" s="387"/>
      <c r="CW60" s="387"/>
      <c r="CX60" s="387"/>
      <c r="CY60" s="387"/>
      <c r="CZ60" s="387"/>
      <c r="DA60" s="387"/>
      <c r="DB60" s="387"/>
      <c r="DC60" s="387"/>
      <c r="DD60" s="387"/>
      <c r="DE60" s="387"/>
      <c r="DF60" s="387"/>
      <c r="DG60" s="387"/>
      <c r="DH60" s="387"/>
      <c r="DI60" s="387"/>
      <c r="DJ60" s="387"/>
      <c r="DK60" s="387"/>
      <c r="DL60" s="387"/>
      <c r="DM60" s="387"/>
      <c r="DN60" s="387"/>
      <c r="DO60" s="387"/>
      <c r="DP60" s="387"/>
      <c r="DQ60" s="387"/>
      <c r="DR60" s="387"/>
      <c r="DS60" s="387"/>
      <c r="DT60" s="387"/>
      <c r="DU60" s="387"/>
      <c r="DV60" s="387"/>
      <c r="DW60" s="387"/>
      <c r="DX60" s="387"/>
      <c r="DY60" s="387"/>
      <c r="DZ60" s="387"/>
      <c r="EA60" s="387"/>
      <c r="EB60" s="387"/>
      <c r="EC60" s="387"/>
      <c r="ED60" s="387"/>
      <c r="EE60" s="387"/>
      <c r="EF60" s="387"/>
      <c r="EG60" s="387"/>
      <c r="EH60" s="387"/>
      <c r="EI60" s="387"/>
      <c r="EJ60" s="387"/>
      <c r="EK60" s="387"/>
      <c r="EL60" s="387"/>
      <c r="EM60" s="387"/>
      <c r="EN60" s="387"/>
      <c r="EO60" s="387"/>
      <c r="EP60" s="387"/>
      <c r="EQ60" s="387"/>
      <c r="ER60" s="387"/>
      <c r="ES60" s="387"/>
      <c r="ET60" s="387"/>
      <c r="EU60" s="387"/>
      <c r="EV60" s="387"/>
      <c r="EW60" s="387"/>
      <c r="EX60" s="387"/>
      <c r="EY60" s="387"/>
      <c r="EZ60" s="387"/>
      <c r="FA60" s="387"/>
      <c r="FB60" s="387"/>
      <c r="FC60" s="387"/>
      <c r="FD60" s="387"/>
      <c r="FE60" s="387"/>
      <c r="FF60" s="387"/>
      <c r="FG60" s="387"/>
      <c r="FH60" s="387"/>
      <c r="FI60" s="387"/>
      <c r="FJ60" s="387"/>
      <c r="FK60" s="387"/>
      <c r="FL60" s="387"/>
      <c r="FM60" s="387"/>
      <c r="FN60" s="387"/>
      <c r="FO60" s="387"/>
      <c r="FP60" s="387"/>
      <c r="FQ60" s="387"/>
      <c r="FR60" s="387"/>
      <c r="FS60" s="387"/>
      <c r="FT60" s="387"/>
      <c r="FU60" s="387"/>
      <c r="FV60" s="387"/>
      <c r="FW60" s="387"/>
      <c r="FX60" s="387"/>
      <c r="FY60" s="387"/>
      <c r="FZ60" s="387"/>
      <c r="GA60" s="387"/>
      <c r="GB60" s="387"/>
      <c r="GC60" s="387"/>
      <c r="GD60" s="387"/>
      <c r="GE60" s="387"/>
      <c r="GF60" s="387"/>
      <c r="GG60" s="387"/>
      <c r="GH60" s="387"/>
      <c r="GI60" s="387"/>
      <c r="GJ60" s="387"/>
      <c r="GK60" s="387"/>
      <c r="GL60" s="387"/>
      <c r="GM60" s="387"/>
      <c r="GN60" s="387"/>
      <c r="GO60" s="387"/>
      <c r="GP60" s="387"/>
      <c r="GQ60" s="387"/>
      <c r="GR60" s="387"/>
      <c r="GS60" s="387"/>
      <c r="GT60" s="387"/>
      <c r="GU60" s="387"/>
      <c r="GV60" s="387"/>
      <c r="GW60" s="387"/>
      <c r="GX60" s="387"/>
      <c r="GY60" s="387"/>
      <c r="GZ60" s="387"/>
      <c r="HA60" s="387"/>
      <c r="HB60" s="387"/>
      <c r="HC60" s="387"/>
      <c r="HD60" s="387"/>
      <c r="HE60" s="387"/>
      <c r="HF60" s="387"/>
      <c r="HG60" s="387"/>
      <c r="HH60" s="387"/>
      <c r="HI60" s="387"/>
      <c r="HJ60" s="387"/>
      <c r="HK60" s="387"/>
      <c r="HL60" s="387"/>
      <c r="HM60" s="387"/>
      <c r="HN60" s="387"/>
      <c r="HO60" s="387"/>
      <c r="HP60" s="387"/>
      <c r="HQ60" s="387"/>
      <c r="HR60" s="387"/>
      <c r="HS60" s="387"/>
      <c r="HT60" s="387"/>
      <c r="HU60" s="387"/>
      <c r="HV60" s="387"/>
      <c r="HW60" s="387"/>
      <c r="HX60" s="387"/>
      <c r="HY60" s="387"/>
      <c r="HZ60" s="387"/>
      <c r="IA60" s="387"/>
      <c r="IB60" s="387"/>
      <c r="IC60" s="387"/>
      <c r="ID60" s="387"/>
      <c r="IE60" s="387"/>
      <c r="IF60" s="387"/>
      <c r="IG60" s="387"/>
      <c r="IH60" s="387"/>
      <c r="II60" s="387"/>
      <c r="IJ60" s="387"/>
      <c r="IK60" s="387"/>
      <c r="IL60" s="387"/>
      <c r="IM60" s="387"/>
      <c r="IN60" s="387"/>
      <c r="IO60" s="387"/>
      <c r="IP60" s="387"/>
      <c r="IQ60" s="387"/>
      <c r="IR60" s="387"/>
      <c r="IS60" s="387"/>
      <c r="IT60" s="387"/>
      <c r="IU60" s="391"/>
    </row>
    <row r="61" spans="1:255" ht="15.95" customHeight="1" thickBot="1">
      <c r="A61" s="344">
        <v>114</v>
      </c>
      <c r="B61" s="1114"/>
      <c r="C61" s="284"/>
      <c r="D61" s="349" t="s">
        <v>210</v>
      </c>
      <c r="E61" s="691" t="s">
        <v>777</v>
      </c>
      <c r="F61" s="386"/>
      <c r="G61" s="248"/>
      <c r="H61" s="248"/>
      <c r="I61" s="248"/>
      <c r="J61" s="248"/>
      <c r="K61" s="248"/>
      <c r="L61" s="248"/>
      <c r="M61" s="387"/>
      <c r="N61" s="387"/>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387"/>
      <c r="AM61" s="387"/>
      <c r="AN61" s="387"/>
      <c r="AO61" s="387"/>
      <c r="AP61" s="387"/>
      <c r="AQ61" s="387"/>
      <c r="AR61" s="387"/>
      <c r="AS61" s="387"/>
      <c r="AT61" s="387"/>
      <c r="AU61" s="387"/>
      <c r="AV61" s="387"/>
      <c r="AW61" s="387"/>
      <c r="AX61" s="387"/>
      <c r="AY61" s="387"/>
      <c r="AZ61" s="387"/>
      <c r="BA61" s="387"/>
      <c r="BB61" s="387"/>
      <c r="BC61" s="387"/>
      <c r="BD61" s="387"/>
      <c r="BE61" s="387"/>
      <c r="BF61" s="387"/>
      <c r="BG61" s="387"/>
      <c r="BH61" s="387"/>
      <c r="BI61" s="387"/>
      <c r="BJ61" s="387"/>
      <c r="BK61" s="387"/>
      <c r="BL61" s="387"/>
      <c r="BM61" s="387"/>
      <c r="BN61" s="387"/>
      <c r="BO61" s="387"/>
      <c r="BP61" s="387"/>
      <c r="BQ61" s="387"/>
      <c r="BR61" s="387"/>
      <c r="BS61" s="387"/>
      <c r="BT61" s="387"/>
      <c r="BU61" s="387"/>
      <c r="BV61" s="387"/>
      <c r="BW61" s="387"/>
      <c r="BX61" s="387"/>
      <c r="BY61" s="387"/>
      <c r="BZ61" s="387"/>
      <c r="CA61" s="387"/>
      <c r="CB61" s="387"/>
      <c r="CC61" s="387"/>
      <c r="CD61" s="387"/>
      <c r="CE61" s="387"/>
      <c r="CF61" s="387"/>
      <c r="CG61" s="387"/>
      <c r="CH61" s="387"/>
      <c r="CI61" s="387"/>
      <c r="CJ61" s="387"/>
      <c r="CK61" s="387"/>
      <c r="CL61" s="387"/>
      <c r="CM61" s="387"/>
      <c r="CN61" s="387"/>
      <c r="CO61" s="387"/>
      <c r="CP61" s="387"/>
      <c r="CQ61" s="387"/>
      <c r="CR61" s="387"/>
      <c r="CS61" s="387"/>
      <c r="CT61" s="387"/>
      <c r="CU61" s="387"/>
      <c r="CV61" s="387"/>
      <c r="CW61" s="387"/>
      <c r="CX61" s="387"/>
      <c r="CY61" s="387"/>
      <c r="CZ61" s="387"/>
      <c r="DA61" s="387"/>
      <c r="DB61" s="387"/>
      <c r="DC61" s="387"/>
      <c r="DD61" s="387"/>
      <c r="DE61" s="387"/>
      <c r="DF61" s="387"/>
      <c r="DG61" s="387"/>
      <c r="DH61" s="387"/>
      <c r="DI61" s="387"/>
      <c r="DJ61" s="387"/>
      <c r="DK61" s="387"/>
      <c r="DL61" s="387"/>
      <c r="DM61" s="387"/>
      <c r="DN61" s="387"/>
      <c r="DO61" s="387"/>
      <c r="DP61" s="387"/>
      <c r="DQ61" s="387"/>
      <c r="DR61" s="387"/>
      <c r="DS61" s="387"/>
      <c r="DT61" s="387"/>
      <c r="DU61" s="387"/>
      <c r="DV61" s="387"/>
      <c r="DW61" s="387"/>
      <c r="DX61" s="387"/>
      <c r="DY61" s="387"/>
      <c r="DZ61" s="387"/>
      <c r="EA61" s="387"/>
      <c r="EB61" s="387"/>
      <c r="EC61" s="387"/>
      <c r="ED61" s="387"/>
      <c r="EE61" s="387"/>
      <c r="EF61" s="387"/>
      <c r="EG61" s="387"/>
      <c r="EH61" s="387"/>
      <c r="EI61" s="387"/>
      <c r="EJ61" s="387"/>
      <c r="EK61" s="387"/>
      <c r="EL61" s="387"/>
      <c r="EM61" s="387"/>
      <c r="EN61" s="387"/>
      <c r="EO61" s="387"/>
      <c r="EP61" s="387"/>
      <c r="EQ61" s="387"/>
      <c r="ER61" s="387"/>
      <c r="ES61" s="387"/>
      <c r="ET61" s="387"/>
      <c r="EU61" s="387"/>
      <c r="EV61" s="387"/>
      <c r="EW61" s="387"/>
      <c r="EX61" s="387"/>
      <c r="EY61" s="387"/>
      <c r="EZ61" s="387"/>
      <c r="FA61" s="387"/>
      <c r="FB61" s="387"/>
      <c r="FC61" s="387"/>
      <c r="FD61" s="387"/>
      <c r="FE61" s="387"/>
      <c r="FF61" s="387"/>
      <c r="FG61" s="387"/>
      <c r="FH61" s="387"/>
      <c r="FI61" s="387"/>
      <c r="FJ61" s="387"/>
      <c r="FK61" s="387"/>
      <c r="FL61" s="387"/>
      <c r="FM61" s="387"/>
      <c r="FN61" s="387"/>
      <c r="FO61" s="387"/>
      <c r="FP61" s="387"/>
      <c r="FQ61" s="387"/>
      <c r="FR61" s="387"/>
      <c r="FS61" s="387"/>
      <c r="FT61" s="387"/>
      <c r="FU61" s="387"/>
      <c r="FV61" s="387"/>
      <c r="FW61" s="387"/>
      <c r="FX61" s="387"/>
      <c r="FY61" s="387"/>
      <c r="FZ61" s="387"/>
      <c r="GA61" s="387"/>
      <c r="GB61" s="387"/>
      <c r="GC61" s="387"/>
      <c r="GD61" s="387"/>
      <c r="GE61" s="387"/>
      <c r="GF61" s="387"/>
      <c r="GG61" s="387"/>
      <c r="GH61" s="387"/>
      <c r="GI61" s="387"/>
      <c r="GJ61" s="387"/>
      <c r="GK61" s="387"/>
      <c r="GL61" s="387"/>
      <c r="GM61" s="387"/>
      <c r="GN61" s="387"/>
      <c r="GO61" s="387"/>
      <c r="GP61" s="387"/>
      <c r="GQ61" s="387"/>
      <c r="GR61" s="387"/>
      <c r="GS61" s="387"/>
      <c r="GT61" s="387"/>
      <c r="GU61" s="387"/>
      <c r="GV61" s="387"/>
      <c r="GW61" s="387"/>
      <c r="GX61" s="387"/>
      <c r="GY61" s="387"/>
      <c r="GZ61" s="387"/>
      <c r="HA61" s="387"/>
      <c r="HB61" s="387"/>
      <c r="HC61" s="387"/>
      <c r="HD61" s="387"/>
      <c r="HE61" s="387"/>
      <c r="HF61" s="387"/>
      <c r="HG61" s="387"/>
      <c r="HH61" s="387"/>
      <c r="HI61" s="387"/>
      <c r="HJ61" s="387"/>
      <c r="HK61" s="387"/>
      <c r="HL61" s="387"/>
      <c r="HM61" s="387"/>
      <c r="HN61" s="387"/>
      <c r="HO61" s="387"/>
      <c r="HP61" s="387"/>
      <c r="HQ61" s="387"/>
      <c r="HR61" s="387"/>
      <c r="HS61" s="387"/>
      <c r="HT61" s="387"/>
      <c r="HU61" s="387"/>
      <c r="HV61" s="387"/>
      <c r="HW61" s="387"/>
      <c r="HX61" s="387"/>
      <c r="HY61" s="387"/>
      <c r="HZ61" s="387"/>
      <c r="IA61" s="387"/>
      <c r="IB61" s="387"/>
      <c r="IC61" s="387"/>
      <c r="ID61" s="387"/>
      <c r="IE61" s="387"/>
      <c r="IF61" s="387"/>
      <c r="IG61" s="387"/>
      <c r="IH61" s="387"/>
      <c r="II61" s="387"/>
      <c r="IJ61" s="387"/>
      <c r="IK61" s="387"/>
      <c r="IL61" s="387"/>
      <c r="IM61" s="387"/>
      <c r="IN61" s="387"/>
      <c r="IO61" s="387"/>
      <c r="IP61" s="387"/>
      <c r="IQ61" s="387"/>
      <c r="IR61" s="387"/>
      <c r="IS61" s="387"/>
      <c r="IT61" s="387"/>
      <c r="IU61" s="391"/>
    </row>
    <row r="62" spans="1:255" ht="15" customHeight="1" thickBot="1">
      <c r="A62" s="398"/>
      <c r="B62" s="340"/>
      <c r="C62" s="341"/>
      <c r="D62" s="342"/>
      <c r="E62" s="342"/>
      <c r="F62" s="248"/>
      <c r="G62" s="248"/>
      <c r="H62" s="248"/>
      <c r="I62" s="248"/>
      <c r="J62" s="248"/>
      <c r="K62" s="248"/>
      <c r="L62" s="248"/>
      <c r="M62" s="387"/>
      <c r="N62" s="387"/>
      <c r="O62" s="387"/>
      <c r="P62" s="387"/>
      <c r="Q62" s="387"/>
      <c r="R62" s="387"/>
      <c r="S62" s="387"/>
      <c r="T62" s="387"/>
      <c r="U62" s="387"/>
      <c r="V62" s="387"/>
      <c r="W62" s="387"/>
      <c r="X62" s="387"/>
      <c r="Y62" s="387"/>
      <c r="Z62" s="387"/>
      <c r="AA62" s="387"/>
      <c r="AB62" s="387"/>
      <c r="AC62" s="387"/>
      <c r="AD62" s="387"/>
      <c r="AE62" s="387"/>
      <c r="AF62" s="387"/>
      <c r="AG62" s="387"/>
      <c r="AH62" s="387"/>
      <c r="AI62" s="387"/>
      <c r="AJ62" s="387"/>
      <c r="AK62" s="387"/>
      <c r="AL62" s="387"/>
      <c r="AM62" s="387"/>
      <c r="AN62" s="387"/>
      <c r="AO62" s="387"/>
      <c r="AP62" s="387"/>
      <c r="AQ62" s="387"/>
      <c r="AR62" s="387"/>
      <c r="AS62" s="387"/>
      <c r="AT62" s="387"/>
      <c r="AU62" s="387"/>
      <c r="AV62" s="387"/>
      <c r="AW62" s="387"/>
      <c r="AX62" s="387"/>
      <c r="AY62" s="387"/>
      <c r="AZ62" s="387"/>
      <c r="BA62" s="387"/>
      <c r="BB62" s="387"/>
      <c r="BC62" s="387"/>
      <c r="BD62" s="387"/>
      <c r="BE62" s="387"/>
      <c r="BF62" s="387"/>
      <c r="BG62" s="387"/>
      <c r="BH62" s="387"/>
      <c r="BI62" s="387"/>
      <c r="BJ62" s="387"/>
      <c r="BK62" s="387"/>
      <c r="BL62" s="387"/>
      <c r="BM62" s="387"/>
      <c r="BN62" s="387"/>
      <c r="BO62" s="387"/>
      <c r="BP62" s="387"/>
      <c r="BQ62" s="387"/>
      <c r="BR62" s="387"/>
      <c r="BS62" s="387"/>
      <c r="BT62" s="387"/>
      <c r="BU62" s="387"/>
      <c r="BV62" s="387"/>
      <c r="BW62" s="387"/>
      <c r="BX62" s="387"/>
      <c r="BY62" s="387"/>
      <c r="BZ62" s="387"/>
      <c r="CA62" s="387"/>
      <c r="CB62" s="387"/>
      <c r="CC62" s="387"/>
      <c r="CD62" s="387"/>
      <c r="CE62" s="387"/>
      <c r="CF62" s="387"/>
      <c r="CG62" s="387"/>
      <c r="CH62" s="387"/>
      <c r="CI62" s="387"/>
      <c r="CJ62" s="387"/>
      <c r="CK62" s="387"/>
      <c r="CL62" s="387"/>
      <c r="CM62" s="387"/>
      <c r="CN62" s="387"/>
      <c r="CO62" s="387"/>
      <c r="CP62" s="387"/>
      <c r="CQ62" s="387"/>
      <c r="CR62" s="387"/>
      <c r="CS62" s="387"/>
      <c r="CT62" s="387"/>
      <c r="CU62" s="387"/>
      <c r="CV62" s="387"/>
      <c r="CW62" s="387"/>
      <c r="CX62" s="387"/>
      <c r="CY62" s="387"/>
      <c r="CZ62" s="387"/>
      <c r="DA62" s="387"/>
      <c r="DB62" s="387"/>
      <c r="DC62" s="387"/>
      <c r="DD62" s="387"/>
      <c r="DE62" s="387"/>
      <c r="DF62" s="387"/>
      <c r="DG62" s="387"/>
      <c r="DH62" s="387"/>
      <c r="DI62" s="387"/>
      <c r="DJ62" s="387"/>
      <c r="DK62" s="387"/>
      <c r="DL62" s="387"/>
      <c r="DM62" s="387"/>
      <c r="DN62" s="387"/>
      <c r="DO62" s="387"/>
      <c r="DP62" s="387"/>
      <c r="DQ62" s="387"/>
      <c r="DR62" s="387"/>
      <c r="DS62" s="387"/>
      <c r="DT62" s="387"/>
      <c r="DU62" s="387"/>
      <c r="DV62" s="387"/>
      <c r="DW62" s="387"/>
      <c r="DX62" s="387"/>
      <c r="DY62" s="387"/>
      <c r="DZ62" s="387"/>
      <c r="EA62" s="387"/>
      <c r="EB62" s="387"/>
      <c r="EC62" s="387"/>
      <c r="ED62" s="387"/>
      <c r="EE62" s="387"/>
      <c r="EF62" s="387"/>
      <c r="EG62" s="387"/>
      <c r="EH62" s="387"/>
      <c r="EI62" s="387"/>
      <c r="EJ62" s="387"/>
      <c r="EK62" s="387"/>
      <c r="EL62" s="387"/>
      <c r="EM62" s="387"/>
      <c r="EN62" s="387"/>
      <c r="EO62" s="387"/>
      <c r="EP62" s="387"/>
      <c r="EQ62" s="387"/>
      <c r="ER62" s="387"/>
      <c r="ES62" s="387"/>
      <c r="ET62" s="387"/>
      <c r="EU62" s="387"/>
      <c r="EV62" s="387"/>
      <c r="EW62" s="387"/>
      <c r="EX62" s="387"/>
      <c r="EY62" s="387"/>
      <c r="EZ62" s="387"/>
      <c r="FA62" s="387"/>
      <c r="FB62" s="387"/>
      <c r="FC62" s="387"/>
      <c r="FD62" s="387"/>
      <c r="FE62" s="387"/>
      <c r="FF62" s="387"/>
      <c r="FG62" s="387"/>
      <c r="FH62" s="387"/>
      <c r="FI62" s="387"/>
      <c r="FJ62" s="387"/>
      <c r="FK62" s="387"/>
      <c r="FL62" s="387"/>
      <c r="FM62" s="387"/>
      <c r="FN62" s="387"/>
      <c r="FO62" s="387"/>
      <c r="FP62" s="387"/>
      <c r="FQ62" s="387"/>
      <c r="FR62" s="387"/>
      <c r="FS62" s="387"/>
      <c r="FT62" s="387"/>
      <c r="FU62" s="387"/>
      <c r="FV62" s="387"/>
      <c r="FW62" s="387"/>
      <c r="FX62" s="387"/>
      <c r="FY62" s="387"/>
      <c r="FZ62" s="387"/>
      <c r="GA62" s="387"/>
      <c r="GB62" s="387"/>
      <c r="GC62" s="387"/>
      <c r="GD62" s="387"/>
      <c r="GE62" s="387"/>
      <c r="GF62" s="387"/>
      <c r="GG62" s="387"/>
      <c r="GH62" s="387"/>
      <c r="GI62" s="387"/>
      <c r="GJ62" s="387"/>
      <c r="GK62" s="387"/>
      <c r="GL62" s="387"/>
      <c r="GM62" s="387"/>
      <c r="GN62" s="387"/>
      <c r="GO62" s="387"/>
      <c r="GP62" s="387"/>
      <c r="GQ62" s="387"/>
      <c r="GR62" s="387"/>
      <c r="GS62" s="387"/>
      <c r="GT62" s="387"/>
      <c r="GU62" s="387"/>
      <c r="GV62" s="387"/>
      <c r="GW62" s="387"/>
      <c r="GX62" s="387"/>
      <c r="GY62" s="387"/>
      <c r="GZ62" s="387"/>
      <c r="HA62" s="387"/>
      <c r="HB62" s="387"/>
      <c r="HC62" s="387"/>
      <c r="HD62" s="387"/>
      <c r="HE62" s="387"/>
      <c r="HF62" s="387"/>
      <c r="HG62" s="387"/>
      <c r="HH62" s="387"/>
      <c r="HI62" s="387"/>
      <c r="HJ62" s="387"/>
      <c r="HK62" s="387"/>
      <c r="HL62" s="387"/>
      <c r="HM62" s="387"/>
      <c r="HN62" s="387"/>
      <c r="HO62" s="387"/>
      <c r="HP62" s="387"/>
      <c r="HQ62" s="387"/>
      <c r="HR62" s="387"/>
      <c r="HS62" s="387"/>
      <c r="HT62" s="387"/>
      <c r="HU62" s="387"/>
      <c r="HV62" s="387"/>
      <c r="HW62" s="387"/>
      <c r="HX62" s="387"/>
      <c r="HY62" s="387"/>
      <c r="HZ62" s="387"/>
      <c r="IA62" s="387"/>
      <c r="IB62" s="387"/>
      <c r="IC62" s="387"/>
      <c r="ID62" s="387"/>
      <c r="IE62" s="387"/>
      <c r="IF62" s="387"/>
      <c r="IG62" s="387"/>
      <c r="IH62" s="387"/>
      <c r="II62" s="387"/>
      <c r="IJ62" s="387"/>
      <c r="IK62" s="387"/>
      <c r="IL62" s="387"/>
      <c r="IM62" s="387"/>
      <c r="IN62" s="387"/>
      <c r="IO62" s="387"/>
      <c r="IP62" s="387"/>
      <c r="IQ62" s="387"/>
      <c r="IR62" s="387"/>
      <c r="IS62" s="387"/>
      <c r="IT62" s="387"/>
      <c r="IU62" s="391"/>
    </row>
    <row r="63" spans="1:255" ht="15.95" customHeight="1" thickBot="1">
      <c r="A63" s="406"/>
      <c r="B63" s="1091" t="s">
        <v>212</v>
      </c>
      <c r="C63" s="1108"/>
      <c r="D63" s="1108"/>
      <c r="E63" s="1109"/>
      <c r="F63" s="280"/>
      <c r="G63" s="248"/>
      <c r="H63" s="248"/>
      <c r="I63" s="248"/>
      <c r="J63" s="248"/>
      <c r="K63" s="248"/>
      <c r="L63" s="248"/>
      <c r="M63" s="387"/>
      <c r="N63" s="387"/>
      <c r="O63" s="387"/>
      <c r="P63" s="387"/>
      <c r="Q63" s="387"/>
      <c r="R63" s="387"/>
      <c r="S63" s="387"/>
      <c r="T63" s="387"/>
      <c r="U63" s="387"/>
      <c r="V63" s="387"/>
      <c r="W63" s="387"/>
      <c r="X63" s="387"/>
      <c r="Y63" s="387"/>
      <c r="Z63" s="387"/>
      <c r="AA63" s="387"/>
      <c r="AB63" s="387"/>
      <c r="AC63" s="387"/>
      <c r="AD63" s="387"/>
      <c r="AE63" s="387"/>
      <c r="AF63" s="387"/>
      <c r="AG63" s="387"/>
      <c r="AH63" s="387"/>
      <c r="AI63" s="387"/>
      <c r="AJ63" s="387"/>
      <c r="AK63" s="387"/>
      <c r="AL63" s="387"/>
      <c r="AM63" s="387"/>
      <c r="AN63" s="387"/>
      <c r="AO63" s="387"/>
      <c r="AP63" s="387"/>
      <c r="AQ63" s="387"/>
      <c r="AR63" s="387"/>
      <c r="AS63" s="387"/>
      <c r="AT63" s="387"/>
      <c r="AU63" s="387"/>
      <c r="AV63" s="387"/>
      <c r="AW63" s="387"/>
      <c r="AX63" s="387"/>
      <c r="AY63" s="387"/>
      <c r="AZ63" s="387"/>
      <c r="BA63" s="387"/>
      <c r="BB63" s="387"/>
      <c r="BC63" s="387"/>
      <c r="BD63" s="387"/>
      <c r="BE63" s="387"/>
      <c r="BF63" s="387"/>
      <c r="BG63" s="387"/>
      <c r="BH63" s="387"/>
      <c r="BI63" s="387"/>
      <c r="BJ63" s="387"/>
      <c r="BK63" s="387"/>
      <c r="BL63" s="387"/>
      <c r="BM63" s="387"/>
      <c r="BN63" s="387"/>
      <c r="BO63" s="387"/>
      <c r="BP63" s="387"/>
      <c r="BQ63" s="387"/>
      <c r="BR63" s="387"/>
      <c r="BS63" s="387"/>
      <c r="BT63" s="387"/>
      <c r="BU63" s="387"/>
      <c r="BV63" s="387"/>
      <c r="BW63" s="387"/>
      <c r="BX63" s="387"/>
      <c r="BY63" s="387"/>
      <c r="BZ63" s="387"/>
      <c r="CA63" s="387"/>
      <c r="CB63" s="387"/>
      <c r="CC63" s="387"/>
      <c r="CD63" s="387"/>
      <c r="CE63" s="387"/>
      <c r="CF63" s="387"/>
      <c r="CG63" s="387"/>
      <c r="CH63" s="387"/>
      <c r="CI63" s="387"/>
      <c r="CJ63" s="387"/>
      <c r="CK63" s="387"/>
      <c r="CL63" s="387"/>
      <c r="CM63" s="387"/>
      <c r="CN63" s="387"/>
      <c r="CO63" s="387"/>
      <c r="CP63" s="387"/>
      <c r="CQ63" s="387"/>
      <c r="CR63" s="387"/>
      <c r="CS63" s="387"/>
      <c r="CT63" s="387"/>
      <c r="CU63" s="387"/>
      <c r="CV63" s="387"/>
      <c r="CW63" s="387"/>
      <c r="CX63" s="387"/>
      <c r="CY63" s="387"/>
      <c r="CZ63" s="387"/>
      <c r="DA63" s="387"/>
      <c r="DB63" s="387"/>
      <c r="DC63" s="387"/>
      <c r="DD63" s="387"/>
      <c r="DE63" s="387"/>
      <c r="DF63" s="387"/>
      <c r="DG63" s="387"/>
      <c r="DH63" s="387"/>
      <c r="DI63" s="387"/>
      <c r="DJ63" s="387"/>
      <c r="DK63" s="387"/>
      <c r="DL63" s="387"/>
      <c r="DM63" s="387"/>
      <c r="DN63" s="387"/>
      <c r="DO63" s="387"/>
      <c r="DP63" s="387"/>
      <c r="DQ63" s="387"/>
      <c r="DR63" s="387"/>
      <c r="DS63" s="387"/>
      <c r="DT63" s="387"/>
      <c r="DU63" s="387"/>
      <c r="DV63" s="387"/>
      <c r="DW63" s="387"/>
      <c r="DX63" s="387"/>
      <c r="DY63" s="387"/>
      <c r="DZ63" s="387"/>
      <c r="EA63" s="387"/>
      <c r="EB63" s="387"/>
      <c r="EC63" s="387"/>
      <c r="ED63" s="387"/>
      <c r="EE63" s="387"/>
      <c r="EF63" s="387"/>
      <c r="EG63" s="387"/>
      <c r="EH63" s="387"/>
      <c r="EI63" s="387"/>
      <c r="EJ63" s="387"/>
      <c r="EK63" s="387"/>
      <c r="EL63" s="387"/>
      <c r="EM63" s="387"/>
      <c r="EN63" s="387"/>
      <c r="EO63" s="387"/>
      <c r="EP63" s="387"/>
      <c r="EQ63" s="387"/>
      <c r="ER63" s="387"/>
      <c r="ES63" s="387"/>
      <c r="ET63" s="387"/>
      <c r="EU63" s="387"/>
      <c r="EV63" s="387"/>
      <c r="EW63" s="387"/>
      <c r="EX63" s="387"/>
      <c r="EY63" s="387"/>
      <c r="EZ63" s="387"/>
      <c r="FA63" s="387"/>
      <c r="FB63" s="387"/>
      <c r="FC63" s="387"/>
      <c r="FD63" s="387"/>
      <c r="FE63" s="387"/>
      <c r="FF63" s="387"/>
      <c r="FG63" s="387"/>
      <c r="FH63" s="387"/>
      <c r="FI63" s="387"/>
      <c r="FJ63" s="387"/>
      <c r="FK63" s="387"/>
      <c r="FL63" s="387"/>
      <c r="FM63" s="387"/>
      <c r="FN63" s="387"/>
      <c r="FO63" s="387"/>
      <c r="FP63" s="387"/>
      <c r="FQ63" s="387"/>
      <c r="FR63" s="387"/>
      <c r="FS63" s="387"/>
      <c r="FT63" s="387"/>
      <c r="FU63" s="387"/>
      <c r="FV63" s="387"/>
      <c r="FW63" s="387"/>
      <c r="FX63" s="387"/>
      <c r="FY63" s="387"/>
      <c r="FZ63" s="387"/>
      <c r="GA63" s="387"/>
      <c r="GB63" s="387"/>
      <c r="GC63" s="387"/>
      <c r="GD63" s="387"/>
      <c r="GE63" s="387"/>
      <c r="GF63" s="387"/>
      <c r="GG63" s="387"/>
      <c r="GH63" s="387"/>
      <c r="GI63" s="387"/>
      <c r="GJ63" s="387"/>
      <c r="GK63" s="387"/>
      <c r="GL63" s="387"/>
      <c r="GM63" s="387"/>
      <c r="GN63" s="387"/>
      <c r="GO63" s="387"/>
      <c r="GP63" s="387"/>
      <c r="GQ63" s="387"/>
      <c r="GR63" s="387"/>
      <c r="GS63" s="387"/>
      <c r="GT63" s="387"/>
      <c r="GU63" s="387"/>
      <c r="GV63" s="387"/>
      <c r="GW63" s="387"/>
      <c r="GX63" s="387"/>
      <c r="GY63" s="387"/>
      <c r="GZ63" s="387"/>
      <c r="HA63" s="387"/>
      <c r="HB63" s="387"/>
      <c r="HC63" s="387"/>
      <c r="HD63" s="387"/>
      <c r="HE63" s="387"/>
      <c r="HF63" s="387"/>
      <c r="HG63" s="387"/>
      <c r="HH63" s="387"/>
      <c r="HI63" s="387"/>
      <c r="HJ63" s="387"/>
      <c r="HK63" s="387"/>
      <c r="HL63" s="387"/>
      <c r="HM63" s="387"/>
      <c r="HN63" s="387"/>
      <c r="HO63" s="387"/>
      <c r="HP63" s="387"/>
      <c r="HQ63" s="387"/>
      <c r="HR63" s="387"/>
      <c r="HS63" s="387"/>
      <c r="HT63" s="387"/>
      <c r="HU63" s="387"/>
      <c r="HV63" s="387"/>
      <c r="HW63" s="387"/>
      <c r="HX63" s="387"/>
      <c r="HY63" s="387"/>
      <c r="HZ63" s="387"/>
      <c r="IA63" s="387"/>
      <c r="IB63" s="387"/>
      <c r="IC63" s="387"/>
      <c r="ID63" s="387"/>
      <c r="IE63" s="387"/>
      <c r="IF63" s="387"/>
      <c r="IG63" s="387"/>
      <c r="IH63" s="387"/>
      <c r="II63" s="387"/>
      <c r="IJ63" s="387"/>
      <c r="IK63" s="387"/>
      <c r="IL63" s="387"/>
      <c r="IM63" s="387"/>
      <c r="IN63" s="387"/>
      <c r="IO63" s="387"/>
      <c r="IP63" s="387"/>
      <c r="IQ63" s="387"/>
      <c r="IR63" s="387"/>
      <c r="IS63" s="387"/>
      <c r="IT63" s="387"/>
      <c r="IU63" s="391"/>
    </row>
    <row r="64" spans="1:255" ht="15.95" customHeight="1" thickBot="1">
      <c r="A64" s="406"/>
      <c r="B64" s="1094">
        <v>1</v>
      </c>
      <c r="C64" s="345"/>
      <c r="D64" s="346" t="s">
        <v>200</v>
      </c>
      <c r="E64" s="328" t="s">
        <v>213</v>
      </c>
      <c r="F64" s="248"/>
      <c r="G64" s="248"/>
      <c r="H64" s="248"/>
      <c r="I64" s="248"/>
      <c r="J64" s="248"/>
      <c r="K64" s="248"/>
      <c r="L64" s="248"/>
      <c r="M64" s="387"/>
      <c r="N64" s="387"/>
      <c r="O64" s="387"/>
      <c r="P64" s="387"/>
      <c r="Q64" s="387"/>
      <c r="R64" s="387"/>
      <c r="S64" s="387"/>
      <c r="T64" s="387"/>
      <c r="U64" s="387"/>
      <c r="V64" s="387"/>
      <c r="W64" s="387"/>
      <c r="X64" s="387"/>
      <c r="Y64" s="387"/>
      <c r="Z64" s="387"/>
      <c r="AA64" s="387"/>
      <c r="AB64" s="387"/>
      <c r="AC64" s="387"/>
      <c r="AD64" s="387"/>
      <c r="AE64" s="387"/>
      <c r="AF64" s="387"/>
      <c r="AG64" s="387"/>
      <c r="AH64" s="387"/>
      <c r="AI64" s="387"/>
      <c r="AJ64" s="387"/>
      <c r="AK64" s="387"/>
      <c r="AL64" s="387"/>
      <c r="AM64" s="387"/>
      <c r="AN64" s="387"/>
      <c r="AO64" s="387"/>
      <c r="AP64" s="387"/>
      <c r="AQ64" s="387"/>
      <c r="AR64" s="387"/>
      <c r="AS64" s="387"/>
      <c r="AT64" s="387"/>
      <c r="AU64" s="387"/>
      <c r="AV64" s="387"/>
      <c r="AW64" s="387"/>
      <c r="AX64" s="387"/>
      <c r="AY64" s="387"/>
      <c r="AZ64" s="387"/>
      <c r="BA64" s="387"/>
      <c r="BB64" s="387"/>
      <c r="BC64" s="387"/>
      <c r="BD64" s="387"/>
      <c r="BE64" s="387"/>
      <c r="BF64" s="387"/>
      <c r="BG64" s="387"/>
      <c r="BH64" s="387"/>
      <c r="BI64" s="387"/>
      <c r="BJ64" s="387"/>
      <c r="BK64" s="387"/>
      <c r="BL64" s="387"/>
      <c r="BM64" s="387"/>
      <c r="BN64" s="387"/>
      <c r="BO64" s="387"/>
      <c r="BP64" s="387"/>
      <c r="BQ64" s="387"/>
      <c r="BR64" s="387"/>
      <c r="BS64" s="387"/>
      <c r="BT64" s="387"/>
      <c r="BU64" s="387"/>
      <c r="BV64" s="387"/>
      <c r="BW64" s="387"/>
      <c r="BX64" s="387"/>
      <c r="BY64" s="387"/>
      <c r="BZ64" s="387"/>
      <c r="CA64" s="387"/>
      <c r="CB64" s="387"/>
      <c r="CC64" s="387"/>
      <c r="CD64" s="387"/>
      <c r="CE64" s="387"/>
      <c r="CF64" s="387"/>
      <c r="CG64" s="387"/>
      <c r="CH64" s="387"/>
      <c r="CI64" s="387"/>
      <c r="CJ64" s="387"/>
      <c r="CK64" s="387"/>
      <c r="CL64" s="387"/>
      <c r="CM64" s="387"/>
      <c r="CN64" s="387"/>
      <c r="CO64" s="387"/>
      <c r="CP64" s="387"/>
      <c r="CQ64" s="387"/>
      <c r="CR64" s="387"/>
      <c r="CS64" s="387"/>
      <c r="CT64" s="387"/>
      <c r="CU64" s="387"/>
      <c r="CV64" s="387"/>
      <c r="CW64" s="387"/>
      <c r="CX64" s="387"/>
      <c r="CY64" s="387"/>
      <c r="CZ64" s="387"/>
      <c r="DA64" s="387"/>
      <c r="DB64" s="387"/>
      <c r="DC64" s="387"/>
      <c r="DD64" s="387"/>
      <c r="DE64" s="387"/>
      <c r="DF64" s="387"/>
      <c r="DG64" s="387"/>
      <c r="DH64" s="387"/>
      <c r="DI64" s="387"/>
      <c r="DJ64" s="387"/>
      <c r="DK64" s="387"/>
      <c r="DL64" s="387"/>
      <c r="DM64" s="387"/>
      <c r="DN64" s="387"/>
      <c r="DO64" s="387"/>
      <c r="DP64" s="387"/>
      <c r="DQ64" s="387"/>
      <c r="DR64" s="387"/>
      <c r="DS64" s="387"/>
      <c r="DT64" s="387"/>
      <c r="DU64" s="387"/>
      <c r="DV64" s="387"/>
      <c r="DW64" s="387"/>
      <c r="DX64" s="387"/>
      <c r="DY64" s="387"/>
      <c r="DZ64" s="387"/>
      <c r="EA64" s="387"/>
      <c r="EB64" s="387"/>
      <c r="EC64" s="387"/>
      <c r="ED64" s="387"/>
      <c r="EE64" s="387"/>
      <c r="EF64" s="387"/>
      <c r="EG64" s="387"/>
      <c r="EH64" s="387"/>
      <c r="EI64" s="387"/>
      <c r="EJ64" s="387"/>
      <c r="EK64" s="387"/>
      <c r="EL64" s="387"/>
      <c r="EM64" s="387"/>
      <c r="EN64" s="387"/>
      <c r="EO64" s="387"/>
      <c r="EP64" s="387"/>
      <c r="EQ64" s="387"/>
      <c r="ER64" s="387"/>
      <c r="ES64" s="387"/>
      <c r="ET64" s="387"/>
      <c r="EU64" s="387"/>
      <c r="EV64" s="387"/>
      <c r="EW64" s="387"/>
      <c r="EX64" s="387"/>
      <c r="EY64" s="387"/>
      <c r="EZ64" s="387"/>
      <c r="FA64" s="387"/>
      <c r="FB64" s="387"/>
      <c r="FC64" s="387"/>
      <c r="FD64" s="387"/>
      <c r="FE64" s="387"/>
      <c r="FF64" s="387"/>
      <c r="FG64" s="387"/>
      <c r="FH64" s="387"/>
      <c r="FI64" s="387"/>
      <c r="FJ64" s="387"/>
      <c r="FK64" s="387"/>
      <c r="FL64" s="387"/>
      <c r="FM64" s="387"/>
      <c r="FN64" s="387"/>
      <c r="FO64" s="387"/>
      <c r="FP64" s="387"/>
      <c r="FQ64" s="387"/>
      <c r="FR64" s="387"/>
      <c r="FS64" s="387"/>
      <c r="FT64" s="387"/>
      <c r="FU64" s="387"/>
      <c r="FV64" s="387"/>
      <c r="FW64" s="387"/>
      <c r="FX64" s="387"/>
      <c r="FY64" s="387"/>
      <c r="FZ64" s="387"/>
      <c r="GA64" s="387"/>
      <c r="GB64" s="387"/>
      <c r="GC64" s="387"/>
      <c r="GD64" s="387"/>
      <c r="GE64" s="387"/>
      <c r="GF64" s="387"/>
      <c r="GG64" s="387"/>
      <c r="GH64" s="387"/>
      <c r="GI64" s="387"/>
      <c r="GJ64" s="387"/>
      <c r="GK64" s="387"/>
      <c r="GL64" s="387"/>
      <c r="GM64" s="387"/>
      <c r="GN64" s="387"/>
      <c r="GO64" s="387"/>
      <c r="GP64" s="387"/>
      <c r="GQ64" s="387"/>
      <c r="GR64" s="387"/>
      <c r="GS64" s="387"/>
      <c r="GT64" s="387"/>
      <c r="GU64" s="387"/>
      <c r="GV64" s="387"/>
      <c r="GW64" s="387"/>
      <c r="GX64" s="387"/>
      <c r="GY64" s="387"/>
      <c r="GZ64" s="387"/>
      <c r="HA64" s="387"/>
      <c r="HB64" s="387"/>
      <c r="HC64" s="387"/>
      <c r="HD64" s="387"/>
      <c r="HE64" s="387"/>
      <c r="HF64" s="387"/>
      <c r="HG64" s="387"/>
      <c r="HH64" s="387"/>
      <c r="HI64" s="387"/>
      <c r="HJ64" s="387"/>
      <c r="HK64" s="387"/>
      <c r="HL64" s="387"/>
      <c r="HM64" s="387"/>
      <c r="HN64" s="387"/>
      <c r="HO64" s="387"/>
      <c r="HP64" s="387"/>
      <c r="HQ64" s="387"/>
      <c r="HR64" s="387"/>
      <c r="HS64" s="387"/>
      <c r="HT64" s="387"/>
      <c r="HU64" s="387"/>
      <c r="HV64" s="387"/>
      <c r="HW64" s="387"/>
      <c r="HX64" s="387"/>
      <c r="HY64" s="387"/>
      <c r="HZ64" s="387"/>
      <c r="IA64" s="387"/>
      <c r="IB64" s="387"/>
      <c r="IC64" s="387"/>
      <c r="ID64" s="387"/>
      <c r="IE64" s="387"/>
      <c r="IF64" s="387"/>
      <c r="IG64" s="387"/>
      <c r="IH64" s="387"/>
      <c r="II64" s="387"/>
      <c r="IJ64" s="387"/>
      <c r="IK64" s="387"/>
      <c r="IL64" s="387"/>
      <c r="IM64" s="387"/>
      <c r="IN64" s="387"/>
      <c r="IO64" s="387"/>
      <c r="IP64" s="387"/>
      <c r="IQ64" s="387"/>
      <c r="IR64" s="387"/>
      <c r="IS64" s="387"/>
      <c r="IT64" s="387"/>
      <c r="IU64" s="391"/>
    </row>
    <row r="65" spans="1:255" ht="15.95" customHeight="1" thickBot="1">
      <c r="A65" s="406"/>
      <c r="B65" s="1113"/>
      <c r="C65" s="348"/>
      <c r="D65" s="349" t="s">
        <v>202</v>
      </c>
      <c r="E65" s="328" t="s">
        <v>292</v>
      </c>
      <c r="F65" s="248"/>
      <c r="G65" s="248"/>
      <c r="H65" s="248"/>
      <c r="I65" s="248"/>
      <c r="J65" s="248"/>
      <c r="K65" s="248"/>
      <c r="L65" s="248"/>
      <c r="M65" s="387"/>
      <c r="N65" s="387"/>
      <c r="O65" s="387"/>
      <c r="P65" s="387"/>
      <c r="Q65" s="387"/>
      <c r="R65" s="387"/>
      <c r="S65" s="387"/>
      <c r="T65" s="387"/>
      <c r="U65" s="387"/>
      <c r="V65" s="387"/>
      <c r="W65" s="387"/>
      <c r="X65" s="387"/>
      <c r="Y65" s="387"/>
      <c r="Z65" s="387"/>
      <c r="AA65" s="387"/>
      <c r="AB65" s="387"/>
      <c r="AC65" s="387"/>
      <c r="AD65" s="387"/>
      <c r="AE65" s="387"/>
      <c r="AF65" s="387"/>
      <c r="AG65" s="387"/>
      <c r="AH65" s="387"/>
      <c r="AI65" s="387"/>
      <c r="AJ65" s="387"/>
      <c r="AK65" s="387"/>
      <c r="AL65" s="387"/>
      <c r="AM65" s="387"/>
      <c r="AN65" s="387"/>
      <c r="AO65" s="387"/>
      <c r="AP65" s="387"/>
      <c r="AQ65" s="387"/>
      <c r="AR65" s="387"/>
      <c r="AS65" s="387"/>
      <c r="AT65" s="387"/>
      <c r="AU65" s="387"/>
      <c r="AV65" s="387"/>
      <c r="AW65" s="387"/>
      <c r="AX65" s="387"/>
      <c r="AY65" s="387"/>
      <c r="AZ65" s="387"/>
      <c r="BA65" s="387"/>
      <c r="BB65" s="387"/>
      <c r="BC65" s="387"/>
      <c r="BD65" s="387"/>
      <c r="BE65" s="387"/>
      <c r="BF65" s="387"/>
      <c r="BG65" s="387"/>
      <c r="BH65" s="387"/>
      <c r="BI65" s="387"/>
      <c r="BJ65" s="387"/>
      <c r="BK65" s="387"/>
      <c r="BL65" s="387"/>
      <c r="BM65" s="387"/>
      <c r="BN65" s="387"/>
      <c r="BO65" s="387"/>
      <c r="BP65" s="387"/>
      <c r="BQ65" s="387"/>
      <c r="BR65" s="387"/>
      <c r="BS65" s="387"/>
      <c r="BT65" s="387"/>
      <c r="BU65" s="387"/>
      <c r="BV65" s="387"/>
      <c r="BW65" s="387"/>
      <c r="BX65" s="387"/>
      <c r="BY65" s="387"/>
      <c r="BZ65" s="387"/>
      <c r="CA65" s="387"/>
      <c r="CB65" s="387"/>
      <c r="CC65" s="387"/>
      <c r="CD65" s="387"/>
      <c r="CE65" s="387"/>
      <c r="CF65" s="387"/>
      <c r="CG65" s="387"/>
      <c r="CH65" s="387"/>
      <c r="CI65" s="387"/>
      <c r="CJ65" s="387"/>
      <c r="CK65" s="387"/>
      <c r="CL65" s="387"/>
      <c r="CM65" s="387"/>
      <c r="CN65" s="387"/>
      <c r="CO65" s="387"/>
      <c r="CP65" s="387"/>
      <c r="CQ65" s="387"/>
      <c r="CR65" s="387"/>
      <c r="CS65" s="387"/>
      <c r="CT65" s="387"/>
      <c r="CU65" s="387"/>
      <c r="CV65" s="387"/>
      <c r="CW65" s="387"/>
      <c r="CX65" s="387"/>
      <c r="CY65" s="387"/>
      <c r="CZ65" s="387"/>
      <c r="DA65" s="387"/>
      <c r="DB65" s="387"/>
      <c r="DC65" s="387"/>
      <c r="DD65" s="387"/>
      <c r="DE65" s="387"/>
      <c r="DF65" s="387"/>
      <c r="DG65" s="387"/>
      <c r="DH65" s="387"/>
      <c r="DI65" s="387"/>
      <c r="DJ65" s="387"/>
      <c r="DK65" s="387"/>
      <c r="DL65" s="387"/>
      <c r="DM65" s="387"/>
      <c r="DN65" s="387"/>
      <c r="DO65" s="387"/>
      <c r="DP65" s="387"/>
      <c r="DQ65" s="387"/>
      <c r="DR65" s="387"/>
      <c r="DS65" s="387"/>
      <c r="DT65" s="387"/>
      <c r="DU65" s="387"/>
      <c r="DV65" s="387"/>
      <c r="DW65" s="387"/>
      <c r="DX65" s="387"/>
      <c r="DY65" s="387"/>
      <c r="DZ65" s="387"/>
      <c r="EA65" s="387"/>
      <c r="EB65" s="387"/>
      <c r="EC65" s="387"/>
      <c r="ED65" s="387"/>
      <c r="EE65" s="387"/>
      <c r="EF65" s="387"/>
      <c r="EG65" s="387"/>
      <c r="EH65" s="387"/>
      <c r="EI65" s="387"/>
      <c r="EJ65" s="387"/>
      <c r="EK65" s="387"/>
      <c r="EL65" s="387"/>
      <c r="EM65" s="387"/>
      <c r="EN65" s="387"/>
      <c r="EO65" s="387"/>
      <c r="EP65" s="387"/>
      <c r="EQ65" s="387"/>
      <c r="ER65" s="387"/>
      <c r="ES65" s="387"/>
      <c r="ET65" s="387"/>
      <c r="EU65" s="387"/>
      <c r="EV65" s="387"/>
      <c r="EW65" s="387"/>
      <c r="EX65" s="387"/>
      <c r="EY65" s="387"/>
      <c r="EZ65" s="387"/>
      <c r="FA65" s="387"/>
      <c r="FB65" s="387"/>
      <c r="FC65" s="387"/>
      <c r="FD65" s="387"/>
      <c r="FE65" s="387"/>
      <c r="FF65" s="387"/>
      <c r="FG65" s="387"/>
      <c r="FH65" s="387"/>
      <c r="FI65" s="387"/>
      <c r="FJ65" s="387"/>
      <c r="FK65" s="387"/>
      <c r="FL65" s="387"/>
      <c r="FM65" s="387"/>
      <c r="FN65" s="387"/>
      <c r="FO65" s="387"/>
      <c r="FP65" s="387"/>
      <c r="FQ65" s="387"/>
      <c r="FR65" s="387"/>
      <c r="FS65" s="387"/>
      <c r="FT65" s="387"/>
      <c r="FU65" s="387"/>
      <c r="FV65" s="387"/>
      <c r="FW65" s="387"/>
      <c r="FX65" s="387"/>
      <c r="FY65" s="387"/>
      <c r="FZ65" s="387"/>
      <c r="GA65" s="387"/>
      <c r="GB65" s="387"/>
      <c r="GC65" s="387"/>
      <c r="GD65" s="387"/>
      <c r="GE65" s="387"/>
      <c r="GF65" s="387"/>
      <c r="GG65" s="387"/>
      <c r="GH65" s="387"/>
      <c r="GI65" s="387"/>
      <c r="GJ65" s="387"/>
      <c r="GK65" s="387"/>
      <c r="GL65" s="387"/>
      <c r="GM65" s="387"/>
      <c r="GN65" s="387"/>
      <c r="GO65" s="387"/>
      <c r="GP65" s="387"/>
      <c r="GQ65" s="387"/>
      <c r="GR65" s="387"/>
      <c r="GS65" s="387"/>
      <c r="GT65" s="387"/>
      <c r="GU65" s="387"/>
      <c r="GV65" s="387"/>
      <c r="GW65" s="387"/>
      <c r="GX65" s="387"/>
      <c r="GY65" s="387"/>
      <c r="GZ65" s="387"/>
      <c r="HA65" s="387"/>
      <c r="HB65" s="387"/>
      <c r="HC65" s="387"/>
      <c r="HD65" s="387"/>
      <c r="HE65" s="387"/>
      <c r="HF65" s="387"/>
      <c r="HG65" s="387"/>
      <c r="HH65" s="387"/>
      <c r="HI65" s="387"/>
      <c r="HJ65" s="387"/>
      <c r="HK65" s="387"/>
      <c r="HL65" s="387"/>
      <c r="HM65" s="387"/>
      <c r="HN65" s="387"/>
      <c r="HO65" s="387"/>
      <c r="HP65" s="387"/>
      <c r="HQ65" s="387"/>
      <c r="HR65" s="387"/>
      <c r="HS65" s="387"/>
      <c r="HT65" s="387"/>
      <c r="HU65" s="387"/>
      <c r="HV65" s="387"/>
      <c r="HW65" s="387"/>
      <c r="HX65" s="387"/>
      <c r="HY65" s="387"/>
      <c r="HZ65" s="387"/>
      <c r="IA65" s="387"/>
      <c r="IB65" s="387"/>
      <c r="IC65" s="387"/>
      <c r="ID65" s="387"/>
      <c r="IE65" s="387"/>
      <c r="IF65" s="387"/>
      <c r="IG65" s="387"/>
      <c r="IH65" s="387"/>
      <c r="II65" s="387"/>
      <c r="IJ65" s="387"/>
      <c r="IK65" s="387"/>
      <c r="IL65" s="387"/>
      <c r="IM65" s="387"/>
      <c r="IN65" s="387"/>
      <c r="IO65" s="387"/>
      <c r="IP65" s="387"/>
      <c r="IQ65" s="387"/>
      <c r="IR65" s="387"/>
      <c r="IS65" s="387"/>
      <c r="IT65" s="387"/>
      <c r="IU65" s="391"/>
    </row>
    <row r="66" spans="1:255" ht="15.95" customHeight="1" thickBot="1">
      <c r="A66" s="406"/>
      <c r="B66" s="1113"/>
      <c r="C66" s="348"/>
      <c r="D66" s="349" t="s">
        <v>204</v>
      </c>
      <c r="E66" s="418"/>
      <c r="F66" s="280"/>
      <c r="G66" s="248"/>
      <c r="H66" s="248"/>
      <c r="I66" s="248"/>
      <c r="J66" s="248"/>
      <c r="K66" s="248"/>
      <c r="L66" s="248"/>
      <c r="M66" s="387"/>
      <c r="N66" s="387"/>
      <c r="O66" s="387"/>
      <c r="P66" s="387"/>
      <c r="Q66" s="387"/>
      <c r="R66" s="387"/>
      <c r="S66" s="387"/>
      <c r="T66" s="387"/>
      <c r="U66" s="387"/>
      <c r="V66" s="387"/>
      <c r="W66" s="387"/>
      <c r="X66" s="387"/>
      <c r="Y66" s="387"/>
      <c r="Z66" s="387"/>
      <c r="AA66" s="387"/>
      <c r="AB66" s="387"/>
      <c r="AC66" s="387"/>
      <c r="AD66" s="387"/>
      <c r="AE66" s="387"/>
      <c r="AF66" s="387"/>
      <c r="AG66" s="387"/>
      <c r="AH66" s="387"/>
      <c r="AI66" s="387"/>
      <c r="AJ66" s="387"/>
      <c r="AK66" s="387"/>
      <c r="AL66" s="387"/>
      <c r="AM66" s="387"/>
      <c r="AN66" s="387"/>
      <c r="AO66" s="387"/>
      <c r="AP66" s="387"/>
      <c r="AQ66" s="387"/>
      <c r="AR66" s="387"/>
      <c r="AS66" s="387"/>
      <c r="AT66" s="387"/>
      <c r="AU66" s="387"/>
      <c r="AV66" s="387"/>
      <c r="AW66" s="387"/>
      <c r="AX66" s="387"/>
      <c r="AY66" s="387"/>
      <c r="AZ66" s="387"/>
      <c r="BA66" s="387"/>
      <c r="BB66" s="387"/>
      <c r="BC66" s="387"/>
      <c r="BD66" s="387"/>
      <c r="BE66" s="387"/>
      <c r="BF66" s="387"/>
      <c r="BG66" s="387"/>
      <c r="BH66" s="387"/>
      <c r="BI66" s="387"/>
      <c r="BJ66" s="387"/>
      <c r="BK66" s="387"/>
      <c r="BL66" s="387"/>
      <c r="BM66" s="387"/>
      <c r="BN66" s="387"/>
      <c r="BO66" s="387"/>
      <c r="BP66" s="387"/>
      <c r="BQ66" s="387"/>
      <c r="BR66" s="387"/>
      <c r="BS66" s="387"/>
      <c r="BT66" s="387"/>
      <c r="BU66" s="387"/>
      <c r="BV66" s="387"/>
      <c r="BW66" s="387"/>
      <c r="BX66" s="387"/>
      <c r="BY66" s="387"/>
      <c r="BZ66" s="387"/>
      <c r="CA66" s="387"/>
      <c r="CB66" s="387"/>
      <c r="CC66" s="387"/>
      <c r="CD66" s="387"/>
      <c r="CE66" s="387"/>
      <c r="CF66" s="387"/>
      <c r="CG66" s="387"/>
      <c r="CH66" s="387"/>
      <c r="CI66" s="387"/>
      <c r="CJ66" s="387"/>
      <c r="CK66" s="387"/>
      <c r="CL66" s="387"/>
      <c r="CM66" s="387"/>
      <c r="CN66" s="387"/>
      <c r="CO66" s="387"/>
      <c r="CP66" s="387"/>
      <c r="CQ66" s="387"/>
      <c r="CR66" s="387"/>
      <c r="CS66" s="387"/>
      <c r="CT66" s="387"/>
      <c r="CU66" s="387"/>
      <c r="CV66" s="387"/>
      <c r="CW66" s="387"/>
      <c r="CX66" s="387"/>
      <c r="CY66" s="387"/>
      <c r="CZ66" s="387"/>
      <c r="DA66" s="387"/>
      <c r="DB66" s="387"/>
      <c r="DC66" s="387"/>
      <c r="DD66" s="387"/>
      <c r="DE66" s="387"/>
      <c r="DF66" s="387"/>
      <c r="DG66" s="387"/>
      <c r="DH66" s="387"/>
      <c r="DI66" s="387"/>
      <c r="DJ66" s="387"/>
      <c r="DK66" s="387"/>
      <c r="DL66" s="387"/>
      <c r="DM66" s="387"/>
      <c r="DN66" s="387"/>
      <c r="DO66" s="387"/>
      <c r="DP66" s="387"/>
      <c r="DQ66" s="387"/>
      <c r="DR66" s="387"/>
      <c r="DS66" s="387"/>
      <c r="DT66" s="387"/>
      <c r="DU66" s="387"/>
      <c r="DV66" s="387"/>
      <c r="DW66" s="387"/>
      <c r="DX66" s="387"/>
      <c r="DY66" s="387"/>
      <c r="DZ66" s="387"/>
      <c r="EA66" s="387"/>
      <c r="EB66" s="387"/>
      <c r="EC66" s="387"/>
      <c r="ED66" s="387"/>
      <c r="EE66" s="387"/>
      <c r="EF66" s="387"/>
      <c r="EG66" s="387"/>
      <c r="EH66" s="387"/>
      <c r="EI66" s="387"/>
      <c r="EJ66" s="387"/>
      <c r="EK66" s="387"/>
      <c r="EL66" s="387"/>
      <c r="EM66" s="387"/>
      <c r="EN66" s="387"/>
      <c r="EO66" s="387"/>
      <c r="EP66" s="387"/>
      <c r="EQ66" s="387"/>
      <c r="ER66" s="387"/>
      <c r="ES66" s="387"/>
      <c r="ET66" s="387"/>
      <c r="EU66" s="387"/>
      <c r="EV66" s="387"/>
      <c r="EW66" s="387"/>
      <c r="EX66" s="387"/>
      <c r="EY66" s="387"/>
      <c r="EZ66" s="387"/>
      <c r="FA66" s="387"/>
      <c r="FB66" s="387"/>
      <c r="FC66" s="387"/>
      <c r="FD66" s="387"/>
      <c r="FE66" s="387"/>
      <c r="FF66" s="387"/>
      <c r="FG66" s="387"/>
      <c r="FH66" s="387"/>
      <c r="FI66" s="387"/>
      <c r="FJ66" s="387"/>
      <c r="FK66" s="387"/>
      <c r="FL66" s="387"/>
      <c r="FM66" s="387"/>
      <c r="FN66" s="387"/>
      <c r="FO66" s="387"/>
      <c r="FP66" s="387"/>
      <c r="FQ66" s="387"/>
      <c r="FR66" s="387"/>
      <c r="FS66" s="387"/>
      <c r="FT66" s="387"/>
      <c r="FU66" s="387"/>
      <c r="FV66" s="387"/>
      <c r="FW66" s="387"/>
      <c r="FX66" s="387"/>
      <c r="FY66" s="387"/>
      <c r="FZ66" s="387"/>
      <c r="GA66" s="387"/>
      <c r="GB66" s="387"/>
      <c r="GC66" s="387"/>
      <c r="GD66" s="387"/>
      <c r="GE66" s="387"/>
      <c r="GF66" s="387"/>
      <c r="GG66" s="387"/>
      <c r="GH66" s="387"/>
      <c r="GI66" s="387"/>
      <c r="GJ66" s="387"/>
      <c r="GK66" s="387"/>
      <c r="GL66" s="387"/>
      <c r="GM66" s="387"/>
      <c r="GN66" s="387"/>
      <c r="GO66" s="387"/>
      <c r="GP66" s="387"/>
      <c r="GQ66" s="387"/>
      <c r="GR66" s="387"/>
      <c r="GS66" s="387"/>
      <c r="GT66" s="387"/>
      <c r="GU66" s="387"/>
      <c r="GV66" s="387"/>
      <c r="GW66" s="387"/>
      <c r="GX66" s="387"/>
      <c r="GY66" s="387"/>
      <c r="GZ66" s="387"/>
      <c r="HA66" s="387"/>
      <c r="HB66" s="387"/>
      <c r="HC66" s="387"/>
      <c r="HD66" s="387"/>
      <c r="HE66" s="387"/>
      <c r="HF66" s="387"/>
      <c r="HG66" s="387"/>
      <c r="HH66" s="387"/>
      <c r="HI66" s="387"/>
      <c r="HJ66" s="387"/>
      <c r="HK66" s="387"/>
      <c r="HL66" s="387"/>
      <c r="HM66" s="387"/>
      <c r="HN66" s="387"/>
      <c r="HO66" s="387"/>
      <c r="HP66" s="387"/>
      <c r="HQ66" s="387"/>
      <c r="HR66" s="387"/>
      <c r="HS66" s="387"/>
      <c r="HT66" s="387"/>
      <c r="HU66" s="387"/>
      <c r="HV66" s="387"/>
      <c r="HW66" s="387"/>
      <c r="HX66" s="387"/>
      <c r="HY66" s="387"/>
      <c r="HZ66" s="387"/>
      <c r="IA66" s="387"/>
      <c r="IB66" s="387"/>
      <c r="IC66" s="387"/>
      <c r="ID66" s="387"/>
      <c r="IE66" s="387"/>
      <c r="IF66" s="387"/>
      <c r="IG66" s="387"/>
      <c r="IH66" s="387"/>
      <c r="II66" s="387"/>
      <c r="IJ66" s="387"/>
      <c r="IK66" s="387"/>
      <c r="IL66" s="387"/>
      <c r="IM66" s="387"/>
      <c r="IN66" s="387"/>
      <c r="IO66" s="387"/>
      <c r="IP66" s="387"/>
      <c r="IQ66" s="387"/>
      <c r="IR66" s="387"/>
      <c r="IS66" s="387"/>
      <c r="IT66" s="387"/>
      <c r="IU66" s="391"/>
    </row>
    <row r="67" spans="1:255" ht="15.95" customHeight="1" thickBot="1">
      <c r="A67" s="406"/>
      <c r="B67" s="1113"/>
      <c r="C67" s="348"/>
      <c r="D67" s="349" t="s">
        <v>205</v>
      </c>
      <c r="E67" s="418"/>
      <c r="F67" s="280"/>
      <c r="G67" s="248"/>
      <c r="H67" s="248"/>
      <c r="I67" s="248"/>
      <c r="J67" s="248"/>
      <c r="K67" s="248"/>
      <c r="L67" s="248"/>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7"/>
      <c r="AJ67" s="387"/>
      <c r="AK67" s="387"/>
      <c r="AL67" s="387"/>
      <c r="AM67" s="387"/>
      <c r="AN67" s="387"/>
      <c r="AO67" s="387"/>
      <c r="AP67" s="387"/>
      <c r="AQ67" s="387"/>
      <c r="AR67" s="387"/>
      <c r="AS67" s="387"/>
      <c r="AT67" s="387"/>
      <c r="AU67" s="387"/>
      <c r="AV67" s="387"/>
      <c r="AW67" s="387"/>
      <c r="AX67" s="387"/>
      <c r="AY67" s="387"/>
      <c r="AZ67" s="387"/>
      <c r="BA67" s="387"/>
      <c r="BB67" s="387"/>
      <c r="BC67" s="387"/>
      <c r="BD67" s="387"/>
      <c r="BE67" s="387"/>
      <c r="BF67" s="387"/>
      <c r="BG67" s="387"/>
      <c r="BH67" s="387"/>
      <c r="BI67" s="387"/>
      <c r="BJ67" s="387"/>
      <c r="BK67" s="387"/>
      <c r="BL67" s="387"/>
      <c r="BM67" s="387"/>
      <c r="BN67" s="387"/>
      <c r="BO67" s="387"/>
      <c r="BP67" s="387"/>
      <c r="BQ67" s="387"/>
      <c r="BR67" s="387"/>
      <c r="BS67" s="387"/>
      <c r="BT67" s="387"/>
      <c r="BU67" s="387"/>
      <c r="BV67" s="387"/>
      <c r="BW67" s="387"/>
      <c r="BX67" s="387"/>
      <c r="BY67" s="387"/>
      <c r="BZ67" s="387"/>
      <c r="CA67" s="387"/>
      <c r="CB67" s="387"/>
      <c r="CC67" s="387"/>
      <c r="CD67" s="387"/>
      <c r="CE67" s="387"/>
      <c r="CF67" s="387"/>
      <c r="CG67" s="387"/>
      <c r="CH67" s="387"/>
      <c r="CI67" s="387"/>
      <c r="CJ67" s="387"/>
      <c r="CK67" s="387"/>
      <c r="CL67" s="387"/>
      <c r="CM67" s="387"/>
      <c r="CN67" s="387"/>
      <c r="CO67" s="387"/>
      <c r="CP67" s="387"/>
      <c r="CQ67" s="387"/>
      <c r="CR67" s="387"/>
      <c r="CS67" s="387"/>
      <c r="CT67" s="387"/>
      <c r="CU67" s="387"/>
      <c r="CV67" s="387"/>
      <c r="CW67" s="387"/>
      <c r="CX67" s="387"/>
      <c r="CY67" s="387"/>
      <c r="CZ67" s="387"/>
      <c r="DA67" s="387"/>
      <c r="DB67" s="387"/>
      <c r="DC67" s="387"/>
      <c r="DD67" s="387"/>
      <c r="DE67" s="387"/>
      <c r="DF67" s="387"/>
      <c r="DG67" s="387"/>
      <c r="DH67" s="387"/>
      <c r="DI67" s="387"/>
      <c r="DJ67" s="387"/>
      <c r="DK67" s="387"/>
      <c r="DL67" s="387"/>
      <c r="DM67" s="387"/>
      <c r="DN67" s="387"/>
      <c r="DO67" s="387"/>
      <c r="DP67" s="387"/>
      <c r="DQ67" s="387"/>
      <c r="DR67" s="387"/>
      <c r="DS67" s="387"/>
      <c r="DT67" s="387"/>
      <c r="DU67" s="387"/>
      <c r="DV67" s="387"/>
      <c r="DW67" s="387"/>
      <c r="DX67" s="387"/>
      <c r="DY67" s="387"/>
      <c r="DZ67" s="387"/>
      <c r="EA67" s="387"/>
      <c r="EB67" s="387"/>
      <c r="EC67" s="387"/>
      <c r="ED67" s="387"/>
      <c r="EE67" s="387"/>
      <c r="EF67" s="387"/>
      <c r="EG67" s="387"/>
      <c r="EH67" s="387"/>
      <c r="EI67" s="387"/>
      <c r="EJ67" s="387"/>
      <c r="EK67" s="387"/>
      <c r="EL67" s="387"/>
      <c r="EM67" s="387"/>
      <c r="EN67" s="387"/>
      <c r="EO67" s="387"/>
      <c r="EP67" s="387"/>
      <c r="EQ67" s="387"/>
      <c r="ER67" s="387"/>
      <c r="ES67" s="387"/>
      <c r="ET67" s="387"/>
      <c r="EU67" s="387"/>
      <c r="EV67" s="387"/>
      <c r="EW67" s="387"/>
      <c r="EX67" s="387"/>
      <c r="EY67" s="387"/>
      <c r="EZ67" s="387"/>
      <c r="FA67" s="387"/>
      <c r="FB67" s="387"/>
      <c r="FC67" s="387"/>
      <c r="FD67" s="387"/>
      <c r="FE67" s="387"/>
      <c r="FF67" s="387"/>
      <c r="FG67" s="387"/>
      <c r="FH67" s="387"/>
      <c r="FI67" s="387"/>
      <c r="FJ67" s="387"/>
      <c r="FK67" s="387"/>
      <c r="FL67" s="387"/>
      <c r="FM67" s="387"/>
      <c r="FN67" s="387"/>
      <c r="FO67" s="387"/>
      <c r="FP67" s="387"/>
      <c r="FQ67" s="387"/>
      <c r="FR67" s="387"/>
      <c r="FS67" s="387"/>
      <c r="FT67" s="387"/>
      <c r="FU67" s="387"/>
      <c r="FV67" s="387"/>
      <c r="FW67" s="387"/>
      <c r="FX67" s="387"/>
      <c r="FY67" s="387"/>
      <c r="FZ67" s="387"/>
      <c r="GA67" s="387"/>
      <c r="GB67" s="387"/>
      <c r="GC67" s="387"/>
      <c r="GD67" s="387"/>
      <c r="GE67" s="387"/>
      <c r="GF67" s="387"/>
      <c r="GG67" s="387"/>
      <c r="GH67" s="387"/>
      <c r="GI67" s="387"/>
      <c r="GJ67" s="387"/>
      <c r="GK67" s="387"/>
      <c r="GL67" s="387"/>
      <c r="GM67" s="387"/>
      <c r="GN67" s="387"/>
      <c r="GO67" s="387"/>
      <c r="GP67" s="387"/>
      <c r="GQ67" s="387"/>
      <c r="GR67" s="387"/>
      <c r="GS67" s="387"/>
      <c r="GT67" s="387"/>
      <c r="GU67" s="387"/>
      <c r="GV67" s="387"/>
      <c r="GW67" s="387"/>
      <c r="GX67" s="387"/>
      <c r="GY67" s="387"/>
      <c r="GZ67" s="387"/>
      <c r="HA67" s="387"/>
      <c r="HB67" s="387"/>
      <c r="HC67" s="387"/>
      <c r="HD67" s="387"/>
      <c r="HE67" s="387"/>
      <c r="HF67" s="387"/>
      <c r="HG67" s="387"/>
      <c r="HH67" s="387"/>
      <c r="HI67" s="387"/>
      <c r="HJ67" s="387"/>
      <c r="HK67" s="387"/>
      <c r="HL67" s="387"/>
      <c r="HM67" s="387"/>
      <c r="HN67" s="387"/>
      <c r="HO67" s="387"/>
      <c r="HP67" s="387"/>
      <c r="HQ67" s="387"/>
      <c r="HR67" s="387"/>
      <c r="HS67" s="387"/>
      <c r="HT67" s="387"/>
      <c r="HU67" s="387"/>
      <c r="HV67" s="387"/>
      <c r="HW67" s="387"/>
      <c r="HX67" s="387"/>
      <c r="HY67" s="387"/>
      <c r="HZ67" s="387"/>
      <c r="IA67" s="387"/>
      <c r="IB67" s="387"/>
      <c r="IC67" s="387"/>
      <c r="ID67" s="387"/>
      <c r="IE67" s="387"/>
      <c r="IF67" s="387"/>
      <c r="IG67" s="387"/>
      <c r="IH67" s="387"/>
      <c r="II67" s="387"/>
      <c r="IJ67" s="387"/>
      <c r="IK67" s="387"/>
      <c r="IL67" s="387"/>
      <c r="IM67" s="387"/>
      <c r="IN67" s="387"/>
      <c r="IO67" s="387"/>
      <c r="IP67" s="387"/>
      <c r="IQ67" s="387"/>
      <c r="IR67" s="387"/>
      <c r="IS67" s="387"/>
      <c r="IT67" s="387"/>
      <c r="IU67" s="391"/>
    </row>
    <row r="68" spans="1:255" ht="15.95" customHeight="1" thickBot="1">
      <c r="A68" s="406"/>
      <c r="B68" s="1113"/>
      <c r="C68" s="348"/>
      <c r="D68" s="349" t="s">
        <v>207</v>
      </c>
      <c r="E68" s="418"/>
      <c r="F68" s="280"/>
      <c r="G68" s="248"/>
      <c r="H68" s="248"/>
      <c r="I68" s="248"/>
      <c r="J68" s="248"/>
      <c r="K68" s="248"/>
      <c r="L68" s="248"/>
      <c r="M68" s="387"/>
      <c r="N68" s="387"/>
      <c r="O68" s="387"/>
      <c r="P68" s="387"/>
      <c r="Q68" s="387"/>
      <c r="R68" s="387"/>
      <c r="S68" s="387"/>
      <c r="T68" s="387"/>
      <c r="U68" s="387"/>
      <c r="V68" s="387"/>
      <c r="W68" s="387"/>
      <c r="X68" s="387"/>
      <c r="Y68" s="387"/>
      <c r="Z68" s="387"/>
      <c r="AA68" s="387"/>
      <c r="AB68" s="387"/>
      <c r="AC68" s="387"/>
      <c r="AD68" s="387"/>
      <c r="AE68" s="387"/>
      <c r="AF68" s="387"/>
      <c r="AG68" s="387"/>
      <c r="AH68" s="387"/>
      <c r="AI68" s="387"/>
      <c r="AJ68" s="387"/>
      <c r="AK68" s="387"/>
      <c r="AL68" s="387"/>
      <c r="AM68" s="387"/>
      <c r="AN68" s="387"/>
      <c r="AO68" s="387"/>
      <c r="AP68" s="387"/>
      <c r="AQ68" s="387"/>
      <c r="AR68" s="387"/>
      <c r="AS68" s="387"/>
      <c r="AT68" s="387"/>
      <c r="AU68" s="387"/>
      <c r="AV68" s="387"/>
      <c r="AW68" s="387"/>
      <c r="AX68" s="387"/>
      <c r="AY68" s="387"/>
      <c r="AZ68" s="387"/>
      <c r="BA68" s="387"/>
      <c r="BB68" s="387"/>
      <c r="BC68" s="387"/>
      <c r="BD68" s="387"/>
      <c r="BE68" s="387"/>
      <c r="BF68" s="387"/>
      <c r="BG68" s="387"/>
      <c r="BH68" s="387"/>
      <c r="BI68" s="387"/>
      <c r="BJ68" s="387"/>
      <c r="BK68" s="387"/>
      <c r="BL68" s="387"/>
      <c r="BM68" s="387"/>
      <c r="BN68" s="387"/>
      <c r="BO68" s="387"/>
      <c r="BP68" s="387"/>
      <c r="BQ68" s="387"/>
      <c r="BR68" s="387"/>
      <c r="BS68" s="387"/>
      <c r="BT68" s="387"/>
      <c r="BU68" s="387"/>
      <c r="BV68" s="387"/>
      <c r="BW68" s="387"/>
      <c r="BX68" s="387"/>
      <c r="BY68" s="387"/>
      <c r="BZ68" s="387"/>
      <c r="CA68" s="387"/>
      <c r="CB68" s="387"/>
      <c r="CC68" s="387"/>
      <c r="CD68" s="387"/>
      <c r="CE68" s="387"/>
      <c r="CF68" s="387"/>
      <c r="CG68" s="387"/>
      <c r="CH68" s="387"/>
      <c r="CI68" s="387"/>
      <c r="CJ68" s="387"/>
      <c r="CK68" s="387"/>
      <c r="CL68" s="387"/>
      <c r="CM68" s="387"/>
      <c r="CN68" s="387"/>
      <c r="CO68" s="387"/>
      <c r="CP68" s="387"/>
      <c r="CQ68" s="387"/>
      <c r="CR68" s="387"/>
      <c r="CS68" s="387"/>
      <c r="CT68" s="387"/>
      <c r="CU68" s="387"/>
      <c r="CV68" s="387"/>
      <c r="CW68" s="387"/>
      <c r="CX68" s="387"/>
      <c r="CY68" s="387"/>
      <c r="CZ68" s="387"/>
      <c r="DA68" s="387"/>
      <c r="DB68" s="387"/>
      <c r="DC68" s="387"/>
      <c r="DD68" s="387"/>
      <c r="DE68" s="387"/>
      <c r="DF68" s="387"/>
      <c r="DG68" s="387"/>
      <c r="DH68" s="387"/>
      <c r="DI68" s="387"/>
      <c r="DJ68" s="387"/>
      <c r="DK68" s="387"/>
      <c r="DL68" s="387"/>
      <c r="DM68" s="387"/>
      <c r="DN68" s="387"/>
      <c r="DO68" s="387"/>
      <c r="DP68" s="387"/>
      <c r="DQ68" s="387"/>
      <c r="DR68" s="387"/>
      <c r="DS68" s="387"/>
      <c r="DT68" s="387"/>
      <c r="DU68" s="387"/>
      <c r="DV68" s="387"/>
      <c r="DW68" s="387"/>
      <c r="DX68" s="387"/>
      <c r="DY68" s="387"/>
      <c r="DZ68" s="387"/>
      <c r="EA68" s="387"/>
      <c r="EB68" s="387"/>
      <c r="EC68" s="387"/>
      <c r="ED68" s="387"/>
      <c r="EE68" s="387"/>
      <c r="EF68" s="387"/>
      <c r="EG68" s="387"/>
      <c r="EH68" s="387"/>
      <c r="EI68" s="387"/>
      <c r="EJ68" s="387"/>
      <c r="EK68" s="387"/>
      <c r="EL68" s="387"/>
      <c r="EM68" s="387"/>
      <c r="EN68" s="387"/>
      <c r="EO68" s="387"/>
      <c r="EP68" s="387"/>
      <c r="EQ68" s="387"/>
      <c r="ER68" s="387"/>
      <c r="ES68" s="387"/>
      <c r="ET68" s="387"/>
      <c r="EU68" s="387"/>
      <c r="EV68" s="387"/>
      <c r="EW68" s="387"/>
      <c r="EX68" s="387"/>
      <c r="EY68" s="387"/>
      <c r="EZ68" s="387"/>
      <c r="FA68" s="387"/>
      <c r="FB68" s="387"/>
      <c r="FC68" s="387"/>
      <c r="FD68" s="387"/>
      <c r="FE68" s="387"/>
      <c r="FF68" s="387"/>
      <c r="FG68" s="387"/>
      <c r="FH68" s="387"/>
      <c r="FI68" s="387"/>
      <c r="FJ68" s="387"/>
      <c r="FK68" s="387"/>
      <c r="FL68" s="387"/>
      <c r="FM68" s="387"/>
      <c r="FN68" s="387"/>
      <c r="FO68" s="387"/>
      <c r="FP68" s="387"/>
      <c r="FQ68" s="387"/>
      <c r="FR68" s="387"/>
      <c r="FS68" s="387"/>
      <c r="FT68" s="387"/>
      <c r="FU68" s="387"/>
      <c r="FV68" s="387"/>
      <c r="FW68" s="387"/>
      <c r="FX68" s="387"/>
      <c r="FY68" s="387"/>
      <c r="FZ68" s="387"/>
      <c r="GA68" s="387"/>
      <c r="GB68" s="387"/>
      <c r="GC68" s="387"/>
      <c r="GD68" s="387"/>
      <c r="GE68" s="387"/>
      <c r="GF68" s="387"/>
      <c r="GG68" s="387"/>
      <c r="GH68" s="387"/>
      <c r="GI68" s="387"/>
      <c r="GJ68" s="387"/>
      <c r="GK68" s="387"/>
      <c r="GL68" s="387"/>
      <c r="GM68" s="387"/>
      <c r="GN68" s="387"/>
      <c r="GO68" s="387"/>
      <c r="GP68" s="387"/>
      <c r="GQ68" s="387"/>
      <c r="GR68" s="387"/>
      <c r="GS68" s="387"/>
      <c r="GT68" s="387"/>
      <c r="GU68" s="387"/>
      <c r="GV68" s="387"/>
      <c r="GW68" s="387"/>
      <c r="GX68" s="387"/>
      <c r="GY68" s="387"/>
      <c r="GZ68" s="387"/>
      <c r="HA68" s="387"/>
      <c r="HB68" s="387"/>
      <c r="HC68" s="387"/>
      <c r="HD68" s="387"/>
      <c r="HE68" s="387"/>
      <c r="HF68" s="387"/>
      <c r="HG68" s="387"/>
      <c r="HH68" s="387"/>
      <c r="HI68" s="387"/>
      <c r="HJ68" s="387"/>
      <c r="HK68" s="387"/>
      <c r="HL68" s="387"/>
      <c r="HM68" s="387"/>
      <c r="HN68" s="387"/>
      <c r="HO68" s="387"/>
      <c r="HP68" s="387"/>
      <c r="HQ68" s="387"/>
      <c r="HR68" s="387"/>
      <c r="HS68" s="387"/>
      <c r="HT68" s="387"/>
      <c r="HU68" s="387"/>
      <c r="HV68" s="387"/>
      <c r="HW68" s="387"/>
      <c r="HX68" s="387"/>
      <c r="HY68" s="387"/>
      <c r="HZ68" s="387"/>
      <c r="IA68" s="387"/>
      <c r="IB68" s="387"/>
      <c r="IC68" s="387"/>
      <c r="ID68" s="387"/>
      <c r="IE68" s="387"/>
      <c r="IF68" s="387"/>
      <c r="IG68" s="387"/>
      <c r="IH68" s="387"/>
      <c r="II68" s="387"/>
      <c r="IJ68" s="387"/>
      <c r="IK68" s="387"/>
      <c r="IL68" s="387"/>
      <c r="IM68" s="387"/>
      <c r="IN68" s="387"/>
      <c r="IO68" s="387"/>
      <c r="IP68" s="387"/>
      <c r="IQ68" s="387"/>
      <c r="IR68" s="387"/>
      <c r="IS68" s="387"/>
      <c r="IT68" s="387"/>
      <c r="IU68" s="391"/>
    </row>
    <row r="69" spans="1:255" ht="15.95" customHeight="1" thickBot="1">
      <c r="A69" s="406"/>
      <c r="B69" s="1113"/>
      <c r="C69" s="348"/>
      <c r="D69" s="349" t="s">
        <v>208</v>
      </c>
      <c r="E69" s="418"/>
      <c r="F69" s="280"/>
      <c r="G69" s="248"/>
      <c r="H69" s="248"/>
      <c r="I69" s="248"/>
      <c r="J69" s="248"/>
      <c r="K69" s="248"/>
      <c r="L69" s="248"/>
      <c r="M69" s="387"/>
      <c r="N69" s="387"/>
      <c r="O69" s="387"/>
      <c r="P69" s="387"/>
      <c r="Q69" s="387"/>
      <c r="R69" s="387"/>
      <c r="S69" s="387"/>
      <c r="T69" s="387"/>
      <c r="U69" s="387"/>
      <c r="V69" s="387"/>
      <c r="W69" s="387"/>
      <c r="X69" s="387"/>
      <c r="Y69" s="387"/>
      <c r="Z69" s="387"/>
      <c r="AA69" s="387"/>
      <c r="AB69" s="387"/>
      <c r="AC69" s="387"/>
      <c r="AD69" s="387"/>
      <c r="AE69" s="387"/>
      <c r="AF69" s="387"/>
      <c r="AG69" s="387"/>
      <c r="AH69" s="387"/>
      <c r="AI69" s="387"/>
      <c r="AJ69" s="387"/>
      <c r="AK69" s="387"/>
      <c r="AL69" s="387"/>
      <c r="AM69" s="387"/>
      <c r="AN69" s="387"/>
      <c r="AO69" s="387"/>
      <c r="AP69" s="387"/>
      <c r="AQ69" s="387"/>
      <c r="AR69" s="387"/>
      <c r="AS69" s="387"/>
      <c r="AT69" s="387"/>
      <c r="AU69" s="387"/>
      <c r="AV69" s="387"/>
      <c r="AW69" s="387"/>
      <c r="AX69" s="387"/>
      <c r="AY69" s="387"/>
      <c r="AZ69" s="387"/>
      <c r="BA69" s="387"/>
      <c r="BB69" s="387"/>
      <c r="BC69" s="387"/>
      <c r="BD69" s="387"/>
      <c r="BE69" s="387"/>
      <c r="BF69" s="387"/>
      <c r="BG69" s="387"/>
      <c r="BH69" s="387"/>
      <c r="BI69" s="387"/>
      <c r="BJ69" s="387"/>
      <c r="BK69" s="387"/>
      <c r="BL69" s="387"/>
      <c r="BM69" s="387"/>
      <c r="BN69" s="387"/>
      <c r="BO69" s="387"/>
      <c r="BP69" s="387"/>
      <c r="BQ69" s="387"/>
      <c r="BR69" s="387"/>
      <c r="BS69" s="387"/>
      <c r="BT69" s="387"/>
      <c r="BU69" s="387"/>
      <c r="BV69" s="387"/>
      <c r="BW69" s="387"/>
      <c r="BX69" s="387"/>
      <c r="BY69" s="387"/>
      <c r="BZ69" s="387"/>
      <c r="CA69" s="387"/>
      <c r="CB69" s="387"/>
      <c r="CC69" s="387"/>
      <c r="CD69" s="387"/>
      <c r="CE69" s="387"/>
      <c r="CF69" s="387"/>
      <c r="CG69" s="387"/>
      <c r="CH69" s="387"/>
      <c r="CI69" s="387"/>
      <c r="CJ69" s="387"/>
      <c r="CK69" s="387"/>
      <c r="CL69" s="387"/>
      <c r="CM69" s="387"/>
      <c r="CN69" s="387"/>
      <c r="CO69" s="387"/>
      <c r="CP69" s="387"/>
      <c r="CQ69" s="387"/>
      <c r="CR69" s="387"/>
      <c r="CS69" s="387"/>
      <c r="CT69" s="387"/>
      <c r="CU69" s="387"/>
      <c r="CV69" s="387"/>
      <c r="CW69" s="387"/>
      <c r="CX69" s="387"/>
      <c r="CY69" s="387"/>
      <c r="CZ69" s="387"/>
      <c r="DA69" s="387"/>
      <c r="DB69" s="387"/>
      <c r="DC69" s="387"/>
      <c r="DD69" s="387"/>
      <c r="DE69" s="387"/>
      <c r="DF69" s="387"/>
      <c r="DG69" s="387"/>
      <c r="DH69" s="387"/>
      <c r="DI69" s="387"/>
      <c r="DJ69" s="387"/>
      <c r="DK69" s="387"/>
      <c r="DL69" s="387"/>
      <c r="DM69" s="387"/>
      <c r="DN69" s="387"/>
      <c r="DO69" s="387"/>
      <c r="DP69" s="387"/>
      <c r="DQ69" s="387"/>
      <c r="DR69" s="387"/>
      <c r="DS69" s="387"/>
      <c r="DT69" s="387"/>
      <c r="DU69" s="387"/>
      <c r="DV69" s="387"/>
      <c r="DW69" s="387"/>
      <c r="DX69" s="387"/>
      <c r="DY69" s="387"/>
      <c r="DZ69" s="387"/>
      <c r="EA69" s="387"/>
      <c r="EB69" s="387"/>
      <c r="EC69" s="387"/>
      <c r="ED69" s="387"/>
      <c r="EE69" s="387"/>
      <c r="EF69" s="387"/>
      <c r="EG69" s="387"/>
      <c r="EH69" s="387"/>
      <c r="EI69" s="387"/>
      <c r="EJ69" s="387"/>
      <c r="EK69" s="387"/>
      <c r="EL69" s="387"/>
      <c r="EM69" s="387"/>
      <c r="EN69" s="387"/>
      <c r="EO69" s="387"/>
      <c r="EP69" s="387"/>
      <c r="EQ69" s="387"/>
      <c r="ER69" s="387"/>
      <c r="ES69" s="387"/>
      <c r="ET69" s="387"/>
      <c r="EU69" s="387"/>
      <c r="EV69" s="387"/>
      <c r="EW69" s="387"/>
      <c r="EX69" s="387"/>
      <c r="EY69" s="387"/>
      <c r="EZ69" s="387"/>
      <c r="FA69" s="387"/>
      <c r="FB69" s="387"/>
      <c r="FC69" s="387"/>
      <c r="FD69" s="387"/>
      <c r="FE69" s="387"/>
      <c r="FF69" s="387"/>
      <c r="FG69" s="387"/>
      <c r="FH69" s="387"/>
      <c r="FI69" s="387"/>
      <c r="FJ69" s="387"/>
      <c r="FK69" s="387"/>
      <c r="FL69" s="387"/>
      <c r="FM69" s="387"/>
      <c r="FN69" s="387"/>
      <c r="FO69" s="387"/>
      <c r="FP69" s="387"/>
      <c r="FQ69" s="387"/>
      <c r="FR69" s="387"/>
      <c r="FS69" s="387"/>
      <c r="FT69" s="387"/>
      <c r="FU69" s="387"/>
      <c r="FV69" s="387"/>
      <c r="FW69" s="387"/>
      <c r="FX69" s="387"/>
      <c r="FY69" s="387"/>
      <c r="FZ69" s="387"/>
      <c r="GA69" s="387"/>
      <c r="GB69" s="387"/>
      <c r="GC69" s="387"/>
      <c r="GD69" s="387"/>
      <c r="GE69" s="387"/>
      <c r="GF69" s="387"/>
      <c r="GG69" s="387"/>
      <c r="GH69" s="387"/>
      <c r="GI69" s="387"/>
      <c r="GJ69" s="387"/>
      <c r="GK69" s="387"/>
      <c r="GL69" s="387"/>
      <c r="GM69" s="387"/>
      <c r="GN69" s="387"/>
      <c r="GO69" s="387"/>
      <c r="GP69" s="387"/>
      <c r="GQ69" s="387"/>
      <c r="GR69" s="387"/>
      <c r="GS69" s="387"/>
      <c r="GT69" s="387"/>
      <c r="GU69" s="387"/>
      <c r="GV69" s="387"/>
      <c r="GW69" s="387"/>
      <c r="GX69" s="387"/>
      <c r="GY69" s="387"/>
      <c r="GZ69" s="387"/>
      <c r="HA69" s="387"/>
      <c r="HB69" s="387"/>
      <c r="HC69" s="387"/>
      <c r="HD69" s="387"/>
      <c r="HE69" s="387"/>
      <c r="HF69" s="387"/>
      <c r="HG69" s="387"/>
      <c r="HH69" s="387"/>
      <c r="HI69" s="387"/>
      <c r="HJ69" s="387"/>
      <c r="HK69" s="387"/>
      <c r="HL69" s="387"/>
      <c r="HM69" s="387"/>
      <c r="HN69" s="387"/>
      <c r="HO69" s="387"/>
      <c r="HP69" s="387"/>
      <c r="HQ69" s="387"/>
      <c r="HR69" s="387"/>
      <c r="HS69" s="387"/>
      <c r="HT69" s="387"/>
      <c r="HU69" s="387"/>
      <c r="HV69" s="387"/>
      <c r="HW69" s="387"/>
      <c r="HX69" s="387"/>
      <c r="HY69" s="387"/>
      <c r="HZ69" s="387"/>
      <c r="IA69" s="387"/>
      <c r="IB69" s="387"/>
      <c r="IC69" s="387"/>
      <c r="ID69" s="387"/>
      <c r="IE69" s="387"/>
      <c r="IF69" s="387"/>
      <c r="IG69" s="387"/>
      <c r="IH69" s="387"/>
      <c r="II69" s="387"/>
      <c r="IJ69" s="387"/>
      <c r="IK69" s="387"/>
      <c r="IL69" s="387"/>
      <c r="IM69" s="387"/>
      <c r="IN69" s="387"/>
      <c r="IO69" s="387"/>
      <c r="IP69" s="387"/>
      <c r="IQ69" s="387"/>
      <c r="IR69" s="387"/>
      <c r="IS69" s="387"/>
      <c r="IT69" s="387"/>
      <c r="IU69" s="391"/>
    </row>
    <row r="70" spans="1:255" ht="15.95" customHeight="1" thickBot="1">
      <c r="A70" s="406"/>
      <c r="B70" s="1114"/>
      <c r="C70" s="284"/>
      <c r="D70" s="349" t="s">
        <v>210</v>
      </c>
      <c r="E70" s="418"/>
      <c r="F70" s="280"/>
      <c r="G70" s="248"/>
      <c r="H70" s="248"/>
      <c r="I70" s="248"/>
      <c r="J70" s="248"/>
      <c r="K70" s="248"/>
      <c r="L70" s="248"/>
      <c r="M70" s="387"/>
      <c r="N70" s="387"/>
      <c r="O70" s="387"/>
      <c r="P70" s="387"/>
      <c r="Q70" s="387"/>
      <c r="R70" s="387"/>
      <c r="S70" s="387"/>
      <c r="T70" s="387"/>
      <c r="U70" s="387"/>
      <c r="V70" s="387"/>
      <c r="W70" s="387"/>
      <c r="X70" s="387"/>
      <c r="Y70" s="387"/>
      <c r="Z70" s="387"/>
      <c r="AA70" s="387"/>
      <c r="AB70" s="387"/>
      <c r="AC70" s="387"/>
      <c r="AD70" s="387"/>
      <c r="AE70" s="387"/>
      <c r="AF70" s="387"/>
      <c r="AG70" s="387"/>
      <c r="AH70" s="387"/>
      <c r="AI70" s="387"/>
      <c r="AJ70" s="387"/>
      <c r="AK70" s="387"/>
      <c r="AL70" s="387"/>
      <c r="AM70" s="387"/>
      <c r="AN70" s="387"/>
      <c r="AO70" s="387"/>
      <c r="AP70" s="387"/>
      <c r="AQ70" s="387"/>
      <c r="AR70" s="387"/>
      <c r="AS70" s="387"/>
      <c r="AT70" s="387"/>
      <c r="AU70" s="387"/>
      <c r="AV70" s="387"/>
      <c r="AW70" s="387"/>
      <c r="AX70" s="387"/>
      <c r="AY70" s="387"/>
      <c r="AZ70" s="387"/>
      <c r="BA70" s="387"/>
      <c r="BB70" s="387"/>
      <c r="BC70" s="387"/>
      <c r="BD70" s="387"/>
      <c r="BE70" s="387"/>
      <c r="BF70" s="387"/>
      <c r="BG70" s="387"/>
      <c r="BH70" s="387"/>
      <c r="BI70" s="387"/>
      <c r="BJ70" s="387"/>
      <c r="BK70" s="387"/>
      <c r="BL70" s="387"/>
      <c r="BM70" s="387"/>
      <c r="BN70" s="387"/>
      <c r="BO70" s="387"/>
      <c r="BP70" s="387"/>
      <c r="BQ70" s="387"/>
      <c r="BR70" s="387"/>
      <c r="BS70" s="387"/>
      <c r="BT70" s="387"/>
      <c r="BU70" s="387"/>
      <c r="BV70" s="387"/>
      <c r="BW70" s="387"/>
      <c r="BX70" s="387"/>
      <c r="BY70" s="387"/>
      <c r="BZ70" s="387"/>
      <c r="CA70" s="387"/>
      <c r="CB70" s="387"/>
      <c r="CC70" s="387"/>
      <c r="CD70" s="387"/>
      <c r="CE70" s="387"/>
      <c r="CF70" s="387"/>
      <c r="CG70" s="387"/>
      <c r="CH70" s="387"/>
      <c r="CI70" s="387"/>
      <c r="CJ70" s="387"/>
      <c r="CK70" s="387"/>
      <c r="CL70" s="387"/>
      <c r="CM70" s="387"/>
      <c r="CN70" s="387"/>
      <c r="CO70" s="387"/>
      <c r="CP70" s="387"/>
      <c r="CQ70" s="387"/>
      <c r="CR70" s="387"/>
      <c r="CS70" s="387"/>
      <c r="CT70" s="387"/>
      <c r="CU70" s="387"/>
      <c r="CV70" s="387"/>
      <c r="CW70" s="387"/>
      <c r="CX70" s="387"/>
      <c r="CY70" s="387"/>
      <c r="CZ70" s="387"/>
      <c r="DA70" s="387"/>
      <c r="DB70" s="387"/>
      <c r="DC70" s="387"/>
      <c r="DD70" s="387"/>
      <c r="DE70" s="387"/>
      <c r="DF70" s="387"/>
      <c r="DG70" s="387"/>
      <c r="DH70" s="387"/>
      <c r="DI70" s="387"/>
      <c r="DJ70" s="387"/>
      <c r="DK70" s="387"/>
      <c r="DL70" s="387"/>
      <c r="DM70" s="387"/>
      <c r="DN70" s="387"/>
      <c r="DO70" s="387"/>
      <c r="DP70" s="387"/>
      <c r="DQ70" s="387"/>
      <c r="DR70" s="387"/>
      <c r="DS70" s="387"/>
      <c r="DT70" s="387"/>
      <c r="DU70" s="387"/>
      <c r="DV70" s="387"/>
      <c r="DW70" s="387"/>
      <c r="DX70" s="387"/>
      <c r="DY70" s="387"/>
      <c r="DZ70" s="387"/>
      <c r="EA70" s="387"/>
      <c r="EB70" s="387"/>
      <c r="EC70" s="387"/>
      <c r="ED70" s="387"/>
      <c r="EE70" s="387"/>
      <c r="EF70" s="387"/>
      <c r="EG70" s="387"/>
      <c r="EH70" s="387"/>
      <c r="EI70" s="387"/>
      <c r="EJ70" s="387"/>
      <c r="EK70" s="387"/>
      <c r="EL70" s="387"/>
      <c r="EM70" s="387"/>
      <c r="EN70" s="387"/>
      <c r="EO70" s="387"/>
      <c r="EP70" s="387"/>
      <c r="EQ70" s="387"/>
      <c r="ER70" s="387"/>
      <c r="ES70" s="387"/>
      <c r="ET70" s="387"/>
      <c r="EU70" s="387"/>
      <c r="EV70" s="387"/>
      <c r="EW70" s="387"/>
      <c r="EX70" s="387"/>
      <c r="EY70" s="387"/>
      <c r="EZ70" s="387"/>
      <c r="FA70" s="387"/>
      <c r="FB70" s="387"/>
      <c r="FC70" s="387"/>
      <c r="FD70" s="387"/>
      <c r="FE70" s="387"/>
      <c r="FF70" s="387"/>
      <c r="FG70" s="387"/>
      <c r="FH70" s="387"/>
      <c r="FI70" s="387"/>
      <c r="FJ70" s="387"/>
      <c r="FK70" s="387"/>
      <c r="FL70" s="387"/>
      <c r="FM70" s="387"/>
      <c r="FN70" s="387"/>
      <c r="FO70" s="387"/>
      <c r="FP70" s="387"/>
      <c r="FQ70" s="387"/>
      <c r="FR70" s="387"/>
      <c r="FS70" s="387"/>
      <c r="FT70" s="387"/>
      <c r="FU70" s="387"/>
      <c r="FV70" s="387"/>
      <c r="FW70" s="387"/>
      <c r="FX70" s="387"/>
      <c r="FY70" s="387"/>
      <c r="FZ70" s="387"/>
      <c r="GA70" s="387"/>
      <c r="GB70" s="387"/>
      <c r="GC70" s="387"/>
      <c r="GD70" s="387"/>
      <c r="GE70" s="387"/>
      <c r="GF70" s="387"/>
      <c r="GG70" s="387"/>
      <c r="GH70" s="387"/>
      <c r="GI70" s="387"/>
      <c r="GJ70" s="387"/>
      <c r="GK70" s="387"/>
      <c r="GL70" s="387"/>
      <c r="GM70" s="387"/>
      <c r="GN70" s="387"/>
      <c r="GO70" s="387"/>
      <c r="GP70" s="387"/>
      <c r="GQ70" s="387"/>
      <c r="GR70" s="387"/>
      <c r="GS70" s="387"/>
      <c r="GT70" s="387"/>
      <c r="GU70" s="387"/>
      <c r="GV70" s="387"/>
      <c r="GW70" s="387"/>
      <c r="GX70" s="387"/>
      <c r="GY70" s="387"/>
      <c r="GZ70" s="387"/>
      <c r="HA70" s="387"/>
      <c r="HB70" s="387"/>
      <c r="HC70" s="387"/>
      <c r="HD70" s="387"/>
      <c r="HE70" s="387"/>
      <c r="HF70" s="387"/>
      <c r="HG70" s="387"/>
      <c r="HH70" s="387"/>
      <c r="HI70" s="387"/>
      <c r="HJ70" s="387"/>
      <c r="HK70" s="387"/>
      <c r="HL70" s="387"/>
      <c r="HM70" s="387"/>
      <c r="HN70" s="387"/>
      <c r="HO70" s="387"/>
      <c r="HP70" s="387"/>
      <c r="HQ70" s="387"/>
      <c r="HR70" s="387"/>
      <c r="HS70" s="387"/>
      <c r="HT70" s="387"/>
      <c r="HU70" s="387"/>
      <c r="HV70" s="387"/>
      <c r="HW70" s="387"/>
      <c r="HX70" s="387"/>
      <c r="HY70" s="387"/>
      <c r="HZ70" s="387"/>
      <c r="IA70" s="387"/>
      <c r="IB70" s="387"/>
      <c r="IC70" s="387"/>
      <c r="ID70" s="387"/>
      <c r="IE70" s="387"/>
      <c r="IF70" s="387"/>
      <c r="IG70" s="387"/>
      <c r="IH70" s="387"/>
      <c r="II70" s="387"/>
      <c r="IJ70" s="387"/>
      <c r="IK70" s="387"/>
      <c r="IL70" s="387"/>
      <c r="IM70" s="387"/>
      <c r="IN70" s="387"/>
      <c r="IO70" s="387"/>
      <c r="IP70" s="387"/>
      <c r="IQ70" s="387"/>
      <c r="IR70" s="387"/>
      <c r="IS70" s="387"/>
      <c r="IT70" s="387"/>
      <c r="IU70" s="391"/>
    </row>
    <row r="71" spans="1:255" ht="15" customHeight="1" thickBot="1">
      <c r="A71" s="398"/>
      <c r="B71" s="750"/>
      <c r="C71" s="751"/>
      <c r="D71" s="275"/>
      <c r="E71" s="259"/>
      <c r="F71" s="248"/>
      <c r="G71" s="248"/>
      <c r="H71" s="248"/>
      <c r="I71" s="248"/>
      <c r="J71" s="248"/>
      <c r="K71" s="248"/>
      <c r="L71" s="248"/>
      <c r="M71" s="387"/>
      <c r="N71" s="387"/>
      <c r="O71" s="387"/>
      <c r="P71" s="387"/>
      <c r="Q71" s="387"/>
      <c r="R71" s="387"/>
      <c r="S71" s="387"/>
      <c r="T71" s="387"/>
      <c r="U71" s="387"/>
      <c r="V71" s="387"/>
      <c r="W71" s="387"/>
      <c r="X71" s="387"/>
      <c r="Y71" s="387"/>
      <c r="Z71" s="387"/>
      <c r="AA71" s="387"/>
      <c r="AB71" s="387"/>
      <c r="AC71" s="387"/>
      <c r="AD71" s="387"/>
      <c r="AE71" s="387"/>
      <c r="AF71" s="387"/>
      <c r="AG71" s="387"/>
      <c r="AH71" s="387"/>
      <c r="AI71" s="387"/>
      <c r="AJ71" s="387"/>
      <c r="AK71" s="387"/>
      <c r="AL71" s="387"/>
      <c r="AM71" s="387"/>
      <c r="AN71" s="387"/>
      <c r="AO71" s="387"/>
      <c r="AP71" s="387"/>
      <c r="AQ71" s="387"/>
      <c r="AR71" s="387"/>
      <c r="AS71" s="387"/>
      <c r="AT71" s="387"/>
      <c r="AU71" s="387"/>
      <c r="AV71" s="387"/>
      <c r="AW71" s="387"/>
      <c r="AX71" s="387"/>
      <c r="AY71" s="387"/>
      <c r="AZ71" s="387"/>
      <c r="BA71" s="387"/>
      <c r="BB71" s="387"/>
      <c r="BC71" s="387"/>
      <c r="BD71" s="387"/>
      <c r="BE71" s="387"/>
      <c r="BF71" s="387"/>
      <c r="BG71" s="387"/>
      <c r="BH71" s="387"/>
      <c r="BI71" s="387"/>
      <c r="BJ71" s="387"/>
      <c r="BK71" s="387"/>
      <c r="BL71" s="387"/>
      <c r="BM71" s="387"/>
      <c r="BN71" s="387"/>
      <c r="BO71" s="387"/>
      <c r="BP71" s="387"/>
      <c r="BQ71" s="387"/>
      <c r="BR71" s="387"/>
      <c r="BS71" s="387"/>
      <c r="BT71" s="387"/>
      <c r="BU71" s="387"/>
      <c r="BV71" s="387"/>
      <c r="BW71" s="387"/>
      <c r="BX71" s="387"/>
      <c r="BY71" s="387"/>
      <c r="BZ71" s="387"/>
      <c r="CA71" s="387"/>
      <c r="CB71" s="387"/>
      <c r="CC71" s="387"/>
      <c r="CD71" s="387"/>
      <c r="CE71" s="387"/>
      <c r="CF71" s="387"/>
      <c r="CG71" s="387"/>
      <c r="CH71" s="387"/>
      <c r="CI71" s="387"/>
      <c r="CJ71" s="387"/>
      <c r="CK71" s="387"/>
      <c r="CL71" s="387"/>
      <c r="CM71" s="387"/>
      <c r="CN71" s="387"/>
      <c r="CO71" s="387"/>
      <c r="CP71" s="387"/>
      <c r="CQ71" s="387"/>
      <c r="CR71" s="387"/>
      <c r="CS71" s="387"/>
      <c r="CT71" s="387"/>
      <c r="CU71" s="387"/>
      <c r="CV71" s="387"/>
      <c r="CW71" s="387"/>
      <c r="CX71" s="387"/>
      <c r="CY71" s="387"/>
      <c r="CZ71" s="387"/>
      <c r="DA71" s="387"/>
      <c r="DB71" s="387"/>
      <c r="DC71" s="387"/>
      <c r="DD71" s="387"/>
      <c r="DE71" s="387"/>
      <c r="DF71" s="387"/>
      <c r="DG71" s="387"/>
      <c r="DH71" s="387"/>
      <c r="DI71" s="387"/>
      <c r="DJ71" s="387"/>
      <c r="DK71" s="387"/>
      <c r="DL71" s="387"/>
      <c r="DM71" s="387"/>
      <c r="DN71" s="387"/>
      <c r="DO71" s="387"/>
      <c r="DP71" s="387"/>
      <c r="DQ71" s="387"/>
      <c r="DR71" s="387"/>
      <c r="DS71" s="387"/>
      <c r="DT71" s="387"/>
      <c r="DU71" s="387"/>
      <c r="DV71" s="387"/>
      <c r="DW71" s="387"/>
      <c r="DX71" s="387"/>
      <c r="DY71" s="387"/>
      <c r="DZ71" s="387"/>
      <c r="EA71" s="387"/>
      <c r="EB71" s="387"/>
      <c r="EC71" s="387"/>
      <c r="ED71" s="387"/>
      <c r="EE71" s="387"/>
      <c r="EF71" s="387"/>
      <c r="EG71" s="387"/>
      <c r="EH71" s="387"/>
      <c r="EI71" s="387"/>
      <c r="EJ71" s="387"/>
      <c r="EK71" s="387"/>
      <c r="EL71" s="387"/>
      <c r="EM71" s="387"/>
      <c r="EN71" s="387"/>
      <c r="EO71" s="387"/>
      <c r="EP71" s="387"/>
      <c r="EQ71" s="387"/>
      <c r="ER71" s="387"/>
      <c r="ES71" s="387"/>
      <c r="ET71" s="387"/>
      <c r="EU71" s="387"/>
      <c r="EV71" s="387"/>
      <c r="EW71" s="387"/>
      <c r="EX71" s="387"/>
      <c r="EY71" s="387"/>
      <c r="EZ71" s="387"/>
      <c r="FA71" s="387"/>
      <c r="FB71" s="387"/>
      <c r="FC71" s="387"/>
      <c r="FD71" s="387"/>
      <c r="FE71" s="387"/>
      <c r="FF71" s="387"/>
      <c r="FG71" s="387"/>
      <c r="FH71" s="387"/>
      <c r="FI71" s="387"/>
      <c r="FJ71" s="387"/>
      <c r="FK71" s="387"/>
      <c r="FL71" s="387"/>
      <c r="FM71" s="387"/>
      <c r="FN71" s="387"/>
      <c r="FO71" s="387"/>
      <c r="FP71" s="387"/>
      <c r="FQ71" s="387"/>
      <c r="FR71" s="387"/>
      <c r="FS71" s="387"/>
      <c r="FT71" s="387"/>
      <c r="FU71" s="387"/>
      <c r="FV71" s="387"/>
      <c r="FW71" s="387"/>
      <c r="FX71" s="387"/>
      <c r="FY71" s="387"/>
      <c r="FZ71" s="387"/>
      <c r="GA71" s="387"/>
      <c r="GB71" s="387"/>
      <c r="GC71" s="387"/>
      <c r="GD71" s="387"/>
      <c r="GE71" s="387"/>
      <c r="GF71" s="387"/>
      <c r="GG71" s="387"/>
      <c r="GH71" s="387"/>
      <c r="GI71" s="387"/>
      <c r="GJ71" s="387"/>
      <c r="GK71" s="387"/>
      <c r="GL71" s="387"/>
      <c r="GM71" s="387"/>
      <c r="GN71" s="387"/>
      <c r="GO71" s="387"/>
      <c r="GP71" s="387"/>
      <c r="GQ71" s="387"/>
      <c r="GR71" s="387"/>
      <c r="GS71" s="387"/>
      <c r="GT71" s="387"/>
      <c r="GU71" s="387"/>
      <c r="GV71" s="387"/>
      <c r="GW71" s="387"/>
      <c r="GX71" s="387"/>
      <c r="GY71" s="387"/>
      <c r="GZ71" s="387"/>
      <c r="HA71" s="387"/>
      <c r="HB71" s="387"/>
      <c r="HC71" s="387"/>
      <c r="HD71" s="387"/>
      <c r="HE71" s="387"/>
      <c r="HF71" s="387"/>
      <c r="HG71" s="387"/>
      <c r="HH71" s="387"/>
      <c r="HI71" s="387"/>
      <c r="HJ71" s="387"/>
      <c r="HK71" s="387"/>
      <c r="HL71" s="387"/>
      <c r="HM71" s="387"/>
      <c r="HN71" s="387"/>
      <c r="HO71" s="387"/>
      <c r="HP71" s="387"/>
      <c r="HQ71" s="387"/>
      <c r="HR71" s="387"/>
      <c r="HS71" s="387"/>
      <c r="HT71" s="387"/>
      <c r="HU71" s="387"/>
      <c r="HV71" s="387"/>
      <c r="HW71" s="387"/>
      <c r="HX71" s="387"/>
      <c r="HY71" s="387"/>
      <c r="HZ71" s="387"/>
      <c r="IA71" s="387"/>
      <c r="IB71" s="387"/>
      <c r="IC71" s="387"/>
      <c r="ID71" s="387"/>
      <c r="IE71" s="387"/>
      <c r="IF71" s="387"/>
      <c r="IG71" s="387"/>
      <c r="IH71" s="387"/>
      <c r="II71" s="387"/>
      <c r="IJ71" s="387"/>
      <c r="IK71" s="387"/>
      <c r="IL71" s="387"/>
      <c r="IM71" s="387"/>
      <c r="IN71" s="387"/>
      <c r="IO71" s="387"/>
      <c r="IP71" s="387"/>
      <c r="IQ71" s="387"/>
      <c r="IR71" s="387"/>
      <c r="IS71" s="387"/>
      <c r="IT71" s="387"/>
      <c r="IU71" s="391"/>
    </row>
    <row r="72" spans="1:255" ht="15.6" customHeight="1">
      <c r="A72" s="406"/>
      <c r="B72" s="361" t="s">
        <v>778</v>
      </c>
      <c r="C72" s="362"/>
      <c r="D72" s="363"/>
      <c r="E72" s="248"/>
      <c r="F72" s="248"/>
      <c r="G72" s="248"/>
      <c r="H72" s="248"/>
      <c r="I72" s="248"/>
      <c r="J72" s="248"/>
      <c r="K72" s="248"/>
      <c r="L72" s="248"/>
      <c r="M72" s="387"/>
      <c r="N72" s="387"/>
      <c r="O72" s="387"/>
      <c r="P72" s="387"/>
      <c r="Q72" s="387"/>
      <c r="R72" s="387"/>
      <c r="S72" s="387"/>
      <c r="T72" s="387"/>
      <c r="U72" s="387"/>
      <c r="V72" s="387"/>
      <c r="W72" s="387"/>
      <c r="X72" s="387"/>
      <c r="Y72" s="387"/>
      <c r="Z72" s="387"/>
      <c r="AA72" s="387"/>
      <c r="AB72" s="387"/>
      <c r="AC72" s="387"/>
      <c r="AD72" s="387"/>
      <c r="AE72" s="387"/>
      <c r="AF72" s="387"/>
      <c r="AG72" s="387"/>
      <c r="AH72" s="387"/>
      <c r="AI72" s="387"/>
      <c r="AJ72" s="387"/>
      <c r="AK72" s="387"/>
      <c r="AL72" s="387"/>
      <c r="AM72" s="387"/>
      <c r="AN72" s="387"/>
      <c r="AO72" s="387"/>
      <c r="AP72" s="387"/>
      <c r="AQ72" s="387"/>
      <c r="AR72" s="387"/>
      <c r="AS72" s="387"/>
      <c r="AT72" s="387"/>
      <c r="AU72" s="387"/>
      <c r="AV72" s="387"/>
      <c r="AW72" s="387"/>
      <c r="AX72" s="387"/>
      <c r="AY72" s="387"/>
      <c r="AZ72" s="387"/>
      <c r="BA72" s="387"/>
      <c r="BB72" s="387"/>
      <c r="BC72" s="387"/>
      <c r="BD72" s="387"/>
      <c r="BE72" s="387"/>
      <c r="BF72" s="387"/>
      <c r="BG72" s="387"/>
      <c r="BH72" s="387"/>
      <c r="BI72" s="387"/>
      <c r="BJ72" s="387"/>
      <c r="BK72" s="387"/>
      <c r="BL72" s="387"/>
      <c r="BM72" s="387"/>
      <c r="BN72" s="387"/>
      <c r="BO72" s="387"/>
      <c r="BP72" s="387"/>
      <c r="BQ72" s="387"/>
      <c r="BR72" s="387"/>
      <c r="BS72" s="387"/>
      <c r="BT72" s="387"/>
      <c r="BU72" s="387"/>
      <c r="BV72" s="387"/>
      <c r="BW72" s="387"/>
      <c r="BX72" s="387"/>
      <c r="BY72" s="387"/>
      <c r="BZ72" s="387"/>
      <c r="CA72" s="387"/>
      <c r="CB72" s="387"/>
      <c r="CC72" s="387"/>
      <c r="CD72" s="387"/>
      <c r="CE72" s="387"/>
      <c r="CF72" s="387"/>
      <c r="CG72" s="387"/>
      <c r="CH72" s="387"/>
      <c r="CI72" s="387"/>
      <c r="CJ72" s="387"/>
      <c r="CK72" s="387"/>
      <c r="CL72" s="387"/>
      <c r="CM72" s="387"/>
      <c r="CN72" s="387"/>
      <c r="CO72" s="387"/>
      <c r="CP72" s="387"/>
      <c r="CQ72" s="387"/>
      <c r="CR72" s="387"/>
      <c r="CS72" s="387"/>
      <c r="CT72" s="387"/>
      <c r="CU72" s="387"/>
      <c r="CV72" s="387"/>
      <c r="CW72" s="387"/>
      <c r="CX72" s="387"/>
      <c r="CY72" s="387"/>
      <c r="CZ72" s="387"/>
      <c r="DA72" s="387"/>
      <c r="DB72" s="387"/>
      <c r="DC72" s="387"/>
      <c r="DD72" s="387"/>
      <c r="DE72" s="387"/>
      <c r="DF72" s="387"/>
      <c r="DG72" s="387"/>
      <c r="DH72" s="387"/>
      <c r="DI72" s="387"/>
      <c r="DJ72" s="387"/>
      <c r="DK72" s="387"/>
      <c r="DL72" s="387"/>
      <c r="DM72" s="387"/>
      <c r="DN72" s="387"/>
      <c r="DO72" s="387"/>
      <c r="DP72" s="387"/>
      <c r="DQ72" s="387"/>
      <c r="DR72" s="387"/>
      <c r="DS72" s="387"/>
      <c r="DT72" s="387"/>
      <c r="DU72" s="387"/>
      <c r="DV72" s="387"/>
      <c r="DW72" s="387"/>
      <c r="DX72" s="387"/>
      <c r="DY72" s="387"/>
      <c r="DZ72" s="387"/>
      <c r="EA72" s="387"/>
      <c r="EB72" s="387"/>
      <c r="EC72" s="387"/>
      <c r="ED72" s="387"/>
      <c r="EE72" s="387"/>
      <c r="EF72" s="387"/>
      <c r="EG72" s="387"/>
      <c r="EH72" s="387"/>
      <c r="EI72" s="387"/>
      <c r="EJ72" s="387"/>
      <c r="EK72" s="387"/>
      <c r="EL72" s="387"/>
      <c r="EM72" s="387"/>
      <c r="EN72" s="387"/>
      <c r="EO72" s="387"/>
      <c r="EP72" s="387"/>
      <c r="EQ72" s="387"/>
      <c r="ER72" s="387"/>
      <c r="ES72" s="387"/>
      <c r="ET72" s="387"/>
      <c r="EU72" s="387"/>
      <c r="EV72" s="387"/>
      <c r="EW72" s="387"/>
      <c r="EX72" s="387"/>
      <c r="EY72" s="387"/>
      <c r="EZ72" s="387"/>
      <c r="FA72" s="387"/>
      <c r="FB72" s="387"/>
      <c r="FC72" s="387"/>
      <c r="FD72" s="387"/>
      <c r="FE72" s="387"/>
      <c r="FF72" s="387"/>
      <c r="FG72" s="387"/>
      <c r="FH72" s="387"/>
      <c r="FI72" s="387"/>
      <c r="FJ72" s="387"/>
      <c r="FK72" s="387"/>
      <c r="FL72" s="387"/>
      <c r="FM72" s="387"/>
      <c r="FN72" s="387"/>
      <c r="FO72" s="387"/>
      <c r="FP72" s="387"/>
      <c r="FQ72" s="387"/>
      <c r="FR72" s="387"/>
      <c r="FS72" s="387"/>
      <c r="FT72" s="387"/>
      <c r="FU72" s="387"/>
      <c r="FV72" s="387"/>
      <c r="FW72" s="387"/>
      <c r="FX72" s="387"/>
      <c r="FY72" s="387"/>
      <c r="FZ72" s="387"/>
      <c r="GA72" s="387"/>
      <c r="GB72" s="387"/>
      <c r="GC72" s="387"/>
      <c r="GD72" s="387"/>
      <c r="GE72" s="387"/>
      <c r="GF72" s="387"/>
      <c r="GG72" s="387"/>
      <c r="GH72" s="387"/>
      <c r="GI72" s="387"/>
      <c r="GJ72" s="387"/>
      <c r="GK72" s="387"/>
      <c r="GL72" s="387"/>
      <c r="GM72" s="387"/>
      <c r="GN72" s="387"/>
      <c r="GO72" s="387"/>
      <c r="GP72" s="387"/>
      <c r="GQ72" s="387"/>
      <c r="GR72" s="387"/>
      <c r="GS72" s="387"/>
      <c r="GT72" s="387"/>
      <c r="GU72" s="387"/>
      <c r="GV72" s="387"/>
      <c r="GW72" s="387"/>
      <c r="GX72" s="387"/>
      <c r="GY72" s="387"/>
      <c r="GZ72" s="387"/>
      <c r="HA72" s="387"/>
      <c r="HB72" s="387"/>
      <c r="HC72" s="387"/>
      <c r="HD72" s="387"/>
      <c r="HE72" s="387"/>
      <c r="HF72" s="387"/>
      <c r="HG72" s="387"/>
      <c r="HH72" s="387"/>
      <c r="HI72" s="387"/>
      <c r="HJ72" s="387"/>
      <c r="HK72" s="387"/>
      <c r="HL72" s="387"/>
      <c r="HM72" s="387"/>
      <c r="HN72" s="387"/>
      <c r="HO72" s="387"/>
      <c r="HP72" s="387"/>
      <c r="HQ72" s="387"/>
      <c r="HR72" s="387"/>
      <c r="HS72" s="387"/>
      <c r="HT72" s="387"/>
      <c r="HU72" s="387"/>
      <c r="HV72" s="387"/>
      <c r="HW72" s="387"/>
      <c r="HX72" s="387"/>
      <c r="HY72" s="387"/>
      <c r="HZ72" s="387"/>
      <c r="IA72" s="387"/>
      <c r="IB72" s="387"/>
      <c r="IC72" s="387"/>
      <c r="ID72" s="387"/>
      <c r="IE72" s="387"/>
      <c r="IF72" s="387"/>
      <c r="IG72" s="387"/>
      <c r="IH72" s="387"/>
      <c r="II72" s="387"/>
      <c r="IJ72" s="387"/>
      <c r="IK72" s="387"/>
      <c r="IL72" s="387"/>
      <c r="IM72" s="387"/>
      <c r="IN72" s="387"/>
      <c r="IO72" s="387"/>
      <c r="IP72" s="387"/>
      <c r="IQ72" s="387"/>
      <c r="IR72" s="387"/>
      <c r="IS72" s="387"/>
      <c r="IT72" s="387"/>
      <c r="IU72" s="391"/>
    </row>
    <row r="73" spans="1:255" ht="15" customHeight="1">
      <c r="A73" s="419"/>
      <c r="B73" s="1269"/>
      <c r="C73" s="1270"/>
      <c r="D73" s="1271"/>
      <c r="E73" s="364"/>
      <c r="F73" s="248"/>
      <c r="G73" s="248"/>
      <c r="H73" s="248"/>
      <c r="I73" s="248"/>
      <c r="J73" s="248"/>
      <c r="K73" s="248"/>
      <c r="L73" s="248"/>
      <c r="M73" s="387"/>
      <c r="N73" s="387"/>
      <c r="O73" s="387"/>
      <c r="P73" s="387"/>
      <c r="Q73" s="387"/>
      <c r="R73" s="387"/>
      <c r="S73" s="387"/>
      <c r="T73" s="387"/>
      <c r="U73" s="387"/>
      <c r="V73" s="387"/>
      <c r="W73" s="387"/>
      <c r="X73" s="387"/>
      <c r="Y73" s="387"/>
      <c r="Z73" s="387"/>
      <c r="AA73" s="387"/>
      <c r="AB73" s="387"/>
      <c r="AC73" s="387"/>
      <c r="AD73" s="387"/>
      <c r="AE73" s="387"/>
      <c r="AF73" s="387"/>
      <c r="AG73" s="387"/>
      <c r="AH73" s="387"/>
      <c r="AI73" s="387"/>
      <c r="AJ73" s="387"/>
      <c r="AK73" s="387"/>
      <c r="AL73" s="387"/>
      <c r="AM73" s="387"/>
      <c r="AN73" s="387"/>
      <c r="AO73" s="387"/>
      <c r="AP73" s="387"/>
      <c r="AQ73" s="387"/>
      <c r="AR73" s="387"/>
      <c r="AS73" s="387"/>
      <c r="AT73" s="387"/>
      <c r="AU73" s="387"/>
      <c r="AV73" s="387"/>
      <c r="AW73" s="387"/>
      <c r="AX73" s="387"/>
      <c r="AY73" s="387"/>
      <c r="AZ73" s="387"/>
      <c r="BA73" s="387"/>
      <c r="BB73" s="387"/>
      <c r="BC73" s="387"/>
      <c r="BD73" s="387"/>
      <c r="BE73" s="387"/>
      <c r="BF73" s="387"/>
      <c r="BG73" s="387"/>
      <c r="BH73" s="387"/>
      <c r="BI73" s="387"/>
      <c r="BJ73" s="387"/>
      <c r="BK73" s="387"/>
      <c r="BL73" s="387"/>
      <c r="BM73" s="387"/>
      <c r="BN73" s="387"/>
      <c r="BO73" s="387"/>
      <c r="BP73" s="387"/>
      <c r="BQ73" s="387"/>
      <c r="BR73" s="387"/>
      <c r="BS73" s="387"/>
      <c r="BT73" s="387"/>
      <c r="BU73" s="387"/>
      <c r="BV73" s="387"/>
      <c r="BW73" s="387"/>
      <c r="BX73" s="387"/>
      <c r="BY73" s="387"/>
      <c r="BZ73" s="387"/>
      <c r="CA73" s="387"/>
      <c r="CB73" s="387"/>
      <c r="CC73" s="387"/>
      <c r="CD73" s="387"/>
      <c r="CE73" s="387"/>
      <c r="CF73" s="387"/>
      <c r="CG73" s="387"/>
      <c r="CH73" s="387"/>
      <c r="CI73" s="387"/>
      <c r="CJ73" s="387"/>
      <c r="CK73" s="387"/>
      <c r="CL73" s="387"/>
      <c r="CM73" s="387"/>
      <c r="CN73" s="387"/>
      <c r="CO73" s="387"/>
      <c r="CP73" s="387"/>
      <c r="CQ73" s="387"/>
      <c r="CR73" s="387"/>
      <c r="CS73" s="387"/>
      <c r="CT73" s="387"/>
      <c r="CU73" s="387"/>
      <c r="CV73" s="387"/>
      <c r="CW73" s="387"/>
      <c r="CX73" s="387"/>
      <c r="CY73" s="387"/>
      <c r="CZ73" s="387"/>
      <c r="DA73" s="387"/>
      <c r="DB73" s="387"/>
      <c r="DC73" s="387"/>
      <c r="DD73" s="387"/>
      <c r="DE73" s="387"/>
      <c r="DF73" s="387"/>
      <c r="DG73" s="387"/>
      <c r="DH73" s="387"/>
      <c r="DI73" s="387"/>
      <c r="DJ73" s="387"/>
      <c r="DK73" s="387"/>
      <c r="DL73" s="387"/>
      <c r="DM73" s="387"/>
      <c r="DN73" s="387"/>
      <c r="DO73" s="387"/>
      <c r="DP73" s="387"/>
      <c r="DQ73" s="387"/>
      <c r="DR73" s="387"/>
      <c r="DS73" s="387"/>
      <c r="DT73" s="387"/>
      <c r="DU73" s="387"/>
      <c r="DV73" s="387"/>
      <c r="DW73" s="387"/>
      <c r="DX73" s="387"/>
      <c r="DY73" s="387"/>
      <c r="DZ73" s="387"/>
      <c r="EA73" s="387"/>
      <c r="EB73" s="387"/>
      <c r="EC73" s="387"/>
      <c r="ED73" s="387"/>
      <c r="EE73" s="387"/>
      <c r="EF73" s="387"/>
      <c r="EG73" s="387"/>
      <c r="EH73" s="387"/>
      <c r="EI73" s="387"/>
      <c r="EJ73" s="387"/>
      <c r="EK73" s="387"/>
      <c r="EL73" s="387"/>
      <c r="EM73" s="387"/>
      <c r="EN73" s="387"/>
      <c r="EO73" s="387"/>
      <c r="EP73" s="387"/>
      <c r="EQ73" s="387"/>
      <c r="ER73" s="387"/>
      <c r="ES73" s="387"/>
      <c r="ET73" s="387"/>
      <c r="EU73" s="387"/>
      <c r="EV73" s="387"/>
      <c r="EW73" s="387"/>
      <c r="EX73" s="387"/>
      <c r="EY73" s="387"/>
      <c r="EZ73" s="387"/>
      <c r="FA73" s="387"/>
      <c r="FB73" s="387"/>
      <c r="FC73" s="387"/>
      <c r="FD73" s="387"/>
      <c r="FE73" s="387"/>
      <c r="FF73" s="387"/>
      <c r="FG73" s="387"/>
      <c r="FH73" s="387"/>
      <c r="FI73" s="387"/>
      <c r="FJ73" s="387"/>
      <c r="FK73" s="387"/>
      <c r="FL73" s="387"/>
      <c r="FM73" s="387"/>
      <c r="FN73" s="387"/>
      <c r="FO73" s="387"/>
      <c r="FP73" s="387"/>
      <c r="FQ73" s="387"/>
      <c r="FR73" s="387"/>
      <c r="FS73" s="387"/>
      <c r="FT73" s="387"/>
      <c r="FU73" s="387"/>
      <c r="FV73" s="387"/>
      <c r="FW73" s="387"/>
      <c r="FX73" s="387"/>
      <c r="FY73" s="387"/>
      <c r="FZ73" s="387"/>
      <c r="GA73" s="387"/>
      <c r="GB73" s="387"/>
      <c r="GC73" s="387"/>
      <c r="GD73" s="387"/>
      <c r="GE73" s="387"/>
      <c r="GF73" s="387"/>
      <c r="GG73" s="387"/>
      <c r="GH73" s="387"/>
      <c r="GI73" s="387"/>
      <c r="GJ73" s="387"/>
      <c r="GK73" s="387"/>
      <c r="GL73" s="387"/>
      <c r="GM73" s="387"/>
      <c r="GN73" s="387"/>
      <c r="GO73" s="387"/>
      <c r="GP73" s="387"/>
      <c r="GQ73" s="387"/>
      <c r="GR73" s="387"/>
      <c r="GS73" s="387"/>
      <c r="GT73" s="387"/>
      <c r="GU73" s="387"/>
      <c r="GV73" s="387"/>
      <c r="GW73" s="387"/>
      <c r="GX73" s="387"/>
      <c r="GY73" s="387"/>
      <c r="GZ73" s="387"/>
      <c r="HA73" s="387"/>
      <c r="HB73" s="387"/>
      <c r="HC73" s="387"/>
      <c r="HD73" s="387"/>
      <c r="HE73" s="387"/>
      <c r="HF73" s="387"/>
      <c r="HG73" s="387"/>
      <c r="HH73" s="387"/>
      <c r="HI73" s="387"/>
      <c r="HJ73" s="387"/>
      <c r="HK73" s="387"/>
      <c r="HL73" s="387"/>
      <c r="HM73" s="387"/>
      <c r="HN73" s="387"/>
      <c r="HO73" s="387"/>
      <c r="HP73" s="387"/>
      <c r="HQ73" s="387"/>
      <c r="HR73" s="387"/>
      <c r="HS73" s="387"/>
      <c r="HT73" s="387"/>
      <c r="HU73" s="387"/>
      <c r="HV73" s="387"/>
      <c r="HW73" s="387"/>
      <c r="HX73" s="387"/>
      <c r="HY73" s="387"/>
      <c r="HZ73" s="387"/>
      <c r="IA73" s="387"/>
      <c r="IB73" s="387"/>
      <c r="IC73" s="387"/>
      <c r="ID73" s="387"/>
      <c r="IE73" s="387"/>
      <c r="IF73" s="387"/>
      <c r="IG73" s="387"/>
      <c r="IH73" s="387"/>
      <c r="II73" s="387"/>
      <c r="IJ73" s="387"/>
      <c r="IK73" s="387"/>
      <c r="IL73" s="387"/>
      <c r="IM73" s="387"/>
      <c r="IN73" s="387"/>
      <c r="IO73" s="387"/>
      <c r="IP73" s="387"/>
      <c r="IQ73" s="387"/>
      <c r="IR73" s="387"/>
      <c r="IS73" s="387"/>
      <c r="IT73" s="387"/>
      <c r="IU73" s="391"/>
    </row>
    <row r="74" spans="1:255" ht="15" customHeight="1">
      <c r="A74" s="419"/>
      <c r="B74" s="1272"/>
      <c r="C74" s="1254"/>
      <c r="D74" s="1273"/>
      <c r="E74" s="364"/>
      <c r="F74" s="248"/>
      <c r="G74" s="248"/>
      <c r="H74" s="248"/>
      <c r="I74" s="248"/>
      <c r="J74" s="248"/>
      <c r="K74" s="248"/>
      <c r="L74" s="248"/>
      <c r="M74" s="387"/>
      <c r="N74" s="387"/>
      <c r="O74" s="387"/>
      <c r="P74" s="387"/>
      <c r="Q74" s="387"/>
      <c r="R74" s="387"/>
      <c r="S74" s="387"/>
      <c r="T74" s="387"/>
      <c r="U74" s="387"/>
      <c r="V74" s="387"/>
      <c r="W74" s="387"/>
      <c r="X74" s="387"/>
      <c r="Y74" s="387"/>
      <c r="Z74" s="387"/>
      <c r="AA74" s="387"/>
      <c r="AB74" s="387"/>
      <c r="AC74" s="387"/>
      <c r="AD74" s="387"/>
      <c r="AE74" s="387"/>
      <c r="AF74" s="387"/>
      <c r="AG74" s="387"/>
      <c r="AH74" s="387"/>
      <c r="AI74" s="387"/>
      <c r="AJ74" s="387"/>
      <c r="AK74" s="387"/>
      <c r="AL74" s="387"/>
      <c r="AM74" s="387"/>
      <c r="AN74" s="387"/>
      <c r="AO74" s="387"/>
      <c r="AP74" s="387"/>
      <c r="AQ74" s="387"/>
      <c r="AR74" s="387"/>
      <c r="AS74" s="387"/>
      <c r="AT74" s="387"/>
      <c r="AU74" s="387"/>
      <c r="AV74" s="387"/>
      <c r="AW74" s="387"/>
      <c r="AX74" s="387"/>
      <c r="AY74" s="387"/>
      <c r="AZ74" s="387"/>
      <c r="BA74" s="387"/>
      <c r="BB74" s="387"/>
      <c r="BC74" s="387"/>
      <c r="BD74" s="387"/>
      <c r="BE74" s="387"/>
      <c r="BF74" s="387"/>
      <c r="BG74" s="387"/>
      <c r="BH74" s="387"/>
      <c r="BI74" s="387"/>
      <c r="BJ74" s="387"/>
      <c r="BK74" s="387"/>
      <c r="BL74" s="387"/>
      <c r="BM74" s="387"/>
      <c r="BN74" s="387"/>
      <c r="BO74" s="387"/>
      <c r="BP74" s="387"/>
      <c r="BQ74" s="387"/>
      <c r="BR74" s="387"/>
      <c r="BS74" s="387"/>
      <c r="BT74" s="387"/>
      <c r="BU74" s="387"/>
      <c r="BV74" s="387"/>
      <c r="BW74" s="387"/>
      <c r="BX74" s="387"/>
      <c r="BY74" s="387"/>
      <c r="BZ74" s="387"/>
      <c r="CA74" s="387"/>
      <c r="CB74" s="387"/>
      <c r="CC74" s="387"/>
      <c r="CD74" s="387"/>
      <c r="CE74" s="387"/>
      <c r="CF74" s="387"/>
      <c r="CG74" s="387"/>
      <c r="CH74" s="387"/>
      <c r="CI74" s="387"/>
      <c r="CJ74" s="387"/>
      <c r="CK74" s="387"/>
      <c r="CL74" s="387"/>
      <c r="CM74" s="387"/>
      <c r="CN74" s="387"/>
      <c r="CO74" s="387"/>
      <c r="CP74" s="387"/>
      <c r="CQ74" s="387"/>
      <c r="CR74" s="387"/>
      <c r="CS74" s="387"/>
      <c r="CT74" s="387"/>
      <c r="CU74" s="387"/>
      <c r="CV74" s="387"/>
      <c r="CW74" s="387"/>
      <c r="CX74" s="387"/>
      <c r="CY74" s="387"/>
      <c r="CZ74" s="387"/>
      <c r="DA74" s="387"/>
      <c r="DB74" s="387"/>
      <c r="DC74" s="387"/>
      <c r="DD74" s="387"/>
      <c r="DE74" s="387"/>
      <c r="DF74" s="387"/>
      <c r="DG74" s="387"/>
      <c r="DH74" s="387"/>
      <c r="DI74" s="387"/>
      <c r="DJ74" s="387"/>
      <c r="DK74" s="387"/>
      <c r="DL74" s="387"/>
      <c r="DM74" s="387"/>
      <c r="DN74" s="387"/>
      <c r="DO74" s="387"/>
      <c r="DP74" s="387"/>
      <c r="DQ74" s="387"/>
      <c r="DR74" s="387"/>
      <c r="DS74" s="387"/>
      <c r="DT74" s="387"/>
      <c r="DU74" s="387"/>
      <c r="DV74" s="387"/>
      <c r="DW74" s="387"/>
      <c r="DX74" s="387"/>
      <c r="DY74" s="387"/>
      <c r="DZ74" s="387"/>
      <c r="EA74" s="387"/>
      <c r="EB74" s="387"/>
      <c r="EC74" s="387"/>
      <c r="ED74" s="387"/>
      <c r="EE74" s="387"/>
      <c r="EF74" s="387"/>
      <c r="EG74" s="387"/>
      <c r="EH74" s="387"/>
      <c r="EI74" s="387"/>
      <c r="EJ74" s="387"/>
      <c r="EK74" s="387"/>
      <c r="EL74" s="387"/>
      <c r="EM74" s="387"/>
      <c r="EN74" s="387"/>
      <c r="EO74" s="387"/>
      <c r="EP74" s="387"/>
      <c r="EQ74" s="387"/>
      <c r="ER74" s="387"/>
      <c r="ES74" s="387"/>
      <c r="ET74" s="387"/>
      <c r="EU74" s="387"/>
      <c r="EV74" s="387"/>
      <c r="EW74" s="387"/>
      <c r="EX74" s="387"/>
      <c r="EY74" s="387"/>
      <c r="EZ74" s="387"/>
      <c r="FA74" s="387"/>
      <c r="FB74" s="387"/>
      <c r="FC74" s="387"/>
      <c r="FD74" s="387"/>
      <c r="FE74" s="387"/>
      <c r="FF74" s="387"/>
      <c r="FG74" s="387"/>
      <c r="FH74" s="387"/>
      <c r="FI74" s="387"/>
      <c r="FJ74" s="387"/>
      <c r="FK74" s="387"/>
      <c r="FL74" s="387"/>
      <c r="FM74" s="387"/>
      <c r="FN74" s="387"/>
      <c r="FO74" s="387"/>
      <c r="FP74" s="387"/>
      <c r="FQ74" s="387"/>
      <c r="FR74" s="387"/>
      <c r="FS74" s="387"/>
      <c r="FT74" s="387"/>
      <c r="FU74" s="387"/>
      <c r="FV74" s="387"/>
      <c r="FW74" s="387"/>
      <c r="FX74" s="387"/>
      <c r="FY74" s="387"/>
      <c r="FZ74" s="387"/>
      <c r="GA74" s="387"/>
      <c r="GB74" s="387"/>
      <c r="GC74" s="387"/>
      <c r="GD74" s="387"/>
      <c r="GE74" s="387"/>
      <c r="GF74" s="387"/>
      <c r="GG74" s="387"/>
      <c r="GH74" s="387"/>
      <c r="GI74" s="387"/>
      <c r="GJ74" s="387"/>
      <c r="GK74" s="387"/>
      <c r="GL74" s="387"/>
      <c r="GM74" s="387"/>
      <c r="GN74" s="387"/>
      <c r="GO74" s="387"/>
      <c r="GP74" s="387"/>
      <c r="GQ74" s="387"/>
      <c r="GR74" s="387"/>
      <c r="GS74" s="387"/>
      <c r="GT74" s="387"/>
      <c r="GU74" s="387"/>
      <c r="GV74" s="387"/>
      <c r="GW74" s="387"/>
      <c r="GX74" s="387"/>
      <c r="GY74" s="387"/>
      <c r="GZ74" s="387"/>
      <c r="HA74" s="387"/>
      <c r="HB74" s="387"/>
      <c r="HC74" s="387"/>
      <c r="HD74" s="387"/>
      <c r="HE74" s="387"/>
      <c r="HF74" s="387"/>
      <c r="HG74" s="387"/>
      <c r="HH74" s="387"/>
      <c r="HI74" s="387"/>
      <c r="HJ74" s="387"/>
      <c r="HK74" s="387"/>
      <c r="HL74" s="387"/>
      <c r="HM74" s="387"/>
      <c r="HN74" s="387"/>
      <c r="HO74" s="387"/>
      <c r="HP74" s="387"/>
      <c r="HQ74" s="387"/>
      <c r="HR74" s="387"/>
      <c r="HS74" s="387"/>
      <c r="HT74" s="387"/>
      <c r="HU74" s="387"/>
      <c r="HV74" s="387"/>
      <c r="HW74" s="387"/>
      <c r="HX74" s="387"/>
      <c r="HY74" s="387"/>
      <c r="HZ74" s="387"/>
      <c r="IA74" s="387"/>
      <c r="IB74" s="387"/>
      <c r="IC74" s="387"/>
      <c r="ID74" s="387"/>
      <c r="IE74" s="387"/>
      <c r="IF74" s="387"/>
      <c r="IG74" s="387"/>
      <c r="IH74" s="387"/>
      <c r="II74" s="387"/>
      <c r="IJ74" s="387"/>
      <c r="IK74" s="387"/>
      <c r="IL74" s="387"/>
      <c r="IM74" s="387"/>
      <c r="IN74" s="387"/>
      <c r="IO74" s="387"/>
      <c r="IP74" s="387"/>
      <c r="IQ74" s="387"/>
      <c r="IR74" s="387"/>
      <c r="IS74" s="387"/>
      <c r="IT74" s="387"/>
      <c r="IU74" s="391"/>
    </row>
    <row r="75" spans="1:255" ht="15" customHeight="1" thickBot="1">
      <c r="A75" s="398"/>
      <c r="B75" s="752"/>
      <c r="C75" s="753"/>
      <c r="D75" s="752"/>
      <c r="E75" s="270"/>
      <c r="F75" s="270"/>
      <c r="G75" s="248"/>
      <c r="H75" s="248"/>
      <c r="I75" s="248"/>
      <c r="J75" s="248"/>
      <c r="K75" s="248"/>
      <c r="L75" s="248"/>
      <c r="M75" s="387"/>
      <c r="N75" s="387"/>
      <c r="O75" s="387"/>
      <c r="P75" s="387"/>
      <c r="Q75" s="387"/>
      <c r="R75" s="387"/>
      <c r="S75" s="387"/>
      <c r="T75" s="387"/>
      <c r="U75" s="387"/>
      <c r="V75" s="387"/>
      <c r="W75" s="387"/>
      <c r="X75" s="387"/>
      <c r="Y75" s="387"/>
      <c r="Z75" s="387"/>
      <c r="AA75" s="387"/>
      <c r="AB75" s="387"/>
      <c r="AC75" s="387"/>
      <c r="AD75" s="387"/>
      <c r="AE75" s="387"/>
      <c r="AF75" s="387"/>
      <c r="AG75" s="387"/>
      <c r="AH75" s="387"/>
      <c r="AI75" s="387"/>
      <c r="AJ75" s="387"/>
      <c r="AK75" s="387"/>
      <c r="AL75" s="387"/>
      <c r="AM75" s="387"/>
      <c r="AN75" s="387"/>
      <c r="AO75" s="387"/>
      <c r="AP75" s="387"/>
      <c r="AQ75" s="387"/>
      <c r="AR75" s="387"/>
      <c r="AS75" s="387"/>
      <c r="AT75" s="387"/>
      <c r="AU75" s="387"/>
      <c r="AV75" s="387"/>
      <c r="AW75" s="387"/>
      <c r="AX75" s="387"/>
      <c r="AY75" s="387"/>
      <c r="AZ75" s="387"/>
      <c r="BA75" s="387"/>
      <c r="BB75" s="387"/>
      <c r="BC75" s="387"/>
      <c r="BD75" s="387"/>
      <c r="BE75" s="387"/>
      <c r="BF75" s="387"/>
      <c r="BG75" s="387"/>
      <c r="BH75" s="387"/>
      <c r="BI75" s="387"/>
      <c r="BJ75" s="387"/>
      <c r="BK75" s="387"/>
      <c r="BL75" s="387"/>
      <c r="BM75" s="387"/>
      <c r="BN75" s="387"/>
      <c r="BO75" s="387"/>
      <c r="BP75" s="387"/>
      <c r="BQ75" s="387"/>
      <c r="BR75" s="387"/>
      <c r="BS75" s="387"/>
      <c r="BT75" s="387"/>
      <c r="BU75" s="387"/>
      <c r="BV75" s="387"/>
      <c r="BW75" s="387"/>
      <c r="BX75" s="387"/>
      <c r="BY75" s="387"/>
      <c r="BZ75" s="387"/>
      <c r="CA75" s="387"/>
      <c r="CB75" s="387"/>
      <c r="CC75" s="387"/>
      <c r="CD75" s="387"/>
      <c r="CE75" s="387"/>
      <c r="CF75" s="387"/>
      <c r="CG75" s="387"/>
      <c r="CH75" s="387"/>
      <c r="CI75" s="387"/>
      <c r="CJ75" s="387"/>
      <c r="CK75" s="387"/>
      <c r="CL75" s="387"/>
      <c r="CM75" s="387"/>
      <c r="CN75" s="387"/>
      <c r="CO75" s="387"/>
      <c r="CP75" s="387"/>
      <c r="CQ75" s="387"/>
      <c r="CR75" s="387"/>
      <c r="CS75" s="387"/>
      <c r="CT75" s="387"/>
      <c r="CU75" s="387"/>
      <c r="CV75" s="387"/>
      <c r="CW75" s="387"/>
      <c r="CX75" s="387"/>
      <c r="CY75" s="387"/>
      <c r="CZ75" s="387"/>
      <c r="DA75" s="387"/>
      <c r="DB75" s="387"/>
      <c r="DC75" s="387"/>
      <c r="DD75" s="387"/>
      <c r="DE75" s="387"/>
      <c r="DF75" s="387"/>
      <c r="DG75" s="387"/>
      <c r="DH75" s="387"/>
      <c r="DI75" s="387"/>
      <c r="DJ75" s="387"/>
      <c r="DK75" s="387"/>
      <c r="DL75" s="387"/>
      <c r="DM75" s="387"/>
      <c r="DN75" s="387"/>
      <c r="DO75" s="387"/>
      <c r="DP75" s="387"/>
      <c r="DQ75" s="387"/>
      <c r="DR75" s="387"/>
      <c r="DS75" s="387"/>
      <c r="DT75" s="387"/>
      <c r="DU75" s="387"/>
      <c r="DV75" s="387"/>
      <c r="DW75" s="387"/>
      <c r="DX75" s="387"/>
      <c r="DY75" s="387"/>
      <c r="DZ75" s="387"/>
      <c r="EA75" s="387"/>
      <c r="EB75" s="387"/>
      <c r="EC75" s="387"/>
      <c r="ED75" s="387"/>
      <c r="EE75" s="387"/>
      <c r="EF75" s="387"/>
      <c r="EG75" s="387"/>
      <c r="EH75" s="387"/>
      <c r="EI75" s="387"/>
      <c r="EJ75" s="387"/>
      <c r="EK75" s="387"/>
      <c r="EL75" s="387"/>
      <c r="EM75" s="387"/>
      <c r="EN75" s="387"/>
      <c r="EO75" s="387"/>
      <c r="EP75" s="387"/>
      <c r="EQ75" s="387"/>
      <c r="ER75" s="387"/>
      <c r="ES75" s="387"/>
      <c r="ET75" s="387"/>
      <c r="EU75" s="387"/>
      <c r="EV75" s="387"/>
      <c r="EW75" s="387"/>
      <c r="EX75" s="387"/>
      <c r="EY75" s="387"/>
      <c r="EZ75" s="387"/>
      <c r="FA75" s="387"/>
      <c r="FB75" s="387"/>
      <c r="FC75" s="387"/>
      <c r="FD75" s="387"/>
      <c r="FE75" s="387"/>
      <c r="FF75" s="387"/>
      <c r="FG75" s="387"/>
      <c r="FH75" s="387"/>
      <c r="FI75" s="387"/>
      <c r="FJ75" s="387"/>
      <c r="FK75" s="387"/>
      <c r="FL75" s="387"/>
      <c r="FM75" s="387"/>
      <c r="FN75" s="387"/>
      <c r="FO75" s="387"/>
      <c r="FP75" s="387"/>
      <c r="FQ75" s="387"/>
      <c r="FR75" s="387"/>
      <c r="FS75" s="387"/>
      <c r="FT75" s="387"/>
      <c r="FU75" s="387"/>
      <c r="FV75" s="387"/>
      <c r="FW75" s="387"/>
      <c r="FX75" s="387"/>
      <c r="FY75" s="387"/>
      <c r="FZ75" s="387"/>
      <c r="GA75" s="387"/>
      <c r="GB75" s="387"/>
      <c r="GC75" s="387"/>
      <c r="GD75" s="387"/>
      <c r="GE75" s="387"/>
      <c r="GF75" s="387"/>
      <c r="GG75" s="387"/>
      <c r="GH75" s="387"/>
      <c r="GI75" s="387"/>
      <c r="GJ75" s="387"/>
      <c r="GK75" s="387"/>
      <c r="GL75" s="387"/>
      <c r="GM75" s="387"/>
      <c r="GN75" s="387"/>
      <c r="GO75" s="387"/>
      <c r="GP75" s="387"/>
      <c r="GQ75" s="387"/>
      <c r="GR75" s="387"/>
      <c r="GS75" s="387"/>
      <c r="GT75" s="387"/>
      <c r="GU75" s="387"/>
      <c r="GV75" s="387"/>
      <c r="GW75" s="387"/>
      <c r="GX75" s="387"/>
      <c r="GY75" s="387"/>
      <c r="GZ75" s="387"/>
      <c r="HA75" s="387"/>
      <c r="HB75" s="387"/>
      <c r="HC75" s="387"/>
      <c r="HD75" s="387"/>
      <c r="HE75" s="387"/>
      <c r="HF75" s="387"/>
      <c r="HG75" s="387"/>
      <c r="HH75" s="387"/>
      <c r="HI75" s="387"/>
      <c r="HJ75" s="387"/>
      <c r="HK75" s="387"/>
      <c r="HL75" s="387"/>
      <c r="HM75" s="387"/>
      <c r="HN75" s="387"/>
      <c r="HO75" s="387"/>
      <c r="HP75" s="387"/>
      <c r="HQ75" s="387"/>
      <c r="HR75" s="387"/>
      <c r="HS75" s="387"/>
      <c r="HT75" s="387"/>
      <c r="HU75" s="387"/>
      <c r="HV75" s="387"/>
      <c r="HW75" s="387"/>
      <c r="HX75" s="387"/>
      <c r="HY75" s="387"/>
      <c r="HZ75" s="387"/>
      <c r="IA75" s="387"/>
      <c r="IB75" s="387"/>
      <c r="IC75" s="387"/>
      <c r="ID75" s="387"/>
      <c r="IE75" s="387"/>
      <c r="IF75" s="387"/>
      <c r="IG75" s="387"/>
      <c r="IH75" s="387"/>
      <c r="II75" s="387"/>
      <c r="IJ75" s="387"/>
      <c r="IK75" s="387"/>
      <c r="IL75" s="387"/>
      <c r="IM75" s="387"/>
      <c r="IN75" s="387"/>
      <c r="IO75" s="387"/>
      <c r="IP75" s="387"/>
      <c r="IQ75" s="387"/>
      <c r="IR75" s="387"/>
      <c r="IS75" s="387"/>
      <c r="IT75" s="387"/>
      <c r="IU75" s="391"/>
    </row>
    <row r="76" spans="1:255" ht="15.95" customHeight="1" thickBot="1">
      <c r="A76" s="406"/>
      <c r="B76" s="1091" t="s">
        <v>215</v>
      </c>
      <c r="C76" s="1108"/>
      <c r="D76" s="1108"/>
      <c r="E76" s="1108"/>
      <c r="F76" s="1109"/>
      <c r="G76" s="280"/>
      <c r="H76" s="248"/>
      <c r="I76" s="248"/>
      <c r="J76" s="248"/>
      <c r="K76" s="248"/>
      <c r="L76" s="248"/>
      <c r="M76" s="387"/>
      <c r="N76" s="387"/>
      <c r="O76" s="387"/>
      <c r="P76" s="387"/>
      <c r="Q76" s="387"/>
      <c r="R76" s="387"/>
      <c r="S76" s="387"/>
      <c r="T76" s="387"/>
      <c r="U76" s="387"/>
      <c r="V76" s="387"/>
      <c r="W76" s="387"/>
      <c r="X76" s="387"/>
      <c r="Y76" s="387"/>
      <c r="Z76" s="387"/>
      <c r="AA76" s="387"/>
      <c r="AB76" s="387"/>
      <c r="AC76" s="387"/>
      <c r="AD76" s="387"/>
      <c r="AE76" s="387"/>
      <c r="AF76" s="387"/>
      <c r="AG76" s="387"/>
      <c r="AH76" s="387"/>
      <c r="AI76" s="387"/>
      <c r="AJ76" s="387"/>
      <c r="AK76" s="387"/>
      <c r="AL76" s="387"/>
      <c r="AM76" s="387"/>
      <c r="AN76" s="387"/>
      <c r="AO76" s="387"/>
      <c r="AP76" s="387"/>
      <c r="AQ76" s="387"/>
      <c r="AR76" s="387"/>
      <c r="AS76" s="387"/>
      <c r="AT76" s="387"/>
      <c r="AU76" s="387"/>
      <c r="AV76" s="387"/>
      <c r="AW76" s="387"/>
      <c r="AX76" s="387"/>
      <c r="AY76" s="387"/>
      <c r="AZ76" s="387"/>
      <c r="BA76" s="387"/>
      <c r="BB76" s="387"/>
      <c r="BC76" s="387"/>
      <c r="BD76" s="387"/>
      <c r="BE76" s="387"/>
      <c r="BF76" s="387"/>
      <c r="BG76" s="387"/>
      <c r="BH76" s="387"/>
      <c r="BI76" s="387"/>
      <c r="BJ76" s="387"/>
      <c r="BK76" s="387"/>
      <c r="BL76" s="387"/>
      <c r="BM76" s="387"/>
      <c r="BN76" s="387"/>
      <c r="BO76" s="387"/>
      <c r="BP76" s="387"/>
      <c r="BQ76" s="387"/>
      <c r="BR76" s="387"/>
      <c r="BS76" s="387"/>
      <c r="BT76" s="387"/>
      <c r="BU76" s="387"/>
      <c r="BV76" s="387"/>
      <c r="BW76" s="387"/>
      <c r="BX76" s="387"/>
      <c r="BY76" s="387"/>
      <c r="BZ76" s="387"/>
      <c r="CA76" s="387"/>
      <c r="CB76" s="387"/>
      <c r="CC76" s="387"/>
      <c r="CD76" s="387"/>
      <c r="CE76" s="387"/>
      <c r="CF76" s="387"/>
      <c r="CG76" s="387"/>
      <c r="CH76" s="387"/>
      <c r="CI76" s="387"/>
      <c r="CJ76" s="387"/>
      <c r="CK76" s="387"/>
      <c r="CL76" s="387"/>
      <c r="CM76" s="387"/>
      <c r="CN76" s="387"/>
      <c r="CO76" s="387"/>
      <c r="CP76" s="387"/>
      <c r="CQ76" s="387"/>
      <c r="CR76" s="387"/>
      <c r="CS76" s="387"/>
      <c r="CT76" s="387"/>
      <c r="CU76" s="387"/>
      <c r="CV76" s="387"/>
      <c r="CW76" s="387"/>
      <c r="CX76" s="387"/>
      <c r="CY76" s="387"/>
      <c r="CZ76" s="387"/>
      <c r="DA76" s="387"/>
      <c r="DB76" s="387"/>
      <c r="DC76" s="387"/>
      <c r="DD76" s="387"/>
      <c r="DE76" s="387"/>
      <c r="DF76" s="387"/>
      <c r="DG76" s="387"/>
      <c r="DH76" s="387"/>
      <c r="DI76" s="387"/>
      <c r="DJ76" s="387"/>
      <c r="DK76" s="387"/>
      <c r="DL76" s="387"/>
      <c r="DM76" s="387"/>
      <c r="DN76" s="387"/>
      <c r="DO76" s="387"/>
      <c r="DP76" s="387"/>
      <c r="DQ76" s="387"/>
      <c r="DR76" s="387"/>
      <c r="DS76" s="387"/>
      <c r="DT76" s="387"/>
      <c r="DU76" s="387"/>
      <c r="DV76" s="387"/>
      <c r="DW76" s="387"/>
      <c r="DX76" s="387"/>
      <c r="DY76" s="387"/>
      <c r="DZ76" s="387"/>
      <c r="EA76" s="387"/>
      <c r="EB76" s="387"/>
      <c r="EC76" s="387"/>
      <c r="ED76" s="387"/>
      <c r="EE76" s="387"/>
      <c r="EF76" s="387"/>
      <c r="EG76" s="387"/>
      <c r="EH76" s="387"/>
      <c r="EI76" s="387"/>
      <c r="EJ76" s="387"/>
      <c r="EK76" s="387"/>
      <c r="EL76" s="387"/>
      <c r="EM76" s="387"/>
      <c r="EN76" s="387"/>
      <c r="EO76" s="387"/>
      <c r="EP76" s="387"/>
      <c r="EQ76" s="387"/>
      <c r="ER76" s="387"/>
      <c r="ES76" s="387"/>
      <c r="ET76" s="387"/>
      <c r="EU76" s="387"/>
      <c r="EV76" s="387"/>
      <c r="EW76" s="387"/>
      <c r="EX76" s="387"/>
      <c r="EY76" s="387"/>
      <c r="EZ76" s="387"/>
      <c r="FA76" s="387"/>
      <c r="FB76" s="387"/>
      <c r="FC76" s="387"/>
      <c r="FD76" s="387"/>
      <c r="FE76" s="387"/>
      <c r="FF76" s="387"/>
      <c r="FG76" s="387"/>
      <c r="FH76" s="387"/>
      <c r="FI76" s="387"/>
      <c r="FJ76" s="387"/>
      <c r="FK76" s="387"/>
      <c r="FL76" s="387"/>
      <c r="FM76" s="387"/>
      <c r="FN76" s="387"/>
      <c r="FO76" s="387"/>
      <c r="FP76" s="387"/>
      <c r="FQ76" s="387"/>
      <c r="FR76" s="387"/>
      <c r="FS76" s="387"/>
      <c r="FT76" s="387"/>
      <c r="FU76" s="387"/>
      <c r="FV76" s="387"/>
      <c r="FW76" s="387"/>
      <c r="FX76" s="387"/>
      <c r="FY76" s="387"/>
      <c r="FZ76" s="387"/>
      <c r="GA76" s="387"/>
      <c r="GB76" s="387"/>
      <c r="GC76" s="387"/>
      <c r="GD76" s="387"/>
      <c r="GE76" s="387"/>
      <c r="GF76" s="387"/>
      <c r="GG76" s="387"/>
      <c r="GH76" s="387"/>
      <c r="GI76" s="387"/>
      <c r="GJ76" s="387"/>
      <c r="GK76" s="387"/>
      <c r="GL76" s="387"/>
      <c r="GM76" s="387"/>
      <c r="GN76" s="387"/>
      <c r="GO76" s="387"/>
      <c r="GP76" s="387"/>
      <c r="GQ76" s="387"/>
      <c r="GR76" s="387"/>
      <c r="GS76" s="387"/>
      <c r="GT76" s="387"/>
      <c r="GU76" s="387"/>
      <c r="GV76" s="387"/>
      <c r="GW76" s="387"/>
      <c r="GX76" s="387"/>
      <c r="GY76" s="387"/>
      <c r="GZ76" s="387"/>
      <c r="HA76" s="387"/>
      <c r="HB76" s="387"/>
      <c r="HC76" s="387"/>
      <c r="HD76" s="387"/>
      <c r="HE76" s="387"/>
      <c r="HF76" s="387"/>
      <c r="HG76" s="387"/>
      <c r="HH76" s="387"/>
      <c r="HI76" s="387"/>
      <c r="HJ76" s="387"/>
      <c r="HK76" s="387"/>
      <c r="HL76" s="387"/>
      <c r="HM76" s="387"/>
      <c r="HN76" s="387"/>
      <c r="HO76" s="387"/>
      <c r="HP76" s="387"/>
      <c r="HQ76" s="387"/>
      <c r="HR76" s="387"/>
      <c r="HS76" s="387"/>
      <c r="HT76" s="387"/>
      <c r="HU76" s="387"/>
      <c r="HV76" s="387"/>
      <c r="HW76" s="387"/>
      <c r="HX76" s="387"/>
      <c r="HY76" s="387"/>
      <c r="HZ76" s="387"/>
      <c r="IA76" s="387"/>
      <c r="IB76" s="387"/>
      <c r="IC76" s="387"/>
      <c r="ID76" s="387"/>
      <c r="IE76" s="387"/>
      <c r="IF76" s="387"/>
      <c r="IG76" s="387"/>
      <c r="IH76" s="387"/>
      <c r="II76" s="387"/>
      <c r="IJ76" s="387"/>
      <c r="IK76" s="387"/>
      <c r="IL76" s="387"/>
      <c r="IM76" s="387"/>
      <c r="IN76" s="387"/>
      <c r="IO76" s="387"/>
      <c r="IP76" s="387"/>
      <c r="IQ76" s="387"/>
      <c r="IR76" s="387"/>
      <c r="IS76" s="387"/>
      <c r="IT76" s="387"/>
      <c r="IU76" s="391"/>
    </row>
    <row r="77" spans="1:255" ht="24" customHeight="1" thickBot="1">
      <c r="A77" s="406"/>
      <c r="B77" s="349" t="s">
        <v>216</v>
      </c>
      <c r="C77" s="349" t="s">
        <v>217</v>
      </c>
      <c r="D77" s="349" t="s">
        <v>218</v>
      </c>
      <c r="E77" s="349" t="s">
        <v>219</v>
      </c>
      <c r="F77" s="415"/>
      <c r="G77" s="248"/>
      <c r="H77" s="248"/>
      <c r="I77" s="248"/>
      <c r="J77" s="248"/>
      <c r="K77" s="248"/>
      <c r="L77" s="248"/>
      <c r="M77" s="387"/>
      <c r="N77" s="387"/>
      <c r="O77" s="387"/>
      <c r="P77" s="387"/>
      <c r="Q77" s="387"/>
      <c r="R77" s="387"/>
      <c r="S77" s="387"/>
      <c r="T77" s="387"/>
      <c r="U77" s="387"/>
      <c r="V77" s="387"/>
      <c r="W77" s="387"/>
      <c r="X77" s="387"/>
      <c r="Y77" s="387"/>
      <c r="Z77" s="387"/>
      <c r="AA77" s="387"/>
      <c r="AB77" s="387"/>
      <c r="AC77" s="387"/>
      <c r="AD77" s="387"/>
      <c r="AE77" s="387"/>
      <c r="AF77" s="387"/>
      <c r="AG77" s="387"/>
      <c r="AH77" s="387"/>
      <c r="AI77" s="387"/>
      <c r="AJ77" s="387"/>
      <c r="AK77" s="387"/>
      <c r="AL77" s="387"/>
      <c r="AM77" s="387"/>
      <c r="AN77" s="387"/>
      <c r="AO77" s="387"/>
      <c r="AP77" s="387"/>
      <c r="AQ77" s="387"/>
      <c r="AR77" s="387"/>
      <c r="AS77" s="387"/>
      <c r="AT77" s="387"/>
      <c r="AU77" s="387"/>
      <c r="AV77" s="387"/>
      <c r="AW77" s="387"/>
      <c r="AX77" s="387"/>
      <c r="AY77" s="387"/>
      <c r="AZ77" s="387"/>
      <c r="BA77" s="387"/>
      <c r="BB77" s="387"/>
      <c r="BC77" s="387"/>
      <c r="BD77" s="387"/>
      <c r="BE77" s="387"/>
      <c r="BF77" s="387"/>
      <c r="BG77" s="387"/>
      <c r="BH77" s="387"/>
      <c r="BI77" s="387"/>
      <c r="BJ77" s="387"/>
      <c r="BK77" s="387"/>
      <c r="BL77" s="387"/>
      <c r="BM77" s="387"/>
      <c r="BN77" s="387"/>
      <c r="BO77" s="387"/>
      <c r="BP77" s="387"/>
      <c r="BQ77" s="387"/>
      <c r="BR77" s="387"/>
      <c r="BS77" s="387"/>
      <c r="BT77" s="387"/>
      <c r="BU77" s="387"/>
      <c r="BV77" s="387"/>
      <c r="BW77" s="387"/>
      <c r="BX77" s="387"/>
      <c r="BY77" s="387"/>
      <c r="BZ77" s="387"/>
      <c r="CA77" s="387"/>
      <c r="CB77" s="387"/>
      <c r="CC77" s="387"/>
      <c r="CD77" s="387"/>
      <c r="CE77" s="387"/>
      <c r="CF77" s="387"/>
      <c r="CG77" s="387"/>
      <c r="CH77" s="387"/>
      <c r="CI77" s="387"/>
      <c r="CJ77" s="387"/>
      <c r="CK77" s="387"/>
      <c r="CL77" s="387"/>
      <c r="CM77" s="387"/>
      <c r="CN77" s="387"/>
      <c r="CO77" s="387"/>
      <c r="CP77" s="387"/>
      <c r="CQ77" s="387"/>
      <c r="CR77" s="387"/>
      <c r="CS77" s="387"/>
      <c r="CT77" s="387"/>
      <c r="CU77" s="387"/>
      <c r="CV77" s="387"/>
      <c r="CW77" s="387"/>
      <c r="CX77" s="387"/>
      <c r="CY77" s="387"/>
      <c r="CZ77" s="387"/>
      <c r="DA77" s="387"/>
      <c r="DB77" s="387"/>
      <c r="DC77" s="387"/>
      <c r="DD77" s="387"/>
      <c r="DE77" s="387"/>
      <c r="DF77" s="387"/>
      <c r="DG77" s="387"/>
      <c r="DH77" s="387"/>
      <c r="DI77" s="387"/>
      <c r="DJ77" s="387"/>
      <c r="DK77" s="387"/>
      <c r="DL77" s="387"/>
      <c r="DM77" s="387"/>
      <c r="DN77" s="387"/>
      <c r="DO77" s="387"/>
      <c r="DP77" s="387"/>
      <c r="DQ77" s="387"/>
      <c r="DR77" s="387"/>
      <c r="DS77" s="387"/>
      <c r="DT77" s="387"/>
      <c r="DU77" s="387"/>
      <c r="DV77" s="387"/>
      <c r="DW77" s="387"/>
      <c r="DX77" s="387"/>
      <c r="DY77" s="387"/>
      <c r="DZ77" s="387"/>
      <c r="EA77" s="387"/>
      <c r="EB77" s="387"/>
      <c r="EC77" s="387"/>
      <c r="ED77" s="387"/>
      <c r="EE77" s="387"/>
      <c r="EF77" s="387"/>
      <c r="EG77" s="387"/>
      <c r="EH77" s="387"/>
      <c r="EI77" s="387"/>
      <c r="EJ77" s="387"/>
      <c r="EK77" s="387"/>
      <c r="EL77" s="387"/>
      <c r="EM77" s="387"/>
      <c r="EN77" s="387"/>
      <c r="EO77" s="387"/>
      <c r="EP77" s="387"/>
      <c r="EQ77" s="387"/>
      <c r="ER77" s="387"/>
      <c r="ES77" s="387"/>
      <c r="ET77" s="387"/>
      <c r="EU77" s="387"/>
      <c r="EV77" s="387"/>
      <c r="EW77" s="387"/>
      <c r="EX77" s="387"/>
      <c r="EY77" s="387"/>
      <c r="EZ77" s="387"/>
      <c r="FA77" s="387"/>
      <c r="FB77" s="387"/>
      <c r="FC77" s="387"/>
      <c r="FD77" s="387"/>
      <c r="FE77" s="387"/>
      <c r="FF77" s="387"/>
      <c r="FG77" s="387"/>
      <c r="FH77" s="387"/>
      <c r="FI77" s="387"/>
      <c r="FJ77" s="387"/>
      <c r="FK77" s="387"/>
      <c r="FL77" s="387"/>
      <c r="FM77" s="387"/>
      <c r="FN77" s="387"/>
      <c r="FO77" s="387"/>
      <c r="FP77" s="387"/>
      <c r="FQ77" s="387"/>
      <c r="FR77" s="387"/>
      <c r="FS77" s="387"/>
      <c r="FT77" s="387"/>
      <c r="FU77" s="387"/>
      <c r="FV77" s="387"/>
      <c r="FW77" s="387"/>
      <c r="FX77" s="387"/>
      <c r="FY77" s="387"/>
      <c r="FZ77" s="387"/>
      <c r="GA77" s="387"/>
      <c r="GB77" s="387"/>
      <c r="GC77" s="387"/>
      <c r="GD77" s="387"/>
      <c r="GE77" s="387"/>
      <c r="GF77" s="387"/>
      <c r="GG77" s="387"/>
      <c r="GH77" s="387"/>
      <c r="GI77" s="387"/>
      <c r="GJ77" s="387"/>
      <c r="GK77" s="387"/>
      <c r="GL77" s="387"/>
      <c r="GM77" s="387"/>
      <c r="GN77" s="387"/>
      <c r="GO77" s="387"/>
      <c r="GP77" s="387"/>
      <c r="GQ77" s="387"/>
      <c r="GR77" s="387"/>
      <c r="GS77" s="387"/>
      <c r="GT77" s="387"/>
      <c r="GU77" s="387"/>
      <c r="GV77" s="387"/>
      <c r="GW77" s="387"/>
      <c r="GX77" s="387"/>
      <c r="GY77" s="387"/>
      <c r="GZ77" s="387"/>
      <c r="HA77" s="387"/>
      <c r="HB77" s="387"/>
      <c r="HC77" s="387"/>
      <c r="HD77" s="387"/>
      <c r="HE77" s="387"/>
      <c r="HF77" s="387"/>
      <c r="HG77" s="387"/>
      <c r="HH77" s="387"/>
      <c r="HI77" s="387"/>
      <c r="HJ77" s="387"/>
      <c r="HK77" s="387"/>
      <c r="HL77" s="387"/>
      <c r="HM77" s="387"/>
      <c r="HN77" s="387"/>
      <c r="HO77" s="387"/>
      <c r="HP77" s="387"/>
      <c r="HQ77" s="387"/>
      <c r="HR77" s="387"/>
      <c r="HS77" s="387"/>
      <c r="HT77" s="387"/>
      <c r="HU77" s="387"/>
      <c r="HV77" s="387"/>
      <c r="HW77" s="387"/>
      <c r="HX77" s="387"/>
      <c r="HY77" s="387"/>
      <c r="HZ77" s="387"/>
      <c r="IA77" s="387"/>
      <c r="IB77" s="387"/>
      <c r="IC77" s="387"/>
      <c r="ID77" s="387"/>
      <c r="IE77" s="387"/>
      <c r="IF77" s="387"/>
      <c r="IG77" s="387"/>
      <c r="IH77" s="387"/>
      <c r="II77" s="387"/>
      <c r="IJ77" s="387"/>
      <c r="IK77" s="387"/>
      <c r="IL77" s="387"/>
      <c r="IM77" s="387"/>
      <c r="IN77" s="387"/>
      <c r="IO77" s="387"/>
      <c r="IP77" s="387"/>
      <c r="IQ77" s="387"/>
      <c r="IR77" s="387"/>
      <c r="IS77" s="387"/>
      <c r="IT77" s="387"/>
      <c r="IU77" s="391"/>
    </row>
    <row r="78" spans="1:255" ht="56.1" customHeight="1" thickBot="1">
      <c r="A78" s="406"/>
      <c r="B78" s="355">
        <v>42401</v>
      </c>
      <c r="C78" s="356">
        <v>0.01</v>
      </c>
      <c r="D78" s="417" t="s">
        <v>1563</v>
      </c>
      <c r="E78" s="358"/>
      <c r="F78" s="280"/>
      <c r="G78" s="248"/>
      <c r="H78" s="248"/>
      <c r="I78" s="248"/>
      <c r="J78" s="248"/>
      <c r="K78" s="248"/>
      <c r="L78" s="387"/>
      <c r="M78" s="387"/>
      <c r="N78" s="387"/>
      <c r="O78" s="387"/>
      <c r="P78" s="387"/>
      <c r="Q78" s="387"/>
      <c r="R78" s="387"/>
      <c r="S78" s="387"/>
      <c r="T78" s="387"/>
      <c r="U78" s="387"/>
      <c r="V78" s="387"/>
      <c r="W78" s="387"/>
      <c r="X78" s="387"/>
      <c r="Y78" s="387"/>
      <c r="Z78" s="387"/>
      <c r="AA78" s="387"/>
      <c r="AB78" s="387"/>
      <c r="AC78" s="387"/>
      <c r="AD78" s="387"/>
      <c r="AE78" s="387"/>
      <c r="AF78" s="387"/>
      <c r="AG78" s="387"/>
      <c r="AH78" s="387"/>
      <c r="AI78" s="387"/>
      <c r="AJ78" s="387"/>
      <c r="AK78" s="387"/>
      <c r="AL78" s="387"/>
      <c r="AM78" s="387"/>
      <c r="AN78" s="387"/>
      <c r="AO78" s="387"/>
      <c r="AP78" s="387"/>
      <c r="AQ78" s="387"/>
      <c r="AR78" s="387"/>
      <c r="AS78" s="387"/>
      <c r="AT78" s="387"/>
      <c r="AU78" s="387"/>
      <c r="AV78" s="387"/>
      <c r="AW78" s="387"/>
      <c r="AX78" s="387"/>
      <c r="AY78" s="387"/>
      <c r="AZ78" s="387"/>
      <c r="BA78" s="387"/>
      <c r="BB78" s="387"/>
      <c r="BC78" s="387"/>
      <c r="BD78" s="387"/>
      <c r="BE78" s="387"/>
      <c r="BF78" s="387"/>
      <c r="BG78" s="387"/>
      <c r="BH78" s="387"/>
      <c r="BI78" s="387"/>
      <c r="BJ78" s="387"/>
      <c r="BK78" s="387"/>
      <c r="BL78" s="387"/>
      <c r="BM78" s="387"/>
      <c r="BN78" s="387"/>
      <c r="BO78" s="387"/>
      <c r="BP78" s="387"/>
      <c r="BQ78" s="387"/>
      <c r="BR78" s="387"/>
      <c r="BS78" s="387"/>
      <c r="BT78" s="387"/>
      <c r="BU78" s="387"/>
      <c r="BV78" s="387"/>
      <c r="BW78" s="387"/>
      <c r="BX78" s="387"/>
      <c r="BY78" s="387"/>
      <c r="BZ78" s="387"/>
      <c r="CA78" s="387"/>
      <c r="CB78" s="387"/>
      <c r="CC78" s="387"/>
      <c r="CD78" s="387"/>
      <c r="CE78" s="387"/>
      <c r="CF78" s="387"/>
      <c r="CG78" s="387"/>
      <c r="CH78" s="387"/>
      <c r="CI78" s="387"/>
      <c r="CJ78" s="387"/>
      <c r="CK78" s="387"/>
      <c r="CL78" s="387"/>
      <c r="CM78" s="387"/>
      <c r="CN78" s="387"/>
      <c r="CO78" s="387"/>
      <c r="CP78" s="387"/>
      <c r="CQ78" s="387"/>
      <c r="CR78" s="387"/>
      <c r="CS78" s="387"/>
      <c r="CT78" s="387"/>
      <c r="CU78" s="387"/>
      <c r="CV78" s="387"/>
      <c r="CW78" s="387"/>
      <c r="CX78" s="387"/>
      <c r="CY78" s="387"/>
      <c r="CZ78" s="387"/>
      <c r="DA78" s="387"/>
      <c r="DB78" s="387"/>
      <c r="DC78" s="387"/>
      <c r="DD78" s="387"/>
      <c r="DE78" s="387"/>
      <c r="DF78" s="387"/>
      <c r="DG78" s="387"/>
      <c r="DH78" s="387"/>
      <c r="DI78" s="387"/>
      <c r="DJ78" s="387"/>
      <c r="DK78" s="387"/>
      <c r="DL78" s="387"/>
      <c r="DM78" s="387"/>
      <c r="DN78" s="387"/>
      <c r="DO78" s="387"/>
      <c r="DP78" s="387"/>
      <c r="DQ78" s="387"/>
      <c r="DR78" s="387"/>
      <c r="DS78" s="387"/>
      <c r="DT78" s="387"/>
      <c r="DU78" s="387"/>
      <c r="DV78" s="387"/>
      <c r="DW78" s="387"/>
      <c r="DX78" s="387"/>
      <c r="DY78" s="387"/>
      <c r="DZ78" s="387"/>
      <c r="EA78" s="387"/>
      <c r="EB78" s="387"/>
      <c r="EC78" s="387"/>
      <c r="ED78" s="387"/>
      <c r="EE78" s="387"/>
      <c r="EF78" s="387"/>
      <c r="EG78" s="387"/>
      <c r="EH78" s="387"/>
      <c r="EI78" s="387"/>
      <c r="EJ78" s="387"/>
      <c r="EK78" s="387"/>
      <c r="EL78" s="387"/>
      <c r="EM78" s="387"/>
      <c r="EN78" s="387"/>
      <c r="EO78" s="387"/>
      <c r="EP78" s="387"/>
      <c r="EQ78" s="387"/>
      <c r="ER78" s="387"/>
      <c r="ES78" s="387"/>
      <c r="ET78" s="387"/>
      <c r="EU78" s="387"/>
      <c r="EV78" s="387"/>
      <c r="EW78" s="387"/>
      <c r="EX78" s="387"/>
      <c r="EY78" s="387"/>
      <c r="EZ78" s="387"/>
      <c r="FA78" s="387"/>
      <c r="FB78" s="387"/>
      <c r="FC78" s="387"/>
      <c r="FD78" s="387"/>
      <c r="FE78" s="387"/>
      <c r="FF78" s="387"/>
      <c r="FG78" s="387"/>
      <c r="FH78" s="387"/>
      <c r="FI78" s="387"/>
      <c r="FJ78" s="387"/>
      <c r="FK78" s="387"/>
      <c r="FL78" s="387"/>
      <c r="FM78" s="387"/>
      <c r="FN78" s="387"/>
      <c r="FO78" s="387"/>
      <c r="FP78" s="387"/>
      <c r="FQ78" s="387"/>
      <c r="FR78" s="387"/>
      <c r="FS78" s="387"/>
      <c r="FT78" s="387"/>
      <c r="FU78" s="387"/>
      <c r="FV78" s="387"/>
      <c r="FW78" s="387"/>
      <c r="FX78" s="387"/>
      <c r="FY78" s="387"/>
      <c r="FZ78" s="387"/>
      <c r="GA78" s="387"/>
      <c r="GB78" s="387"/>
      <c r="GC78" s="387"/>
      <c r="GD78" s="387"/>
      <c r="GE78" s="387"/>
      <c r="GF78" s="387"/>
      <c r="GG78" s="387"/>
      <c r="GH78" s="387"/>
      <c r="GI78" s="387"/>
      <c r="GJ78" s="387"/>
      <c r="GK78" s="387"/>
      <c r="GL78" s="387"/>
      <c r="GM78" s="387"/>
      <c r="GN78" s="387"/>
      <c r="GO78" s="387"/>
      <c r="GP78" s="387"/>
      <c r="GQ78" s="387"/>
      <c r="GR78" s="387"/>
      <c r="GS78" s="387"/>
      <c r="GT78" s="387"/>
      <c r="GU78" s="387"/>
      <c r="GV78" s="387"/>
      <c r="GW78" s="387"/>
      <c r="GX78" s="387"/>
      <c r="GY78" s="387"/>
      <c r="GZ78" s="387"/>
      <c r="HA78" s="387"/>
      <c r="HB78" s="387"/>
      <c r="HC78" s="387"/>
      <c r="HD78" s="387"/>
      <c r="HE78" s="387"/>
      <c r="HF78" s="387"/>
      <c r="HG78" s="387"/>
      <c r="HH78" s="387"/>
      <c r="HI78" s="387"/>
      <c r="HJ78" s="387"/>
      <c r="HK78" s="387"/>
      <c r="HL78" s="387"/>
      <c r="HM78" s="387"/>
      <c r="HN78" s="387"/>
      <c r="HO78" s="387"/>
      <c r="HP78" s="387"/>
      <c r="HQ78" s="387"/>
      <c r="HR78" s="387"/>
      <c r="HS78" s="387"/>
      <c r="HT78" s="387"/>
      <c r="HU78" s="387"/>
      <c r="HV78" s="387"/>
      <c r="HW78" s="387"/>
      <c r="HX78" s="387"/>
      <c r="HY78" s="387"/>
      <c r="HZ78" s="387"/>
      <c r="IA78" s="387"/>
      <c r="IB78" s="387"/>
      <c r="IC78" s="387"/>
      <c r="ID78" s="387"/>
      <c r="IE78" s="387"/>
      <c r="IF78" s="387"/>
      <c r="IG78" s="387"/>
      <c r="IH78" s="387"/>
      <c r="II78" s="387"/>
      <c r="IJ78" s="387"/>
      <c r="IK78" s="387"/>
      <c r="IL78" s="387"/>
      <c r="IM78" s="387"/>
      <c r="IN78" s="387"/>
      <c r="IO78" s="387"/>
      <c r="IP78" s="387"/>
      <c r="IQ78" s="387"/>
      <c r="IR78" s="387"/>
      <c r="IS78" s="387"/>
      <c r="IT78" s="387"/>
      <c r="IU78" s="391"/>
    </row>
    <row r="79" spans="1:255" ht="15" customHeight="1">
      <c r="A79" s="398"/>
      <c r="B79" s="754"/>
      <c r="C79" s="394"/>
      <c r="D79" s="259"/>
      <c r="E79" s="259"/>
      <c r="F79" s="248"/>
      <c r="G79" s="248"/>
      <c r="H79" s="248"/>
      <c r="I79" s="248"/>
      <c r="J79" s="248"/>
      <c r="K79" s="248"/>
      <c r="L79" s="387"/>
      <c r="M79" s="387"/>
      <c r="N79" s="387"/>
      <c r="O79" s="387"/>
      <c r="P79" s="387"/>
      <c r="Q79" s="387"/>
      <c r="R79" s="387"/>
      <c r="S79" s="387"/>
      <c r="T79" s="387"/>
      <c r="U79" s="387"/>
      <c r="V79" s="387"/>
      <c r="W79" s="387"/>
      <c r="X79" s="387"/>
      <c r="Y79" s="387"/>
      <c r="Z79" s="387"/>
      <c r="AA79" s="387"/>
      <c r="AB79" s="387"/>
      <c r="AC79" s="387"/>
      <c r="AD79" s="387"/>
      <c r="AE79" s="387"/>
      <c r="AF79" s="387"/>
      <c r="AG79" s="387"/>
      <c r="AH79" s="387"/>
      <c r="AI79" s="387"/>
      <c r="AJ79" s="387"/>
      <c r="AK79" s="387"/>
      <c r="AL79" s="387"/>
      <c r="AM79" s="387"/>
      <c r="AN79" s="387"/>
      <c r="AO79" s="387"/>
      <c r="AP79" s="387"/>
      <c r="AQ79" s="387"/>
      <c r="AR79" s="387"/>
      <c r="AS79" s="387"/>
      <c r="AT79" s="387"/>
      <c r="AU79" s="387"/>
      <c r="AV79" s="387"/>
      <c r="AW79" s="387"/>
      <c r="AX79" s="387"/>
      <c r="AY79" s="387"/>
      <c r="AZ79" s="387"/>
      <c r="BA79" s="387"/>
      <c r="BB79" s="387"/>
      <c r="BC79" s="387"/>
      <c r="BD79" s="387"/>
      <c r="BE79" s="387"/>
      <c r="BF79" s="387"/>
      <c r="BG79" s="387"/>
      <c r="BH79" s="387"/>
      <c r="BI79" s="387"/>
      <c r="BJ79" s="387"/>
      <c r="BK79" s="387"/>
      <c r="BL79" s="387"/>
      <c r="BM79" s="387"/>
      <c r="BN79" s="387"/>
      <c r="BO79" s="387"/>
      <c r="BP79" s="387"/>
      <c r="BQ79" s="387"/>
      <c r="BR79" s="387"/>
      <c r="BS79" s="387"/>
      <c r="BT79" s="387"/>
      <c r="BU79" s="387"/>
      <c r="BV79" s="387"/>
      <c r="BW79" s="387"/>
      <c r="BX79" s="387"/>
      <c r="BY79" s="387"/>
      <c r="BZ79" s="387"/>
      <c r="CA79" s="387"/>
      <c r="CB79" s="387"/>
      <c r="CC79" s="387"/>
      <c r="CD79" s="387"/>
      <c r="CE79" s="387"/>
      <c r="CF79" s="387"/>
      <c r="CG79" s="387"/>
      <c r="CH79" s="387"/>
      <c r="CI79" s="387"/>
      <c r="CJ79" s="387"/>
      <c r="CK79" s="387"/>
      <c r="CL79" s="387"/>
      <c r="CM79" s="387"/>
      <c r="CN79" s="387"/>
      <c r="CO79" s="387"/>
      <c r="CP79" s="387"/>
      <c r="CQ79" s="387"/>
      <c r="CR79" s="387"/>
      <c r="CS79" s="387"/>
      <c r="CT79" s="387"/>
      <c r="CU79" s="387"/>
      <c r="CV79" s="387"/>
      <c r="CW79" s="387"/>
      <c r="CX79" s="387"/>
      <c r="CY79" s="387"/>
      <c r="CZ79" s="387"/>
      <c r="DA79" s="387"/>
      <c r="DB79" s="387"/>
      <c r="DC79" s="387"/>
      <c r="DD79" s="387"/>
      <c r="DE79" s="387"/>
      <c r="DF79" s="387"/>
      <c r="DG79" s="387"/>
      <c r="DH79" s="387"/>
      <c r="DI79" s="387"/>
      <c r="DJ79" s="387"/>
      <c r="DK79" s="387"/>
      <c r="DL79" s="387"/>
      <c r="DM79" s="387"/>
      <c r="DN79" s="387"/>
      <c r="DO79" s="387"/>
      <c r="DP79" s="387"/>
      <c r="DQ79" s="387"/>
      <c r="DR79" s="387"/>
      <c r="DS79" s="387"/>
      <c r="DT79" s="387"/>
      <c r="DU79" s="387"/>
      <c r="DV79" s="387"/>
      <c r="DW79" s="387"/>
      <c r="DX79" s="387"/>
      <c r="DY79" s="387"/>
      <c r="DZ79" s="387"/>
      <c r="EA79" s="387"/>
      <c r="EB79" s="387"/>
      <c r="EC79" s="387"/>
      <c r="ED79" s="387"/>
      <c r="EE79" s="387"/>
      <c r="EF79" s="387"/>
      <c r="EG79" s="387"/>
      <c r="EH79" s="387"/>
      <c r="EI79" s="387"/>
      <c r="EJ79" s="387"/>
      <c r="EK79" s="387"/>
      <c r="EL79" s="387"/>
      <c r="EM79" s="387"/>
      <c r="EN79" s="387"/>
      <c r="EO79" s="387"/>
      <c r="EP79" s="387"/>
      <c r="EQ79" s="387"/>
      <c r="ER79" s="387"/>
      <c r="ES79" s="387"/>
      <c r="ET79" s="387"/>
      <c r="EU79" s="387"/>
      <c r="EV79" s="387"/>
      <c r="EW79" s="387"/>
      <c r="EX79" s="387"/>
      <c r="EY79" s="387"/>
      <c r="EZ79" s="387"/>
      <c r="FA79" s="387"/>
      <c r="FB79" s="387"/>
      <c r="FC79" s="387"/>
      <c r="FD79" s="387"/>
      <c r="FE79" s="387"/>
      <c r="FF79" s="387"/>
      <c r="FG79" s="387"/>
      <c r="FH79" s="387"/>
      <c r="FI79" s="387"/>
      <c r="FJ79" s="387"/>
      <c r="FK79" s="387"/>
      <c r="FL79" s="387"/>
      <c r="FM79" s="387"/>
      <c r="FN79" s="387"/>
      <c r="FO79" s="387"/>
      <c r="FP79" s="387"/>
      <c r="FQ79" s="387"/>
      <c r="FR79" s="387"/>
      <c r="FS79" s="387"/>
      <c r="FT79" s="387"/>
      <c r="FU79" s="387"/>
      <c r="FV79" s="387"/>
      <c r="FW79" s="387"/>
      <c r="FX79" s="387"/>
      <c r="FY79" s="387"/>
      <c r="FZ79" s="387"/>
      <c r="GA79" s="387"/>
      <c r="GB79" s="387"/>
      <c r="GC79" s="387"/>
      <c r="GD79" s="387"/>
      <c r="GE79" s="387"/>
      <c r="GF79" s="387"/>
      <c r="GG79" s="387"/>
      <c r="GH79" s="387"/>
      <c r="GI79" s="387"/>
      <c r="GJ79" s="387"/>
      <c r="GK79" s="387"/>
      <c r="GL79" s="387"/>
      <c r="GM79" s="387"/>
      <c r="GN79" s="387"/>
      <c r="GO79" s="387"/>
      <c r="GP79" s="387"/>
      <c r="GQ79" s="387"/>
      <c r="GR79" s="387"/>
      <c r="GS79" s="387"/>
      <c r="GT79" s="387"/>
      <c r="GU79" s="387"/>
      <c r="GV79" s="387"/>
      <c r="GW79" s="387"/>
      <c r="GX79" s="387"/>
      <c r="GY79" s="387"/>
      <c r="GZ79" s="387"/>
      <c r="HA79" s="387"/>
      <c r="HB79" s="387"/>
      <c r="HC79" s="387"/>
      <c r="HD79" s="387"/>
      <c r="HE79" s="387"/>
      <c r="HF79" s="387"/>
      <c r="HG79" s="387"/>
      <c r="HH79" s="387"/>
      <c r="HI79" s="387"/>
      <c r="HJ79" s="387"/>
      <c r="HK79" s="387"/>
      <c r="HL79" s="387"/>
      <c r="HM79" s="387"/>
      <c r="HN79" s="387"/>
      <c r="HO79" s="387"/>
      <c r="HP79" s="387"/>
      <c r="HQ79" s="387"/>
      <c r="HR79" s="387"/>
      <c r="HS79" s="387"/>
      <c r="HT79" s="387"/>
      <c r="HU79" s="387"/>
      <c r="HV79" s="387"/>
      <c r="HW79" s="387"/>
      <c r="HX79" s="387"/>
      <c r="HY79" s="387"/>
      <c r="HZ79" s="387"/>
      <c r="IA79" s="387"/>
      <c r="IB79" s="387"/>
      <c r="IC79" s="387"/>
      <c r="ID79" s="387"/>
      <c r="IE79" s="387"/>
      <c r="IF79" s="387"/>
      <c r="IG79" s="387"/>
      <c r="IH79" s="387"/>
      <c r="II79" s="387"/>
      <c r="IJ79" s="387"/>
      <c r="IK79" s="387"/>
      <c r="IL79" s="387"/>
      <c r="IM79" s="387"/>
      <c r="IN79" s="387"/>
      <c r="IO79" s="387"/>
      <c r="IP79" s="387"/>
      <c r="IQ79" s="387"/>
      <c r="IR79" s="387"/>
      <c r="IS79" s="387"/>
      <c r="IT79" s="387"/>
      <c r="IU79" s="391"/>
    </row>
    <row r="80" spans="1:255" ht="15" customHeight="1" thickBot="1">
      <c r="A80" s="398"/>
      <c r="B80" s="270"/>
      <c r="C80" s="404"/>
      <c r="D80" s="270"/>
      <c r="E80" s="248"/>
      <c r="F80" s="248"/>
      <c r="G80" s="248"/>
      <c r="H80" s="248"/>
      <c r="I80" s="248"/>
      <c r="J80" s="248"/>
      <c r="K80" s="248"/>
      <c r="L80" s="248"/>
      <c r="M80" s="387"/>
      <c r="N80" s="387"/>
      <c r="O80" s="387"/>
      <c r="P80" s="387"/>
      <c r="Q80" s="387"/>
      <c r="R80" s="387"/>
      <c r="S80" s="387"/>
      <c r="T80" s="387"/>
      <c r="U80" s="387"/>
      <c r="V80" s="387"/>
      <c r="W80" s="387"/>
      <c r="X80" s="387"/>
      <c r="Y80" s="387"/>
      <c r="Z80" s="387"/>
      <c r="AA80" s="387"/>
      <c r="AB80" s="387"/>
      <c r="AC80" s="387"/>
      <c r="AD80" s="387"/>
      <c r="AE80" s="387"/>
      <c r="AF80" s="387"/>
      <c r="AG80" s="387"/>
      <c r="AH80" s="387"/>
      <c r="AI80" s="387"/>
      <c r="AJ80" s="387"/>
      <c r="AK80" s="387"/>
      <c r="AL80" s="387"/>
      <c r="AM80" s="387"/>
      <c r="AN80" s="387"/>
      <c r="AO80" s="387"/>
      <c r="AP80" s="387"/>
      <c r="AQ80" s="387"/>
      <c r="AR80" s="387"/>
      <c r="AS80" s="387"/>
      <c r="AT80" s="387"/>
      <c r="AU80" s="387"/>
      <c r="AV80" s="387"/>
      <c r="AW80" s="387"/>
      <c r="AX80" s="387"/>
      <c r="AY80" s="387"/>
      <c r="AZ80" s="387"/>
      <c r="BA80" s="387"/>
      <c r="BB80" s="387"/>
      <c r="BC80" s="387"/>
      <c r="BD80" s="387"/>
      <c r="BE80" s="387"/>
      <c r="BF80" s="387"/>
      <c r="BG80" s="387"/>
      <c r="BH80" s="387"/>
      <c r="BI80" s="387"/>
      <c r="BJ80" s="387"/>
      <c r="BK80" s="387"/>
      <c r="BL80" s="387"/>
      <c r="BM80" s="387"/>
      <c r="BN80" s="387"/>
      <c r="BO80" s="387"/>
      <c r="BP80" s="387"/>
      <c r="BQ80" s="387"/>
      <c r="BR80" s="387"/>
      <c r="BS80" s="387"/>
      <c r="BT80" s="387"/>
      <c r="BU80" s="387"/>
      <c r="BV80" s="387"/>
      <c r="BW80" s="387"/>
      <c r="BX80" s="387"/>
      <c r="BY80" s="387"/>
      <c r="BZ80" s="387"/>
      <c r="CA80" s="387"/>
      <c r="CB80" s="387"/>
      <c r="CC80" s="387"/>
      <c r="CD80" s="387"/>
      <c r="CE80" s="387"/>
      <c r="CF80" s="387"/>
      <c r="CG80" s="387"/>
      <c r="CH80" s="387"/>
      <c r="CI80" s="387"/>
      <c r="CJ80" s="387"/>
      <c r="CK80" s="387"/>
      <c r="CL80" s="387"/>
      <c r="CM80" s="387"/>
      <c r="CN80" s="387"/>
      <c r="CO80" s="387"/>
      <c r="CP80" s="387"/>
      <c r="CQ80" s="387"/>
      <c r="CR80" s="387"/>
      <c r="CS80" s="387"/>
      <c r="CT80" s="387"/>
      <c r="CU80" s="387"/>
      <c r="CV80" s="387"/>
      <c r="CW80" s="387"/>
      <c r="CX80" s="387"/>
      <c r="CY80" s="387"/>
      <c r="CZ80" s="387"/>
      <c r="DA80" s="387"/>
      <c r="DB80" s="387"/>
      <c r="DC80" s="387"/>
      <c r="DD80" s="387"/>
      <c r="DE80" s="387"/>
      <c r="DF80" s="387"/>
      <c r="DG80" s="387"/>
      <c r="DH80" s="387"/>
      <c r="DI80" s="387"/>
      <c r="DJ80" s="387"/>
      <c r="DK80" s="387"/>
      <c r="DL80" s="387"/>
      <c r="DM80" s="387"/>
      <c r="DN80" s="387"/>
      <c r="DO80" s="387"/>
      <c r="DP80" s="387"/>
      <c r="DQ80" s="387"/>
      <c r="DR80" s="387"/>
      <c r="DS80" s="387"/>
      <c r="DT80" s="387"/>
      <c r="DU80" s="387"/>
      <c r="DV80" s="387"/>
      <c r="DW80" s="387"/>
      <c r="DX80" s="387"/>
      <c r="DY80" s="387"/>
      <c r="DZ80" s="387"/>
      <c r="EA80" s="387"/>
      <c r="EB80" s="387"/>
      <c r="EC80" s="387"/>
      <c r="ED80" s="387"/>
      <c r="EE80" s="387"/>
      <c r="EF80" s="387"/>
      <c r="EG80" s="387"/>
      <c r="EH80" s="387"/>
      <c r="EI80" s="387"/>
      <c r="EJ80" s="387"/>
      <c r="EK80" s="387"/>
      <c r="EL80" s="387"/>
      <c r="EM80" s="387"/>
      <c r="EN80" s="387"/>
      <c r="EO80" s="387"/>
      <c r="EP80" s="387"/>
      <c r="EQ80" s="387"/>
      <c r="ER80" s="387"/>
      <c r="ES80" s="387"/>
      <c r="ET80" s="387"/>
      <c r="EU80" s="387"/>
      <c r="EV80" s="387"/>
      <c r="EW80" s="387"/>
      <c r="EX80" s="387"/>
      <c r="EY80" s="387"/>
      <c r="EZ80" s="387"/>
      <c r="FA80" s="387"/>
      <c r="FB80" s="387"/>
      <c r="FC80" s="387"/>
      <c r="FD80" s="387"/>
      <c r="FE80" s="387"/>
      <c r="FF80" s="387"/>
      <c r="FG80" s="387"/>
      <c r="FH80" s="387"/>
      <c r="FI80" s="387"/>
      <c r="FJ80" s="387"/>
      <c r="FK80" s="387"/>
      <c r="FL80" s="387"/>
      <c r="FM80" s="387"/>
      <c r="FN80" s="387"/>
      <c r="FO80" s="387"/>
      <c r="FP80" s="387"/>
      <c r="FQ80" s="387"/>
      <c r="FR80" s="387"/>
      <c r="FS80" s="387"/>
      <c r="FT80" s="387"/>
      <c r="FU80" s="387"/>
      <c r="FV80" s="387"/>
      <c r="FW80" s="387"/>
      <c r="FX80" s="387"/>
      <c r="FY80" s="387"/>
      <c r="FZ80" s="387"/>
      <c r="GA80" s="387"/>
      <c r="GB80" s="387"/>
      <c r="GC80" s="387"/>
      <c r="GD80" s="387"/>
      <c r="GE80" s="387"/>
      <c r="GF80" s="387"/>
      <c r="GG80" s="387"/>
      <c r="GH80" s="387"/>
      <c r="GI80" s="387"/>
      <c r="GJ80" s="387"/>
      <c r="GK80" s="387"/>
      <c r="GL80" s="387"/>
      <c r="GM80" s="387"/>
      <c r="GN80" s="387"/>
      <c r="GO80" s="387"/>
      <c r="GP80" s="387"/>
      <c r="GQ80" s="387"/>
      <c r="GR80" s="387"/>
      <c r="GS80" s="387"/>
      <c r="GT80" s="387"/>
      <c r="GU80" s="387"/>
      <c r="GV80" s="387"/>
      <c r="GW80" s="387"/>
      <c r="GX80" s="387"/>
      <c r="GY80" s="387"/>
      <c r="GZ80" s="387"/>
      <c r="HA80" s="387"/>
      <c r="HB80" s="387"/>
      <c r="HC80" s="387"/>
      <c r="HD80" s="387"/>
      <c r="HE80" s="387"/>
      <c r="HF80" s="387"/>
      <c r="HG80" s="387"/>
      <c r="HH80" s="387"/>
      <c r="HI80" s="387"/>
      <c r="HJ80" s="387"/>
      <c r="HK80" s="387"/>
      <c r="HL80" s="387"/>
      <c r="HM80" s="387"/>
      <c r="HN80" s="387"/>
      <c r="HO80" s="387"/>
      <c r="HP80" s="387"/>
      <c r="HQ80" s="387"/>
      <c r="HR80" s="387"/>
      <c r="HS80" s="387"/>
      <c r="HT80" s="387"/>
      <c r="HU80" s="387"/>
      <c r="HV80" s="387"/>
      <c r="HW80" s="387"/>
      <c r="HX80" s="387"/>
      <c r="HY80" s="387"/>
      <c r="HZ80" s="387"/>
      <c r="IA80" s="387"/>
      <c r="IB80" s="387"/>
      <c r="IC80" s="387"/>
      <c r="ID80" s="387"/>
      <c r="IE80" s="387"/>
      <c r="IF80" s="387"/>
      <c r="IG80" s="387"/>
      <c r="IH80" s="387"/>
      <c r="II80" s="387"/>
      <c r="IJ80" s="387"/>
      <c r="IK80" s="387"/>
      <c r="IL80" s="387"/>
      <c r="IM80" s="387"/>
      <c r="IN80" s="387"/>
      <c r="IO80" s="387"/>
      <c r="IP80" s="387"/>
      <c r="IQ80" s="387"/>
      <c r="IR80" s="387"/>
      <c r="IS80" s="387"/>
      <c r="IT80" s="387"/>
      <c r="IU80" s="391"/>
    </row>
    <row r="81" spans="1:255" ht="15.95" customHeight="1" thickBot="1">
      <c r="A81" s="406"/>
      <c r="B81" s="1091" t="s">
        <v>221</v>
      </c>
      <c r="C81" s="1108"/>
      <c r="D81" s="1109"/>
      <c r="E81" s="280"/>
      <c r="F81" s="248"/>
      <c r="G81" s="248"/>
      <c r="H81" s="248"/>
      <c r="I81" s="248"/>
      <c r="J81" s="248"/>
      <c r="K81" s="248"/>
      <c r="L81" s="248"/>
      <c r="M81" s="387"/>
      <c r="N81" s="387"/>
      <c r="O81" s="387"/>
      <c r="P81" s="387"/>
      <c r="Q81" s="387"/>
      <c r="R81" s="387"/>
      <c r="S81" s="387"/>
      <c r="T81" s="387"/>
      <c r="U81" s="387"/>
      <c r="V81" s="387"/>
      <c r="W81" s="387"/>
      <c r="X81" s="387"/>
      <c r="Y81" s="387"/>
      <c r="Z81" s="387"/>
      <c r="AA81" s="387"/>
      <c r="AB81" s="387"/>
      <c r="AC81" s="387"/>
      <c r="AD81" s="387"/>
      <c r="AE81" s="387"/>
      <c r="AF81" s="387"/>
      <c r="AG81" s="387"/>
      <c r="AH81" s="387"/>
      <c r="AI81" s="387"/>
      <c r="AJ81" s="387"/>
      <c r="AK81" s="387"/>
      <c r="AL81" s="387"/>
      <c r="AM81" s="387"/>
      <c r="AN81" s="387"/>
      <c r="AO81" s="387"/>
      <c r="AP81" s="387"/>
      <c r="AQ81" s="387"/>
      <c r="AR81" s="387"/>
      <c r="AS81" s="387"/>
      <c r="AT81" s="387"/>
      <c r="AU81" s="387"/>
      <c r="AV81" s="387"/>
      <c r="AW81" s="387"/>
      <c r="AX81" s="387"/>
      <c r="AY81" s="387"/>
      <c r="AZ81" s="387"/>
      <c r="BA81" s="387"/>
      <c r="BB81" s="387"/>
      <c r="BC81" s="387"/>
      <c r="BD81" s="387"/>
      <c r="BE81" s="387"/>
      <c r="BF81" s="387"/>
      <c r="BG81" s="387"/>
      <c r="BH81" s="387"/>
      <c r="BI81" s="387"/>
      <c r="BJ81" s="387"/>
      <c r="BK81" s="387"/>
      <c r="BL81" s="387"/>
      <c r="BM81" s="387"/>
      <c r="BN81" s="387"/>
      <c r="BO81" s="387"/>
      <c r="BP81" s="387"/>
      <c r="BQ81" s="387"/>
      <c r="BR81" s="387"/>
      <c r="BS81" s="387"/>
      <c r="BT81" s="387"/>
      <c r="BU81" s="387"/>
      <c r="BV81" s="387"/>
      <c r="BW81" s="387"/>
      <c r="BX81" s="387"/>
      <c r="BY81" s="387"/>
      <c r="BZ81" s="387"/>
      <c r="CA81" s="387"/>
      <c r="CB81" s="387"/>
      <c r="CC81" s="387"/>
      <c r="CD81" s="387"/>
      <c r="CE81" s="387"/>
      <c r="CF81" s="387"/>
      <c r="CG81" s="387"/>
      <c r="CH81" s="387"/>
      <c r="CI81" s="387"/>
      <c r="CJ81" s="387"/>
      <c r="CK81" s="387"/>
      <c r="CL81" s="387"/>
      <c r="CM81" s="387"/>
      <c r="CN81" s="387"/>
      <c r="CO81" s="387"/>
      <c r="CP81" s="387"/>
      <c r="CQ81" s="387"/>
      <c r="CR81" s="387"/>
      <c r="CS81" s="387"/>
      <c r="CT81" s="387"/>
      <c r="CU81" s="387"/>
      <c r="CV81" s="387"/>
      <c r="CW81" s="387"/>
      <c r="CX81" s="387"/>
      <c r="CY81" s="387"/>
      <c r="CZ81" s="387"/>
      <c r="DA81" s="387"/>
      <c r="DB81" s="387"/>
      <c r="DC81" s="387"/>
      <c r="DD81" s="387"/>
      <c r="DE81" s="387"/>
      <c r="DF81" s="387"/>
      <c r="DG81" s="387"/>
      <c r="DH81" s="387"/>
      <c r="DI81" s="387"/>
      <c r="DJ81" s="387"/>
      <c r="DK81" s="387"/>
      <c r="DL81" s="387"/>
      <c r="DM81" s="387"/>
      <c r="DN81" s="387"/>
      <c r="DO81" s="387"/>
      <c r="DP81" s="387"/>
      <c r="DQ81" s="387"/>
      <c r="DR81" s="387"/>
      <c r="DS81" s="387"/>
      <c r="DT81" s="387"/>
      <c r="DU81" s="387"/>
      <c r="DV81" s="387"/>
      <c r="DW81" s="387"/>
      <c r="DX81" s="387"/>
      <c r="DY81" s="387"/>
      <c r="DZ81" s="387"/>
      <c r="EA81" s="387"/>
      <c r="EB81" s="387"/>
      <c r="EC81" s="387"/>
      <c r="ED81" s="387"/>
      <c r="EE81" s="387"/>
      <c r="EF81" s="387"/>
      <c r="EG81" s="387"/>
      <c r="EH81" s="387"/>
      <c r="EI81" s="387"/>
      <c r="EJ81" s="387"/>
      <c r="EK81" s="387"/>
      <c r="EL81" s="387"/>
      <c r="EM81" s="387"/>
      <c r="EN81" s="387"/>
      <c r="EO81" s="387"/>
      <c r="EP81" s="387"/>
      <c r="EQ81" s="387"/>
      <c r="ER81" s="387"/>
      <c r="ES81" s="387"/>
      <c r="ET81" s="387"/>
      <c r="EU81" s="387"/>
      <c r="EV81" s="387"/>
      <c r="EW81" s="387"/>
      <c r="EX81" s="387"/>
      <c r="EY81" s="387"/>
      <c r="EZ81" s="387"/>
      <c r="FA81" s="387"/>
      <c r="FB81" s="387"/>
      <c r="FC81" s="387"/>
      <c r="FD81" s="387"/>
      <c r="FE81" s="387"/>
      <c r="FF81" s="387"/>
      <c r="FG81" s="387"/>
      <c r="FH81" s="387"/>
      <c r="FI81" s="387"/>
      <c r="FJ81" s="387"/>
      <c r="FK81" s="387"/>
      <c r="FL81" s="387"/>
      <c r="FM81" s="387"/>
      <c r="FN81" s="387"/>
      <c r="FO81" s="387"/>
      <c r="FP81" s="387"/>
      <c r="FQ81" s="387"/>
      <c r="FR81" s="387"/>
      <c r="FS81" s="387"/>
      <c r="FT81" s="387"/>
      <c r="FU81" s="387"/>
      <c r="FV81" s="387"/>
      <c r="FW81" s="387"/>
      <c r="FX81" s="387"/>
      <c r="FY81" s="387"/>
      <c r="FZ81" s="387"/>
      <c r="GA81" s="387"/>
      <c r="GB81" s="387"/>
      <c r="GC81" s="387"/>
      <c r="GD81" s="387"/>
      <c r="GE81" s="387"/>
      <c r="GF81" s="387"/>
      <c r="GG81" s="387"/>
      <c r="GH81" s="387"/>
      <c r="GI81" s="387"/>
      <c r="GJ81" s="387"/>
      <c r="GK81" s="387"/>
      <c r="GL81" s="387"/>
      <c r="GM81" s="387"/>
      <c r="GN81" s="387"/>
      <c r="GO81" s="387"/>
      <c r="GP81" s="387"/>
      <c r="GQ81" s="387"/>
      <c r="GR81" s="387"/>
      <c r="GS81" s="387"/>
      <c r="GT81" s="387"/>
      <c r="GU81" s="387"/>
      <c r="GV81" s="387"/>
      <c r="GW81" s="387"/>
      <c r="GX81" s="387"/>
      <c r="GY81" s="387"/>
      <c r="GZ81" s="387"/>
      <c r="HA81" s="387"/>
      <c r="HB81" s="387"/>
      <c r="HC81" s="387"/>
      <c r="HD81" s="387"/>
      <c r="HE81" s="387"/>
      <c r="HF81" s="387"/>
      <c r="HG81" s="387"/>
      <c r="HH81" s="387"/>
      <c r="HI81" s="387"/>
      <c r="HJ81" s="387"/>
      <c r="HK81" s="387"/>
      <c r="HL81" s="387"/>
      <c r="HM81" s="387"/>
      <c r="HN81" s="387"/>
      <c r="HO81" s="387"/>
      <c r="HP81" s="387"/>
      <c r="HQ81" s="387"/>
      <c r="HR81" s="387"/>
      <c r="HS81" s="387"/>
      <c r="HT81" s="387"/>
      <c r="HU81" s="387"/>
      <c r="HV81" s="387"/>
      <c r="HW81" s="387"/>
      <c r="HX81" s="387"/>
      <c r="HY81" s="387"/>
      <c r="HZ81" s="387"/>
      <c r="IA81" s="387"/>
      <c r="IB81" s="387"/>
      <c r="IC81" s="387"/>
      <c r="ID81" s="387"/>
      <c r="IE81" s="387"/>
      <c r="IF81" s="387"/>
      <c r="IG81" s="387"/>
      <c r="IH81" s="387"/>
      <c r="II81" s="387"/>
      <c r="IJ81" s="387"/>
      <c r="IK81" s="387"/>
      <c r="IL81" s="387"/>
      <c r="IM81" s="387"/>
      <c r="IN81" s="387"/>
      <c r="IO81" s="387"/>
      <c r="IP81" s="387"/>
      <c r="IQ81" s="387"/>
      <c r="IR81" s="387"/>
      <c r="IS81" s="387"/>
      <c r="IT81" s="387"/>
      <c r="IU81" s="391"/>
    </row>
    <row r="82" spans="1:255" ht="44.1" customHeight="1" thickBot="1">
      <c r="A82" s="406"/>
      <c r="B82" s="349" t="s">
        <v>222</v>
      </c>
      <c r="C82" s="371"/>
      <c r="D82" s="349" t="s">
        <v>779</v>
      </c>
      <c r="E82" s="280"/>
      <c r="F82" s="248"/>
      <c r="G82" s="248"/>
      <c r="H82" s="248"/>
      <c r="I82" s="248"/>
      <c r="J82" s="248"/>
      <c r="K82" s="248"/>
      <c r="L82" s="248"/>
      <c r="M82" s="387"/>
      <c r="N82" s="387"/>
      <c r="O82" s="387"/>
      <c r="P82" s="387"/>
      <c r="Q82" s="387"/>
      <c r="R82" s="387"/>
      <c r="S82" s="387"/>
      <c r="T82" s="387"/>
      <c r="U82" s="387"/>
      <c r="V82" s="387"/>
      <c r="W82" s="387"/>
      <c r="X82" s="387"/>
      <c r="Y82" s="387"/>
      <c r="Z82" s="387"/>
      <c r="AA82" s="387"/>
      <c r="AB82" s="387"/>
      <c r="AC82" s="387"/>
      <c r="AD82" s="387"/>
      <c r="AE82" s="387"/>
      <c r="AF82" s="387"/>
      <c r="AG82" s="387"/>
      <c r="AH82" s="387"/>
      <c r="AI82" s="387"/>
      <c r="AJ82" s="387"/>
      <c r="AK82" s="387"/>
      <c r="AL82" s="387"/>
      <c r="AM82" s="387"/>
      <c r="AN82" s="387"/>
      <c r="AO82" s="387"/>
      <c r="AP82" s="387"/>
      <c r="AQ82" s="387"/>
      <c r="AR82" s="387"/>
      <c r="AS82" s="387"/>
      <c r="AT82" s="387"/>
      <c r="AU82" s="387"/>
      <c r="AV82" s="387"/>
      <c r="AW82" s="387"/>
      <c r="AX82" s="387"/>
      <c r="AY82" s="387"/>
      <c r="AZ82" s="387"/>
      <c r="BA82" s="387"/>
      <c r="BB82" s="387"/>
      <c r="BC82" s="387"/>
      <c r="BD82" s="387"/>
      <c r="BE82" s="387"/>
      <c r="BF82" s="387"/>
      <c r="BG82" s="387"/>
      <c r="BH82" s="387"/>
      <c r="BI82" s="387"/>
      <c r="BJ82" s="387"/>
      <c r="BK82" s="387"/>
      <c r="BL82" s="387"/>
      <c r="BM82" s="387"/>
      <c r="BN82" s="387"/>
      <c r="BO82" s="387"/>
      <c r="BP82" s="387"/>
      <c r="BQ82" s="387"/>
      <c r="BR82" s="387"/>
      <c r="BS82" s="387"/>
      <c r="BT82" s="387"/>
      <c r="BU82" s="387"/>
      <c r="BV82" s="387"/>
      <c r="BW82" s="387"/>
      <c r="BX82" s="387"/>
      <c r="BY82" s="387"/>
      <c r="BZ82" s="387"/>
      <c r="CA82" s="387"/>
      <c r="CB82" s="387"/>
      <c r="CC82" s="387"/>
      <c r="CD82" s="387"/>
      <c r="CE82" s="387"/>
      <c r="CF82" s="387"/>
      <c r="CG82" s="387"/>
      <c r="CH82" s="387"/>
      <c r="CI82" s="387"/>
      <c r="CJ82" s="387"/>
      <c r="CK82" s="387"/>
      <c r="CL82" s="387"/>
      <c r="CM82" s="387"/>
      <c r="CN82" s="387"/>
      <c r="CO82" s="387"/>
      <c r="CP82" s="387"/>
      <c r="CQ82" s="387"/>
      <c r="CR82" s="387"/>
      <c r="CS82" s="387"/>
      <c r="CT82" s="387"/>
      <c r="CU82" s="387"/>
      <c r="CV82" s="387"/>
      <c r="CW82" s="387"/>
      <c r="CX82" s="387"/>
      <c r="CY82" s="387"/>
      <c r="CZ82" s="387"/>
      <c r="DA82" s="387"/>
      <c r="DB82" s="387"/>
      <c r="DC82" s="387"/>
      <c r="DD82" s="387"/>
      <c r="DE82" s="387"/>
      <c r="DF82" s="387"/>
      <c r="DG82" s="387"/>
      <c r="DH82" s="387"/>
      <c r="DI82" s="387"/>
      <c r="DJ82" s="387"/>
      <c r="DK82" s="387"/>
      <c r="DL82" s="387"/>
      <c r="DM82" s="387"/>
      <c r="DN82" s="387"/>
      <c r="DO82" s="387"/>
      <c r="DP82" s="387"/>
      <c r="DQ82" s="387"/>
      <c r="DR82" s="387"/>
      <c r="DS82" s="387"/>
      <c r="DT82" s="387"/>
      <c r="DU82" s="387"/>
      <c r="DV82" s="387"/>
      <c r="DW82" s="387"/>
      <c r="DX82" s="387"/>
      <c r="DY82" s="387"/>
      <c r="DZ82" s="387"/>
      <c r="EA82" s="387"/>
      <c r="EB82" s="387"/>
      <c r="EC82" s="387"/>
      <c r="ED82" s="387"/>
      <c r="EE82" s="387"/>
      <c r="EF82" s="387"/>
      <c r="EG82" s="387"/>
      <c r="EH82" s="387"/>
      <c r="EI82" s="387"/>
      <c r="EJ82" s="387"/>
      <c r="EK82" s="387"/>
      <c r="EL82" s="387"/>
      <c r="EM82" s="387"/>
      <c r="EN82" s="387"/>
      <c r="EO82" s="387"/>
      <c r="EP82" s="387"/>
      <c r="EQ82" s="387"/>
      <c r="ER82" s="387"/>
      <c r="ES82" s="387"/>
      <c r="ET82" s="387"/>
      <c r="EU82" s="387"/>
      <c r="EV82" s="387"/>
      <c r="EW82" s="387"/>
      <c r="EX82" s="387"/>
      <c r="EY82" s="387"/>
      <c r="EZ82" s="387"/>
      <c r="FA82" s="387"/>
      <c r="FB82" s="387"/>
      <c r="FC82" s="387"/>
      <c r="FD82" s="387"/>
      <c r="FE82" s="387"/>
      <c r="FF82" s="387"/>
      <c r="FG82" s="387"/>
      <c r="FH82" s="387"/>
      <c r="FI82" s="387"/>
      <c r="FJ82" s="387"/>
      <c r="FK82" s="387"/>
      <c r="FL82" s="387"/>
      <c r="FM82" s="387"/>
      <c r="FN82" s="387"/>
      <c r="FO82" s="387"/>
      <c r="FP82" s="387"/>
      <c r="FQ82" s="387"/>
      <c r="FR82" s="387"/>
      <c r="FS82" s="387"/>
      <c r="FT82" s="387"/>
      <c r="FU82" s="387"/>
      <c r="FV82" s="387"/>
      <c r="FW82" s="387"/>
      <c r="FX82" s="387"/>
      <c r="FY82" s="387"/>
      <c r="FZ82" s="387"/>
      <c r="GA82" s="387"/>
      <c r="GB82" s="387"/>
      <c r="GC82" s="387"/>
      <c r="GD82" s="387"/>
      <c r="GE82" s="387"/>
      <c r="GF82" s="387"/>
      <c r="GG82" s="387"/>
      <c r="GH82" s="387"/>
      <c r="GI82" s="387"/>
      <c r="GJ82" s="387"/>
      <c r="GK82" s="387"/>
      <c r="GL82" s="387"/>
      <c r="GM82" s="387"/>
      <c r="GN82" s="387"/>
      <c r="GO82" s="387"/>
      <c r="GP82" s="387"/>
      <c r="GQ82" s="387"/>
      <c r="GR82" s="387"/>
      <c r="GS82" s="387"/>
      <c r="GT82" s="387"/>
      <c r="GU82" s="387"/>
      <c r="GV82" s="387"/>
      <c r="GW82" s="387"/>
      <c r="GX82" s="387"/>
      <c r="GY82" s="387"/>
      <c r="GZ82" s="387"/>
      <c r="HA82" s="387"/>
      <c r="HB82" s="387"/>
      <c r="HC82" s="387"/>
      <c r="HD82" s="387"/>
      <c r="HE82" s="387"/>
      <c r="HF82" s="387"/>
      <c r="HG82" s="387"/>
      <c r="HH82" s="387"/>
      <c r="HI82" s="387"/>
      <c r="HJ82" s="387"/>
      <c r="HK82" s="387"/>
      <c r="HL82" s="387"/>
      <c r="HM82" s="387"/>
      <c r="HN82" s="387"/>
      <c r="HO82" s="387"/>
      <c r="HP82" s="387"/>
      <c r="HQ82" s="387"/>
      <c r="HR82" s="387"/>
      <c r="HS82" s="387"/>
      <c r="HT82" s="387"/>
      <c r="HU82" s="387"/>
      <c r="HV82" s="387"/>
      <c r="HW82" s="387"/>
      <c r="HX82" s="387"/>
      <c r="HY82" s="387"/>
      <c r="HZ82" s="387"/>
      <c r="IA82" s="387"/>
      <c r="IB82" s="387"/>
      <c r="IC82" s="387"/>
      <c r="ID82" s="387"/>
      <c r="IE82" s="387"/>
      <c r="IF82" s="387"/>
      <c r="IG82" s="387"/>
      <c r="IH82" s="387"/>
      <c r="II82" s="387"/>
      <c r="IJ82" s="387"/>
      <c r="IK82" s="387"/>
      <c r="IL82" s="387"/>
      <c r="IM82" s="387"/>
      <c r="IN82" s="387"/>
      <c r="IO82" s="387"/>
      <c r="IP82" s="387"/>
      <c r="IQ82" s="387"/>
      <c r="IR82" s="387"/>
      <c r="IS82" s="387"/>
      <c r="IT82" s="387"/>
      <c r="IU82" s="391"/>
    </row>
    <row r="83" spans="1:255" ht="15.6" customHeight="1">
      <c r="A83" s="406"/>
      <c r="B83" s="1097" t="s">
        <v>224</v>
      </c>
      <c r="C83" s="345"/>
      <c r="D83" s="545" t="s">
        <v>225</v>
      </c>
      <c r="E83" s="280"/>
      <c r="F83" s="248"/>
      <c r="G83" s="248"/>
      <c r="H83" s="248"/>
      <c r="I83" s="248"/>
      <c r="J83" s="248"/>
      <c r="K83" s="248"/>
      <c r="L83" s="248"/>
      <c r="M83" s="387"/>
      <c r="N83" s="387"/>
      <c r="O83" s="387"/>
      <c r="P83" s="387"/>
      <c r="Q83" s="387"/>
      <c r="R83" s="387"/>
      <c r="S83" s="387"/>
      <c r="T83" s="387"/>
      <c r="U83" s="387"/>
      <c r="V83" s="387"/>
      <c r="W83" s="387"/>
      <c r="X83" s="387"/>
      <c r="Y83" s="387"/>
      <c r="Z83" s="387"/>
      <c r="AA83" s="387"/>
      <c r="AB83" s="387"/>
      <c r="AC83" s="387"/>
      <c r="AD83" s="387"/>
      <c r="AE83" s="387"/>
      <c r="AF83" s="387"/>
      <c r="AG83" s="387"/>
      <c r="AH83" s="387"/>
      <c r="AI83" s="387"/>
      <c r="AJ83" s="387"/>
      <c r="AK83" s="387"/>
      <c r="AL83" s="387"/>
      <c r="AM83" s="387"/>
      <c r="AN83" s="387"/>
      <c r="AO83" s="387"/>
      <c r="AP83" s="387"/>
      <c r="AQ83" s="387"/>
      <c r="AR83" s="387"/>
      <c r="AS83" s="387"/>
      <c r="AT83" s="387"/>
      <c r="AU83" s="387"/>
      <c r="AV83" s="387"/>
      <c r="AW83" s="387"/>
      <c r="AX83" s="387"/>
      <c r="AY83" s="387"/>
      <c r="AZ83" s="387"/>
      <c r="BA83" s="387"/>
      <c r="BB83" s="387"/>
      <c r="BC83" s="387"/>
      <c r="BD83" s="387"/>
      <c r="BE83" s="387"/>
      <c r="BF83" s="387"/>
      <c r="BG83" s="387"/>
      <c r="BH83" s="387"/>
      <c r="BI83" s="387"/>
      <c r="BJ83" s="387"/>
      <c r="BK83" s="387"/>
      <c r="BL83" s="387"/>
      <c r="BM83" s="387"/>
      <c r="BN83" s="387"/>
      <c r="BO83" s="387"/>
      <c r="BP83" s="387"/>
      <c r="BQ83" s="387"/>
      <c r="BR83" s="387"/>
      <c r="BS83" s="387"/>
      <c r="BT83" s="387"/>
      <c r="BU83" s="387"/>
      <c r="BV83" s="387"/>
      <c r="BW83" s="387"/>
      <c r="BX83" s="387"/>
      <c r="BY83" s="387"/>
      <c r="BZ83" s="387"/>
      <c r="CA83" s="387"/>
      <c r="CB83" s="387"/>
      <c r="CC83" s="387"/>
      <c r="CD83" s="387"/>
      <c r="CE83" s="387"/>
      <c r="CF83" s="387"/>
      <c r="CG83" s="387"/>
      <c r="CH83" s="387"/>
      <c r="CI83" s="387"/>
      <c r="CJ83" s="387"/>
      <c r="CK83" s="387"/>
      <c r="CL83" s="387"/>
      <c r="CM83" s="387"/>
      <c r="CN83" s="387"/>
      <c r="CO83" s="387"/>
      <c r="CP83" s="387"/>
      <c r="CQ83" s="387"/>
      <c r="CR83" s="387"/>
      <c r="CS83" s="387"/>
      <c r="CT83" s="387"/>
      <c r="CU83" s="387"/>
      <c r="CV83" s="387"/>
      <c r="CW83" s="387"/>
      <c r="CX83" s="387"/>
      <c r="CY83" s="387"/>
      <c r="CZ83" s="387"/>
      <c r="DA83" s="387"/>
      <c r="DB83" s="387"/>
      <c r="DC83" s="387"/>
      <c r="DD83" s="387"/>
      <c r="DE83" s="387"/>
      <c r="DF83" s="387"/>
      <c r="DG83" s="387"/>
      <c r="DH83" s="387"/>
      <c r="DI83" s="387"/>
      <c r="DJ83" s="387"/>
      <c r="DK83" s="387"/>
      <c r="DL83" s="387"/>
      <c r="DM83" s="387"/>
      <c r="DN83" s="387"/>
      <c r="DO83" s="387"/>
      <c r="DP83" s="387"/>
      <c r="DQ83" s="387"/>
      <c r="DR83" s="387"/>
      <c r="DS83" s="387"/>
      <c r="DT83" s="387"/>
      <c r="DU83" s="387"/>
      <c r="DV83" s="387"/>
      <c r="DW83" s="387"/>
      <c r="DX83" s="387"/>
      <c r="DY83" s="387"/>
      <c r="DZ83" s="387"/>
      <c r="EA83" s="387"/>
      <c r="EB83" s="387"/>
      <c r="EC83" s="387"/>
      <c r="ED83" s="387"/>
      <c r="EE83" s="387"/>
      <c r="EF83" s="387"/>
      <c r="EG83" s="387"/>
      <c r="EH83" s="387"/>
      <c r="EI83" s="387"/>
      <c r="EJ83" s="387"/>
      <c r="EK83" s="387"/>
      <c r="EL83" s="387"/>
      <c r="EM83" s="387"/>
      <c r="EN83" s="387"/>
      <c r="EO83" s="387"/>
      <c r="EP83" s="387"/>
      <c r="EQ83" s="387"/>
      <c r="ER83" s="387"/>
      <c r="ES83" s="387"/>
      <c r="ET83" s="387"/>
      <c r="EU83" s="387"/>
      <c r="EV83" s="387"/>
      <c r="EW83" s="387"/>
      <c r="EX83" s="387"/>
      <c r="EY83" s="387"/>
      <c r="EZ83" s="387"/>
      <c r="FA83" s="387"/>
      <c r="FB83" s="387"/>
      <c r="FC83" s="387"/>
      <c r="FD83" s="387"/>
      <c r="FE83" s="387"/>
      <c r="FF83" s="387"/>
      <c r="FG83" s="387"/>
      <c r="FH83" s="387"/>
      <c r="FI83" s="387"/>
      <c r="FJ83" s="387"/>
      <c r="FK83" s="387"/>
      <c r="FL83" s="387"/>
      <c r="FM83" s="387"/>
      <c r="FN83" s="387"/>
      <c r="FO83" s="387"/>
      <c r="FP83" s="387"/>
      <c r="FQ83" s="387"/>
      <c r="FR83" s="387"/>
      <c r="FS83" s="387"/>
      <c r="FT83" s="387"/>
      <c r="FU83" s="387"/>
      <c r="FV83" s="387"/>
      <c r="FW83" s="387"/>
      <c r="FX83" s="387"/>
      <c r="FY83" s="387"/>
      <c r="FZ83" s="387"/>
      <c r="GA83" s="387"/>
      <c r="GB83" s="387"/>
      <c r="GC83" s="387"/>
      <c r="GD83" s="387"/>
      <c r="GE83" s="387"/>
      <c r="GF83" s="387"/>
      <c r="GG83" s="387"/>
      <c r="GH83" s="387"/>
      <c r="GI83" s="387"/>
      <c r="GJ83" s="387"/>
      <c r="GK83" s="387"/>
      <c r="GL83" s="387"/>
      <c r="GM83" s="387"/>
      <c r="GN83" s="387"/>
      <c r="GO83" s="387"/>
      <c r="GP83" s="387"/>
      <c r="GQ83" s="387"/>
      <c r="GR83" s="387"/>
      <c r="GS83" s="387"/>
      <c r="GT83" s="387"/>
      <c r="GU83" s="387"/>
      <c r="GV83" s="387"/>
      <c r="GW83" s="387"/>
      <c r="GX83" s="387"/>
      <c r="GY83" s="387"/>
      <c r="GZ83" s="387"/>
      <c r="HA83" s="387"/>
      <c r="HB83" s="387"/>
      <c r="HC83" s="387"/>
      <c r="HD83" s="387"/>
      <c r="HE83" s="387"/>
      <c r="HF83" s="387"/>
      <c r="HG83" s="387"/>
      <c r="HH83" s="387"/>
      <c r="HI83" s="387"/>
      <c r="HJ83" s="387"/>
      <c r="HK83" s="387"/>
      <c r="HL83" s="387"/>
      <c r="HM83" s="387"/>
      <c r="HN83" s="387"/>
      <c r="HO83" s="387"/>
      <c r="HP83" s="387"/>
      <c r="HQ83" s="387"/>
      <c r="HR83" s="387"/>
      <c r="HS83" s="387"/>
      <c r="HT83" s="387"/>
      <c r="HU83" s="387"/>
      <c r="HV83" s="387"/>
      <c r="HW83" s="387"/>
      <c r="HX83" s="387"/>
      <c r="HY83" s="387"/>
      <c r="HZ83" s="387"/>
      <c r="IA83" s="387"/>
      <c r="IB83" s="387"/>
      <c r="IC83" s="387"/>
      <c r="ID83" s="387"/>
      <c r="IE83" s="387"/>
      <c r="IF83" s="387"/>
      <c r="IG83" s="387"/>
      <c r="IH83" s="387"/>
      <c r="II83" s="387"/>
      <c r="IJ83" s="387"/>
      <c r="IK83" s="387"/>
      <c r="IL83" s="387"/>
      <c r="IM83" s="387"/>
      <c r="IN83" s="387"/>
      <c r="IO83" s="387"/>
      <c r="IP83" s="387"/>
      <c r="IQ83" s="387"/>
      <c r="IR83" s="387"/>
      <c r="IS83" s="387"/>
      <c r="IT83" s="387"/>
      <c r="IU83" s="391"/>
    </row>
    <row r="84" spans="1:255" ht="93" customHeight="1">
      <c r="A84" s="406"/>
      <c r="B84" s="1113"/>
      <c r="C84" s="348"/>
      <c r="D84" s="546" t="s">
        <v>780</v>
      </c>
      <c r="E84" s="280"/>
      <c r="F84" s="248"/>
      <c r="G84" s="248"/>
      <c r="H84" s="248"/>
      <c r="I84" s="248"/>
      <c r="J84" s="248"/>
      <c r="K84" s="248"/>
      <c r="L84" s="248"/>
      <c r="M84" s="387"/>
      <c r="N84" s="387"/>
      <c r="O84" s="387"/>
      <c r="P84" s="387"/>
      <c r="Q84" s="387"/>
      <c r="R84" s="387"/>
      <c r="S84" s="387"/>
      <c r="T84" s="387"/>
      <c r="U84" s="387"/>
      <c r="V84" s="387"/>
      <c r="W84" s="387"/>
      <c r="X84" s="387"/>
      <c r="Y84" s="387"/>
      <c r="Z84" s="387"/>
      <c r="AA84" s="387"/>
      <c r="AB84" s="387"/>
      <c r="AC84" s="387"/>
      <c r="AD84" s="387"/>
      <c r="AE84" s="387"/>
      <c r="AF84" s="387"/>
      <c r="AG84" s="387"/>
      <c r="AH84" s="387"/>
      <c r="AI84" s="387"/>
      <c r="AJ84" s="387"/>
      <c r="AK84" s="387"/>
      <c r="AL84" s="387"/>
      <c r="AM84" s="387"/>
      <c r="AN84" s="387"/>
      <c r="AO84" s="387"/>
      <c r="AP84" s="387"/>
      <c r="AQ84" s="387"/>
      <c r="AR84" s="387"/>
      <c r="AS84" s="387"/>
      <c r="AT84" s="387"/>
      <c r="AU84" s="387"/>
      <c r="AV84" s="387"/>
      <c r="AW84" s="387"/>
      <c r="AX84" s="387"/>
      <c r="AY84" s="387"/>
      <c r="AZ84" s="387"/>
      <c r="BA84" s="387"/>
      <c r="BB84" s="387"/>
      <c r="BC84" s="387"/>
      <c r="BD84" s="387"/>
      <c r="BE84" s="387"/>
      <c r="BF84" s="387"/>
      <c r="BG84" s="387"/>
      <c r="BH84" s="387"/>
      <c r="BI84" s="387"/>
      <c r="BJ84" s="387"/>
      <c r="BK84" s="387"/>
      <c r="BL84" s="387"/>
      <c r="BM84" s="387"/>
      <c r="BN84" s="387"/>
      <c r="BO84" s="387"/>
      <c r="BP84" s="387"/>
      <c r="BQ84" s="387"/>
      <c r="BR84" s="387"/>
      <c r="BS84" s="387"/>
      <c r="BT84" s="387"/>
      <c r="BU84" s="387"/>
      <c r="BV84" s="387"/>
      <c r="BW84" s="387"/>
      <c r="BX84" s="387"/>
      <c r="BY84" s="387"/>
      <c r="BZ84" s="387"/>
      <c r="CA84" s="387"/>
      <c r="CB84" s="387"/>
      <c r="CC84" s="387"/>
      <c r="CD84" s="387"/>
      <c r="CE84" s="387"/>
      <c r="CF84" s="387"/>
      <c r="CG84" s="387"/>
      <c r="CH84" s="387"/>
      <c r="CI84" s="387"/>
      <c r="CJ84" s="387"/>
      <c r="CK84" s="387"/>
      <c r="CL84" s="387"/>
      <c r="CM84" s="387"/>
      <c r="CN84" s="387"/>
      <c r="CO84" s="387"/>
      <c r="CP84" s="387"/>
      <c r="CQ84" s="387"/>
      <c r="CR84" s="387"/>
      <c r="CS84" s="387"/>
      <c r="CT84" s="387"/>
      <c r="CU84" s="387"/>
      <c r="CV84" s="387"/>
      <c r="CW84" s="387"/>
      <c r="CX84" s="387"/>
      <c r="CY84" s="387"/>
      <c r="CZ84" s="387"/>
      <c r="DA84" s="387"/>
      <c r="DB84" s="387"/>
      <c r="DC84" s="387"/>
      <c r="DD84" s="387"/>
      <c r="DE84" s="387"/>
      <c r="DF84" s="387"/>
      <c r="DG84" s="387"/>
      <c r="DH84" s="387"/>
      <c r="DI84" s="387"/>
      <c r="DJ84" s="387"/>
      <c r="DK84" s="387"/>
      <c r="DL84" s="387"/>
      <c r="DM84" s="387"/>
      <c r="DN84" s="387"/>
      <c r="DO84" s="387"/>
      <c r="DP84" s="387"/>
      <c r="DQ84" s="387"/>
      <c r="DR84" s="387"/>
      <c r="DS84" s="387"/>
      <c r="DT84" s="387"/>
      <c r="DU84" s="387"/>
      <c r="DV84" s="387"/>
      <c r="DW84" s="387"/>
      <c r="DX84" s="387"/>
      <c r="DY84" s="387"/>
      <c r="DZ84" s="387"/>
      <c r="EA84" s="387"/>
      <c r="EB84" s="387"/>
      <c r="EC84" s="387"/>
      <c r="ED84" s="387"/>
      <c r="EE84" s="387"/>
      <c r="EF84" s="387"/>
      <c r="EG84" s="387"/>
      <c r="EH84" s="387"/>
      <c r="EI84" s="387"/>
      <c r="EJ84" s="387"/>
      <c r="EK84" s="387"/>
      <c r="EL84" s="387"/>
      <c r="EM84" s="387"/>
      <c r="EN84" s="387"/>
      <c r="EO84" s="387"/>
      <c r="EP84" s="387"/>
      <c r="EQ84" s="387"/>
      <c r="ER84" s="387"/>
      <c r="ES84" s="387"/>
      <c r="ET84" s="387"/>
      <c r="EU84" s="387"/>
      <c r="EV84" s="387"/>
      <c r="EW84" s="387"/>
      <c r="EX84" s="387"/>
      <c r="EY84" s="387"/>
      <c r="EZ84" s="387"/>
      <c r="FA84" s="387"/>
      <c r="FB84" s="387"/>
      <c r="FC84" s="387"/>
      <c r="FD84" s="387"/>
      <c r="FE84" s="387"/>
      <c r="FF84" s="387"/>
      <c r="FG84" s="387"/>
      <c r="FH84" s="387"/>
      <c r="FI84" s="387"/>
      <c r="FJ84" s="387"/>
      <c r="FK84" s="387"/>
      <c r="FL84" s="387"/>
      <c r="FM84" s="387"/>
      <c r="FN84" s="387"/>
      <c r="FO84" s="387"/>
      <c r="FP84" s="387"/>
      <c r="FQ84" s="387"/>
      <c r="FR84" s="387"/>
      <c r="FS84" s="387"/>
      <c r="FT84" s="387"/>
      <c r="FU84" s="387"/>
      <c r="FV84" s="387"/>
      <c r="FW84" s="387"/>
      <c r="FX84" s="387"/>
      <c r="FY84" s="387"/>
      <c r="FZ84" s="387"/>
      <c r="GA84" s="387"/>
      <c r="GB84" s="387"/>
      <c r="GC84" s="387"/>
      <c r="GD84" s="387"/>
      <c r="GE84" s="387"/>
      <c r="GF84" s="387"/>
      <c r="GG84" s="387"/>
      <c r="GH84" s="387"/>
      <c r="GI84" s="387"/>
      <c r="GJ84" s="387"/>
      <c r="GK84" s="387"/>
      <c r="GL84" s="387"/>
      <c r="GM84" s="387"/>
      <c r="GN84" s="387"/>
      <c r="GO84" s="387"/>
      <c r="GP84" s="387"/>
      <c r="GQ84" s="387"/>
      <c r="GR84" s="387"/>
      <c r="GS84" s="387"/>
      <c r="GT84" s="387"/>
      <c r="GU84" s="387"/>
      <c r="GV84" s="387"/>
      <c r="GW84" s="387"/>
      <c r="GX84" s="387"/>
      <c r="GY84" s="387"/>
      <c r="GZ84" s="387"/>
      <c r="HA84" s="387"/>
      <c r="HB84" s="387"/>
      <c r="HC84" s="387"/>
      <c r="HD84" s="387"/>
      <c r="HE84" s="387"/>
      <c r="HF84" s="387"/>
      <c r="HG84" s="387"/>
      <c r="HH84" s="387"/>
      <c r="HI84" s="387"/>
      <c r="HJ84" s="387"/>
      <c r="HK84" s="387"/>
      <c r="HL84" s="387"/>
      <c r="HM84" s="387"/>
      <c r="HN84" s="387"/>
      <c r="HO84" s="387"/>
      <c r="HP84" s="387"/>
      <c r="HQ84" s="387"/>
      <c r="HR84" s="387"/>
      <c r="HS84" s="387"/>
      <c r="HT84" s="387"/>
      <c r="HU84" s="387"/>
      <c r="HV84" s="387"/>
      <c r="HW84" s="387"/>
      <c r="HX84" s="387"/>
      <c r="HY84" s="387"/>
      <c r="HZ84" s="387"/>
      <c r="IA84" s="387"/>
      <c r="IB84" s="387"/>
      <c r="IC84" s="387"/>
      <c r="ID84" s="387"/>
      <c r="IE84" s="387"/>
      <c r="IF84" s="387"/>
      <c r="IG84" s="387"/>
      <c r="IH84" s="387"/>
      <c r="II84" s="387"/>
      <c r="IJ84" s="387"/>
      <c r="IK84" s="387"/>
      <c r="IL84" s="387"/>
      <c r="IM84" s="387"/>
      <c r="IN84" s="387"/>
      <c r="IO84" s="387"/>
      <c r="IP84" s="387"/>
      <c r="IQ84" s="387"/>
      <c r="IR84" s="387"/>
      <c r="IS84" s="387"/>
      <c r="IT84" s="387"/>
      <c r="IU84" s="391"/>
    </row>
    <row r="85" spans="1:255" ht="15" customHeight="1">
      <c r="A85" s="406"/>
      <c r="B85" s="1113"/>
      <c r="C85" s="348"/>
      <c r="D85" s="547" t="s">
        <v>227</v>
      </c>
      <c r="E85" s="280"/>
      <c r="F85" s="248"/>
      <c r="G85" s="248"/>
      <c r="H85" s="248"/>
      <c r="I85" s="248"/>
      <c r="J85" s="248"/>
      <c r="K85" s="248"/>
      <c r="L85" s="248"/>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387"/>
      <c r="BF85" s="387"/>
      <c r="BG85" s="387"/>
      <c r="BH85" s="387"/>
      <c r="BI85" s="387"/>
      <c r="BJ85" s="387"/>
      <c r="BK85" s="387"/>
      <c r="BL85" s="387"/>
      <c r="BM85" s="387"/>
      <c r="BN85" s="387"/>
      <c r="BO85" s="387"/>
      <c r="BP85" s="387"/>
      <c r="BQ85" s="387"/>
      <c r="BR85" s="387"/>
      <c r="BS85" s="387"/>
      <c r="BT85" s="387"/>
      <c r="BU85" s="387"/>
      <c r="BV85" s="387"/>
      <c r="BW85" s="387"/>
      <c r="BX85" s="387"/>
      <c r="BY85" s="387"/>
      <c r="BZ85" s="387"/>
      <c r="CA85" s="387"/>
      <c r="CB85" s="387"/>
      <c r="CC85" s="387"/>
      <c r="CD85" s="387"/>
      <c r="CE85" s="387"/>
      <c r="CF85" s="387"/>
      <c r="CG85" s="387"/>
      <c r="CH85" s="387"/>
      <c r="CI85" s="387"/>
      <c r="CJ85" s="387"/>
      <c r="CK85" s="387"/>
      <c r="CL85" s="387"/>
      <c r="CM85" s="387"/>
      <c r="CN85" s="387"/>
      <c r="CO85" s="387"/>
      <c r="CP85" s="387"/>
      <c r="CQ85" s="387"/>
      <c r="CR85" s="387"/>
      <c r="CS85" s="387"/>
      <c r="CT85" s="387"/>
      <c r="CU85" s="387"/>
      <c r="CV85" s="387"/>
      <c r="CW85" s="387"/>
      <c r="CX85" s="387"/>
      <c r="CY85" s="387"/>
      <c r="CZ85" s="387"/>
      <c r="DA85" s="387"/>
      <c r="DB85" s="387"/>
      <c r="DC85" s="387"/>
      <c r="DD85" s="387"/>
      <c r="DE85" s="387"/>
      <c r="DF85" s="387"/>
      <c r="DG85" s="387"/>
      <c r="DH85" s="387"/>
      <c r="DI85" s="387"/>
      <c r="DJ85" s="387"/>
      <c r="DK85" s="387"/>
      <c r="DL85" s="387"/>
      <c r="DM85" s="387"/>
      <c r="DN85" s="387"/>
      <c r="DO85" s="387"/>
      <c r="DP85" s="387"/>
      <c r="DQ85" s="387"/>
      <c r="DR85" s="387"/>
      <c r="DS85" s="387"/>
      <c r="DT85" s="387"/>
      <c r="DU85" s="387"/>
      <c r="DV85" s="387"/>
      <c r="DW85" s="387"/>
      <c r="DX85" s="387"/>
      <c r="DY85" s="387"/>
      <c r="DZ85" s="387"/>
      <c r="EA85" s="387"/>
      <c r="EB85" s="387"/>
      <c r="EC85" s="387"/>
      <c r="ED85" s="387"/>
      <c r="EE85" s="387"/>
      <c r="EF85" s="387"/>
      <c r="EG85" s="387"/>
      <c r="EH85" s="387"/>
      <c r="EI85" s="387"/>
      <c r="EJ85" s="387"/>
      <c r="EK85" s="387"/>
      <c r="EL85" s="387"/>
      <c r="EM85" s="387"/>
      <c r="EN85" s="387"/>
      <c r="EO85" s="387"/>
      <c r="EP85" s="387"/>
      <c r="EQ85" s="387"/>
      <c r="ER85" s="387"/>
      <c r="ES85" s="387"/>
      <c r="ET85" s="387"/>
      <c r="EU85" s="387"/>
      <c r="EV85" s="387"/>
      <c r="EW85" s="387"/>
      <c r="EX85" s="387"/>
      <c r="EY85" s="387"/>
      <c r="EZ85" s="387"/>
      <c r="FA85" s="387"/>
      <c r="FB85" s="387"/>
      <c r="FC85" s="387"/>
      <c r="FD85" s="387"/>
      <c r="FE85" s="387"/>
      <c r="FF85" s="387"/>
      <c r="FG85" s="387"/>
      <c r="FH85" s="387"/>
      <c r="FI85" s="387"/>
      <c r="FJ85" s="387"/>
      <c r="FK85" s="387"/>
      <c r="FL85" s="387"/>
      <c r="FM85" s="387"/>
      <c r="FN85" s="387"/>
      <c r="FO85" s="387"/>
      <c r="FP85" s="387"/>
      <c r="FQ85" s="387"/>
      <c r="FR85" s="387"/>
      <c r="FS85" s="387"/>
      <c r="FT85" s="387"/>
      <c r="FU85" s="387"/>
      <c r="FV85" s="387"/>
      <c r="FW85" s="387"/>
      <c r="FX85" s="387"/>
      <c r="FY85" s="387"/>
      <c r="FZ85" s="387"/>
      <c r="GA85" s="387"/>
      <c r="GB85" s="387"/>
      <c r="GC85" s="387"/>
      <c r="GD85" s="387"/>
      <c r="GE85" s="387"/>
      <c r="GF85" s="387"/>
      <c r="GG85" s="387"/>
      <c r="GH85" s="387"/>
      <c r="GI85" s="387"/>
      <c r="GJ85" s="387"/>
      <c r="GK85" s="387"/>
      <c r="GL85" s="387"/>
      <c r="GM85" s="387"/>
      <c r="GN85" s="387"/>
      <c r="GO85" s="387"/>
      <c r="GP85" s="387"/>
      <c r="GQ85" s="387"/>
      <c r="GR85" s="387"/>
      <c r="GS85" s="387"/>
      <c r="GT85" s="387"/>
      <c r="GU85" s="387"/>
      <c r="GV85" s="387"/>
      <c r="GW85" s="387"/>
      <c r="GX85" s="387"/>
      <c r="GY85" s="387"/>
      <c r="GZ85" s="387"/>
      <c r="HA85" s="387"/>
      <c r="HB85" s="387"/>
      <c r="HC85" s="387"/>
      <c r="HD85" s="387"/>
      <c r="HE85" s="387"/>
      <c r="HF85" s="387"/>
      <c r="HG85" s="387"/>
      <c r="HH85" s="387"/>
      <c r="HI85" s="387"/>
      <c r="HJ85" s="387"/>
      <c r="HK85" s="387"/>
      <c r="HL85" s="387"/>
      <c r="HM85" s="387"/>
      <c r="HN85" s="387"/>
      <c r="HO85" s="387"/>
      <c r="HP85" s="387"/>
      <c r="HQ85" s="387"/>
      <c r="HR85" s="387"/>
      <c r="HS85" s="387"/>
      <c r="HT85" s="387"/>
      <c r="HU85" s="387"/>
      <c r="HV85" s="387"/>
      <c r="HW85" s="387"/>
      <c r="HX85" s="387"/>
      <c r="HY85" s="387"/>
      <c r="HZ85" s="387"/>
      <c r="IA85" s="387"/>
      <c r="IB85" s="387"/>
      <c r="IC85" s="387"/>
      <c r="ID85" s="387"/>
      <c r="IE85" s="387"/>
      <c r="IF85" s="387"/>
      <c r="IG85" s="387"/>
      <c r="IH85" s="387"/>
      <c r="II85" s="387"/>
      <c r="IJ85" s="387"/>
      <c r="IK85" s="387"/>
      <c r="IL85" s="387"/>
      <c r="IM85" s="387"/>
      <c r="IN85" s="387"/>
      <c r="IO85" s="387"/>
      <c r="IP85" s="387"/>
      <c r="IQ85" s="387"/>
      <c r="IR85" s="387"/>
      <c r="IS85" s="387"/>
      <c r="IT85" s="387"/>
      <c r="IU85" s="391"/>
    </row>
    <row r="86" spans="1:255" ht="15" customHeight="1">
      <c r="A86" s="406"/>
      <c r="B86" s="1113"/>
      <c r="C86" s="348"/>
      <c r="D86" s="550" t="s">
        <v>1564</v>
      </c>
      <c r="E86" s="280"/>
      <c r="F86" s="248"/>
      <c r="G86" s="248"/>
      <c r="H86" s="248"/>
      <c r="I86" s="248"/>
      <c r="J86" s="248"/>
      <c r="K86" s="248"/>
      <c r="L86" s="248"/>
      <c r="M86" s="387"/>
      <c r="N86" s="387"/>
      <c r="O86" s="387"/>
      <c r="P86" s="387"/>
      <c r="Q86" s="387"/>
      <c r="R86" s="387"/>
      <c r="S86" s="387"/>
      <c r="T86" s="387"/>
      <c r="U86" s="387"/>
      <c r="V86" s="387"/>
      <c r="W86" s="387"/>
      <c r="X86" s="387"/>
      <c r="Y86" s="387"/>
      <c r="Z86" s="387"/>
      <c r="AA86" s="387"/>
      <c r="AB86" s="387"/>
      <c r="AC86" s="387"/>
      <c r="AD86" s="387"/>
      <c r="AE86" s="387"/>
      <c r="AF86" s="387"/>
      <c r="AG86" s="387"/>
      <c r="AH86" s="387"/>
      <c r="AI86" s="387"/>
      <c r="AJ86" s="387"/>
      <c r="AK86" s="387"/>
      <c r="AL86" s="387"/>
      <c r="AM86" s="387"/>
      <c r="AN86" s="387"/>
      <c r="AO86" s="387"/>
      <c r="AP86" s="387"/>
      <c r="AQ86" s="387"/>
      <c r="AR86" s="387"/>
      <c r="AS86" s="387"/>
      <c r="AT86" s="387"/>
      <c r="AU86" s="387"/>
      <c r="AV86" s="387"/>
      <c r="AW86" s="387"/>
      <c r="AX86" s="387"/>
      <c r="AY86" s="387"/>
      <c r="AZ86" s="387"/>
      <c r="BA86" s="387"/>
      <c r="BB86" s="387"/>
      <c r="BC86" s="387"/>
      <c r="BD86" s="387"/>
      <c r="BE86" s="387"/>
      <c r="BF86" s="387"/>
      <c r="BG86" s="387"/>
      <c r="BH86" s="387"/>
      <c r="BI86" s="387"/>
      <c r="BJ86" s="387"/>
      <c r="BK86" s="387"/>
      <c r="BL86" s="387"/>
      <c r="BM86" s="387"/>
      <c r="BN86" s="387"/>
      <c r="BO86" s="387"/>
      <c r="BP86" s="387"/>
      <c r="BQ86" s="387"/>
      <c r="BR86" s="387"/>
      <c r="BS86" s="387"/>
      <c r="BT86" s="387"/>
      <c r="BU86" s="387"/>
      <c r="BV86" s="387"/>
      <c r="BW86" s="387"/>
      <c r="BX86" s="387"/>
      <c r="BY86" s="387"/>
      <c r="BZ86" s="387"/>
      <c r="CA86" s="387"/>
      <c r="CB86" s="387"/>
      <c r="CC86" s="387"/>
      <c r="CD86" s="387"/>
      <c r="CE86" s="387"/>
      <c r="CF86" s="387"/>
      <c r="CG86" s="387"/>
      <c r="CH86" s="387"/>
      <c r="CI86" s="387"/>
      <c r="CJ86" s="387"/>
      <c r="CK86" s="387"/>
      <c r="CL86" s="387"/>
      <c r="CM86" s="387"/>
      <c r="CN86" s="387"/>
      <c r="CO86" s="387"/>
      <c r="CP86" s="387"/>
      <c r="CQ86" s="387"/>
      <c r="CR86" s="387"/>
      <c r="CS86" s="387"/>
      <c r="CT86" s="387"/>
      <c r="CU86" s="387"/>
      <c r="CV86" s="387"/>
      <c r="CW86" s="387"/>
      <c r="CX86" s="387"/>
      <c r="CY86" s="387"/>
      <c r="CZ86" s="387"/>
      <c r="DA86" s="387"/>
      <c r="DB86" s="387"/>
      <c r="DC86" s="387"/>
      <c r="DD86" s="387"/>
      <c r="DE86" s="387"/>
      <c r="DF86" s="387"/>
      <c r="DG86" s="387"/>
      <c r="DH86" s="387"/>
      <c r="DI86" s="387"/>
      <c r="DJ86" s="387"/>
      <c r="DK86" s="387"/>
      <c r="DL86" s="387"/>
      <c r="DM86" s="387"/>
      <c r="DN86" s="387"/>
      <c r="DO86" s="387"/>
      <c r="DP86" s="387"/>
      <c r="DQ86" s="387"/>
      <c r="DR86" s="387"/>
      <c r="DS86" s="387"/>
      <c r="DT86" s="387"/>
      <c r="DU86" s="387"/>
      <c r="DV86" s="387"/>
      <c r="DW86" s="387"/>
      <c r="DX86" s="387"/>
      <c r="DY86" s="387"/>
      <c r="DZ86" s="387"/>
      <c r="EA86" s="387"/>
      <c r="EB86" s="387"/>
      <c r="EC86" s="387"/>
      <c r="ED86" s="387"/>
      <c r="EE86" s="387"/>
      <c r="EF86" s="387"/>
      <c r="EG86" s="387"/>
      <c r="EH86" s="387"/>
      <c r="EI86" s="387"/>
      <c r="EJ86" s="387"/>
      <c r="EK86" s="387"/>
      <c r="EL86" s="387"/>
      <c r="EM86" s="387"/>
      <c r="EN86" s="387"/>
      <c r="EO86" s="387"/>
      <c r="EP86" s="387"/>
      <c r="EQ86" s="387"/>
      <c r="ER86" s="387"/>
      <c r="ES86" s="387"/>
      <c r="ET86" s="387"/>
      <c r="EU86" s="387"/>
      <c r="EV86" s="387"/>
      <c r="EW86" s="387"/>
      <c r="EX86" s="387"/>
      <c r="EY86" s="387"/>
      <c r="EZ86" s="387"/>
      <c r="FA86" s="387"/>
      <c r="FB86" s="387"/>
      <c r="FC86" s="387"/>
      <c r="FD86" s="387"/>
      <c r="FE86" s="387"/>
      <c r="FF86" s="387"/>
      <c r="FG86" s="387"/>
      <c r="FH86" s="387"/>
      <c r="FI86" s="387"/>
      <c r="FJ86" s="387"/>
      <c r="FK86" s="387"/>
      <c r="FL86" s="387"/>
      <c r="FM86" s="387"/>
      <c r="FN86" s="387"/>
      <c r="FO86" s="387"/>
      <c r="FP86" s="387"/>
      <c r="FQ86" s="387"/>
      <c r="FR86" s="387"/>
      <c r="FS86" s="387"/>
      <c r="FT86" s="387"/>
      <c r="FU86" s="387"/>
      <c r="FV86" s="387"/>
      <c r="FW86" s="387"/>
      <c r="FX86" s="387"/>
      <c r="FY86" s="387"/>
      <c r="FZ86" s="387"/>
      <c r="GA86" s="387"/>
      <c r="GB86" s="387"/>
      <c r="GC86" s="387"/>
      <c r="GD86" s="387"/>
      <c r="GE86" s="387"/>
      <c r="GF86" s="387"/>
      <c r="GG86" s="387"/>
      <c r="GH86" s="387"/>
      <c r="GI86" s="387"/>
      <c r="GJ86" s="387"/>
      <c r="GK86" s="387"/>
      <c r="GL86" s="387"/>
      <c r="GM86" s="387"/>
      <c r="GN86" s="387"/>
      <c r="GO86" s="387"/>
      <c r="GP86" s="387"/>
      <c r="GQ86" s="387"/>
      <c r="GR86" s="387"/>
      <c r="GS86" s="387"/>
      <c r="GT86" s="387"/>
      <c r="GU86" s="387"/>
      <c r="GV86" s="387"/>
      <c r="GW86" s="387"/>
      <c r="GX86" s="387"/>
      <c r="GY86" s="387"/>
      <c r="GZ86" s="387"/>
      <c r="HA86" s="387"/>
      <c r="HB86" s="387"/>
      <c r="HC86" s="387"/>
      <c r="HD86" s="387"/>
      <c r="HE86" s="387"/>
      <c r="HF86" s="387"/>
      <c r="HG86" s="387"/>
      <c r="HH86" s="387"/>
      <c r="HI86" s="387"/>
      <c r="HJ86" s="387"/>
      <c r="HK86" s="387"/>
      <c r="HL86" s="387"/>
      <c r="HM86" s="387"/>
      <c r="HN86" s="387"/>
      <c r="HO86" s="387"/>
      <c r="HP86" s="387"/>
      <c r="HQ86" s="387"/>
      <c r="HR86" s="387"/>
      <c r="HS86" s="387"/>
      <c r="HT86" s="387"/>
      <c r="HU86" s="387"/>
      <c r="HV86" s="387"/>
      <c r="HW86" s="387"/>
      <c r="HX86" s="387"/>
      <c r="HY86" s="387"/>
      <c r="HZ86" s="387"/>
      <c r="IA86" s="387"/>
      <c r="IB86" s="387"/>
      <c r="IC86" s="387"/>
      <c r="ID86" s="387"/>
      <c r="IE86" s="387"/>
      <c r="IF86" s="387"/>
      <c r="IG86" s="387"/>
      <c r="IH86" s="387"/>
      <c r="II86" s="387"/>
      <c r="IJ86" s="387"/>
      <c r="IK86" s="387"/>
      <c r="IL86" s="387"/>
      <c r="IM86" s="387"/>
      <c r="IN86" s="387"/>
      <c r="IO86" s="387"/>
      <c r="IP86" s="387"/>
      <c r="IQ86" s="387"/>
      <c r="IR86" s="387"/>
      <c r="IS86" s="387"/>
      <c r="IT86" s="387"/>
      <c r="IU86" s="391"/>
    </row>
    <row r="87" spans="1:255" ht="15" customHeight="1">
      <c r="A87" s="406"/>
      <c r="B87" s="1113"/>
      <c r="C87" s="348"/>
      <c r="D87" s="550" t="s">
        <v>1565</v>
      </c>
      <c r="E87" s="280"/>
      <c r="F87" s="248"/>
      <c r="G87" s="248"/>
      <c r="H87" s="248"/>
      <c r="I87" s="248"/>
      <c r="J87" s="248"/>
      <c r="K87" s="248"/>
      <c r="L87" s="248"/>
      <c r="M87" s="387"/>
      <c r="N87" s="387"/>
      <c r="O87" s="387"/>
      <c r="P87" s="387"/>
      <c r="Q87" s="387"/>
      <c r="R87" s="387"/>
      <c r="S87" s="387"/>
      <c r="T87" s="387"/>
      <c r="U87" s="387"/>
      <c r="V87" s="387"/>
      <c r="W87" s="387"/>
      <c r="X87" s="387"/>
      <c r="Y87" s="387"/>
      <c r="Z87" s="387"/>
      <c r="AA87" s="387"/>
      <c r="AB87" s="387"/>
      <c r="AC87" s="387"/>
      <c r="AD87" s="387"/>
      <c r="AE87" s="387"/>
      <c r="AF87" s="387"/>
      <c r="AG87" s="387"/>
      <c r="AH87" s="387"/>
      <c r="AI87" s="387"/>
      <c r="AJ87" s="387"/>
      <c r="AK87" s="387"/>
      <c r="AL87" s="387"/>
      <c r="AM87" s="387"/>
      <c r="AN87" s="387"/>
      <c r="AO87" s="387"/>
      <c r="AP87" s="387"/>
      <c r="AQ87" s="387"/>
      <c r="AR87" s="387"/>
      <c r="AS87" s="387"/>
      <c r="AT87" s="387"/>
      <c r="AU87" s="387"/>
      <c r="AV87" s="387"/>
      <c r="AW87" s="387"/>
      <c r="AX87" s="387"/>
      <c r="AY87" s="387"/>
      <c r="AZ87" s="387"/>
      <c r="BA87" s="387"/>
      <c r="BB87" s="387"/>
      <c r="BC87" s="387"/>
      <c r="BD87" s="387"/>
      <c r="BE87" s="387"/>
      <c r="BF87" s="387"/>
      <c r="BG87" s="387"/>
      <c r="BH87" s="387"/>
      <c r="BI87" s="387"/>
      <c r="BJ87" s="387"/>
      <c r="BK87" s="387"/>
      <c r="BL87" s="387"/>
      <c r="BM87" s="387"/>
      <c r="BN87" s="387"/>
      <c r="BO87" s="387"/>
      <c r="BP87" s="387"/>
      <c r="BQ87" s="387"/>
      <c r="BR87" s="387"/>
      <c r="BS87" s="387"/>
      <c r="BT87" s="387"/>
      <c r="BU87" s="387"/>
      <c r="BV87" s="387"/>
      <c r="BW87" s="387"/>
      <c r="BX87" s="387"/>
      <c r="BY87" s="387"/>
      <c r="BZ87" s="387"/>
      <c r="CA87" s="387"/>
      <c r="CB87" s="387"/>
      <c r="CC87" s="387"/>
      <c r="CD87" s="387"/>
      <c r="CE87" s="387"/>
      <c r="CF87" s="387"/>
      <c r="CG87" s="387"/>
      <c r="CH87" s="387"/>
      <c r="CI87" s="387"/>
      <c r="CJ87" s="387"/>
      <c r="CK87" s="387"/>
      <c r="CL87" s="387"/>
      <c r="CM87" s="387"/>
      <c r="CN87" s="387"/>
      <c r="CO87" s="387"/>
      <c r="CP87" s="387"/>
      <c r="CQ87" s="387"/>
      <c r="CR87" s="387"/>
      <c r="CS87" s="387"/>
      <c r="CT87" s="387"/>
      <c r="CU87" s="387"/>
      <c r="CV87" s="387"/>
      <c r="CW87" s="387"/>
      <c r="CX87" s="387"/>
      <c r="CY87" s="387"/>
      <c r="CZ87" s="387"/>
      <c r="DA87" s="387"/>
      <c r="DB87" s="387"/>
      <c r="DC87" s="387"/>
      <c r="DD87" s="387"/>
      <c r="DE87" s="387"/>
      <c r="DF87" s="387"/>
      <c r="DG87" s="387"/>
      <c r="DH87" s="387"/>
      <c r="DI87" s="387"/>
      <c r="DJ87" s="387"/>
      <c r="DK87" s="387"/>
      <c r="DL87" s="387"/>
      <c r="DM87" s="387"/>
      <c r="DN87" s="387"/>
      <c r="DO87" s="387"/>
      <c r="DP87" s="387"/>
      <c r="DQ87" s="387"/>
      <c r="DR87" s="387"/>
      <c r="DS87" s="387"/>
      <c r="DT87" s="387"/>
      <c r="DU87" s="387"/>
      <c r="DV87" s="387"/>
      <c r="DW87" s="387"/>
      <c r="DX87" s="387"/>
      <c r="DY87" s="387"/>
      <c r="DZ87" s="387"/>
      <c r="EA87" s="387"/>
      <c r="EB87" s="387"/>
      <c r="EC87" s="387"/>
      <c r="ED87" s="387"/>
      <c r="EE87" s="387"/>
      <c r="EF87" s="387"/>
      <c r="EG87" s="387"/>
      <c r="EH87" s="387"/>
      <c r="EI87" s="387"/>
      <c r="EJ87" s="387"/>
      <c r="EK87" s="387"/>
      <c r="EL87" s="387"/>
      <c r="EM87" s="387"/>
      <c r="EN87" s="387"/>
      <c r="EO87" s="387"/>
      <c r="EP87" s="387"/>
      <c r="EQ87" s="387"/>
      <c r="ER87" s="387"/>
      <c r="ES87" s="387"/>
      <c r="ET87" s="387"/>
      <c r="EU87" s="387"/>
      <c r="EV87" s="387"/>
      <c r="EW87" s="387"/>
      <c r="EX87" s="387"/>
      <c r="EY87" s="387"/>
      <c r="EZ87" s="387"/>
      <c r="FA87" s="387"/>
      <c r="FB87" s="387"/>
      <c r="FC87" s="387"/>
      <c r="FD87" s="387"/>
      <c r="FE87" s="387"/>
      <c r="FF87" s="387"/>
      <c r="FG87" s="387"/>
      <c r="FH87" s="387"/>
      <c r="FI87" s="387"/>
      <c r="FJ87" s="387"/>
      <c r="FK87" s="387"/>
      <c r="FL87" s="387"/>
      <c r="FM87" s="387"/>
      <c r="FN87" s="387"/>
      <c r="FO87" s="387"/>
      <c r="FP87" s="387"/>
      <c r="FQ87" s="387"/>
      <c r="FR87" s="387"/>
      <c r="FS87" s="387"/>
      <c r="FT87" s="387"/>
      <c r="FU87" s="387"/>
      <c r="FV87" s="387"/>
      <c r="FW87" s="387"/>
      <c r="FX87" s="387"/>
      <c r="FY87" s="387"/>
      <c r="FZ87" s="387"/>
      <c r="GA87" s="387"/>
      <c r="GB87" s="387"/>
      <c r="GC87" s="387"/>
      <c r="GD87" s="387"/>
      <c r="GE87" s="387"/>
      <c r="GF87" s="387"/>
      <c r="GG87" s="387"/>
      <c r="GH87" s="387"/>
      <c r="GI87" s="387"/>
      <c r="GJ87" s="387"/>
      <c r="GK87" s="387"/>
      <c r="GL87" s="387"/>
      <c r="GM87" s="387"/>
      <c r="GN87" s="387"/>
      <c r="GO87" s="387"/>
      <c r="GP87" s="387"/>
      <c r="GQ87" s="387"/>
      <c r="GR87" s="387"/>
      <c r="GS87" s="387"/>
      <c r="GT87" s="387"/>
      <c r="GU87" s="387"/>
      <c r="GV87" s="387"/>
      <c r="GW87" s="387"/>
      <c r="GX87" s="387"/>
      <c r="GY87" s="387"/>
      <c r="GZ87" s="387"/>
      <c r="HA87" s="387"/>
      <c r="HB87" s="387"/>
      <c r="HC87" s="387"/>
      <c r="HD87" s="387"/>
      <c r="HE87" s="387"/>
      <c r="HF87" s="387"/>
      <c r="HG87" s="387"/>
      <c r="HH87" s="387"/>
      <c r="HI87" s="387"/>
      <c r="HJ87" s="387"/>
      <c r="HK87" s="387"/>
      <c r="HL87" s="387"/>
      <c r="HM87" s="387"/>
      <c r="HN87" s="387"/>
      <c r="HO87" s="387"/>
      <c r="HP87" s="387"/>
      <c r="HQ87" s="387"/>
      <c r="HR87" s="387"/>
      <c r="HS87" s="387"/>
      <c r="HT87" s="387"/>
      <c r="HU87" s="387"/>
      <c r="HV87" s="387"/>
      <c r="HW87" s="387"/>
      <c r="HX87" s="387"/>
      <c r="HY87" s="387"/>
      <c r="HZ87" s="387"/>
      <c r="IA87" s="387"/>
      <c r="IB87" s="387"/>
      <c r="IC87" s="387"/>
      <c r="ID87" s="387"/>
      <c r="IE87" s="387"/>
      <c r="IF87" s="387"/>
      <c r="IG87" s="387"/>
      <c r="IH87" s="387"/>
      <c r="II87" s="387"/>
      <c r="IJ87" s="387"/>
      <c r="IK87" s="387"/>
      <c r="IL87" s="387"/>
      <c r="IM87" s="387"/>
      <c r="IN87" s="387"/>
      <c r="IO87" s="387"/>
      <c r="IP87" s="387"/>
      <c r="IQ87" s="387"/>
      <c r="IR87" s="387"/>
      <c r="IS87" s="387"/>
      <c r="IT87" s="387"/>
      <c r="IU87" s="391"/>
    </row>
    <row r="88" spans="1:255" ht="15" customHeight="1">
      <c r="A88" s="406"/>
      <c r="B88" s="1113"/>
      <c r="C88" s="348"/>
      <c r="D88" s="550" t="s">
        <v>1566</v>
      </c>
      <c r="E88" s="280"/>
      <c r="F88" s="248"/>
      <c r="G88" s="248"/>
      <c r="H88" s="248"/>
      <c r="I88" s="248"/>
      <c r="J88" s="248"/>
      <c r="K88" s="248"/>
      <c r="L88" s="248"/>
      <c r="M88" s="387"/>
      <c r="N88" s="387"/>
      <c r="O88" s="387"/>
      <c r="P88" s="387"/>
      <c r="Q88" s="387"/>
      <c r="R88" s="387"/>
      <c r="S88" s="387"/>
      <c r="T88" s="387"/>
      <c r="U88" s="387"/>
      <c r="V88" s="387"/>
      <c r="W88" s="387"/>
      <c r="X88" s="387"/>
      <c r="Y88" s="387"/>
      <c r="Z88" s="387"/>
      <c r="AA88" s="387"/>
      <c r="AB88" s="387"/>
      <c r="AC88" s="387"/>
      <c r="AD88" s="387"/>
      <c r="AE88" s="387"/>
      <c r="AF88" s="387"/>
      <c r="AG88" s="387"/>
      <c r="AH88" s="387"/>
      <c r="AI88" s="387"/>
      <c r="AJ88" s="387"/>
      <c r="AK88" s="387"/>
      <c r="AL88" s="387"/>
      <c r="AM88" s="387"/>
      <c r="AN88" s="387"/>
      <c r="AO88" s="387"/>
      <c r="AP88" s="387"/>
      <c r="AQ88" s="387"/>
      <c r="AR88" s="387"/>
      <c r="AS88" s="387"/>
      <c r="AT88" s="387"/>
      <c r="AU88" s="387"/>
      <c r="AV88" s="387"/>
      <c r="AW88" s="387"/>
      <c r="AX88" s="387"/>
      <c r="AY88" s="387"/>
      <c r="AZ88" s="387"/>
      <c r="BA88" s="387"/>
      <c r="BB88" s="387"/>
      <c r="BC88" s="387"/>
      <c r="BD88" s="387"/>
      <c r="BE88" s="387"/>
      <c r="BF88" s="387"/>
      <c r="BG88" s="387"/>
      <c r="BH88" s="387"/>
      <c r="BI88" s="387"/>
      <c r="BJ88" s="387"/>
      <c r="BK88" s="387"/>
      <c r="BL88" s="387"/>
      <c r="BM88" s="387"/>
      <c r="BN88" s="387"/>
      <c r="BO88" s="387"/>
      <c r="BP88" s="387"/>
      <c r="BQ88" s="387"/>
      <c r="BR88" s="387"/>
      <c r="BS88" s="387"/>
      <c r="BT88" s="387"/>
      <c r="BU88" s="387"/>
      <c r="BV88" s="387"/>
      <c r="BW88" s="387"/>
      <c r="BX88" s="387"/>
      <c r="BY88" s="387"/>
      <c r="BZ88" s="387"/>
      <c r="CA88" s="387"/>
      <c r="CB88" s="387"/>
      <c r="CC88" s="387"/>
      <c r="CD88" s="387"/>
      <c r="CE88" s="387"/>
      <c r="CF88" s="387"/>
      <c r="CG88" s="387"/>
      <c r="CH88" s="387"/>
      <c r="CI88" s="387"/>
      <c r="CJ88" s="387"/>
      <c r="CK88" s="387"/>
      <c r="CL88" s="387"/>
      <c r="CM88" s="387"/>
      <c r="CN88" s="387"/>
      <c r="CO88" s="387"/>
      <c r="CP88" s="387"/>
      <c r="CQ88" s="387"/>
      <c r="CR88" s="387"/>
      <c r="CS88" s="387"/>
      <c r="CT88" s="387"/>
      <c r="CU88" s="387"/>
      <c r="CV88" s="387"/>
      <c r="CW88" s="387"/>
      <c r="CX88" s="387"/>
      <c r="CY88" s="387"/>
      <c r="CZ88" s="387"/>
      <c r="DA88" s="387"/>
      <c r="DB88" s="387"/>
      <c r="DC88" s="387"/>
      <c r="DD88" s="387"/>
      <c r="DE88" s="387"/>
      <c r="DF88" s="387"/>
      <c r="DG88" s="387"/>
      <c r="DH88" s="387"/>
      <c r="DI88" s="387"/>
      <c r="DJ88" s="387"/>
      <c r="DK88" s="387"/>
      <c r="DL88" s="387"/>
      <c r="DM88" s="387"/>
      <c r="DN88" s="387"/>
      <c r="DO88" s="387"/>
      <c r="DP88" s="387"/>
      <c r="DQ88" s="387"/>
      <c r="DR88" s="387"/>
      <c r="DS88" s="387"/>
      <c r="DT88" s="387"/>
      <c r="DU88" s="387"/>
      <c r="DV88" s="387"/>
      <c r="DW88" s="387"/>
      <c r="DX88" s="387"/>
      <c r="DY88" s="387"/>
      <c r="DZ88" s="387"/>
      <c r="EA88" s="387"/>
      <c r="EB88" s="387"/>
      <c r="EC88" s="387"/>
      <c r="ED88" s="387"/>
      <c r="EE88" s="387"/>
      <c r="EF88" s="387"/>
      <c r="EG88" s="387"/>
      <c r="EH88" s="387"/>
      <c r="EI88" s="387"/>
      <c r="EJ88" s="387"/>
      <c r="EK88" s="387"/>
      <c r="EL88" s="387"/>
      <c r="EM88" s="387"/>
      <c r="EN88" s="387"/>
      <c r="EO88" s="387"/>
      <c r="EP88" s="387"/>
      <c r="EQ88" s="387"/>
      <c r="ER88" s="387"/>
      <c r="ES88" s="387"/>
      <c r="ET88" s="387"/>
      <c r="EU88" s="387"/>
      <c r="EV88" s="387"/>
      <c r="EW88" s="387"/>
      <c r="EX88" s="387"/>
      <c r="EY88" s="387"/>
      <c r="EZ88" s="387"/>
      <c r="FA88" s="387"/>
      <c r="FB88" s="387"/>
      <c r="FC88" s="387"/>
      <c r="FD88" s="387"/>
      <c r="FE88" s="387"/>
      <c r="FF88" s="387"/>
      <c r="FG88" s="387"/>
      <c r="FH88" s="387"/>
      <c r="FI88" s="387"/>
      <c r="FJ88" s="387"/>
      <c r="FK88" s="387"/>
      <c r="FL88" s="387"/>
      <c r="FM88" s="387"/>
      <c r="FN88" s="387"/>
      <c r="FO88" s="387"/>
      <c r="FP88" s="387"/>
      <c r="FQ88" s="387"/>
      <c r="FR88" s="387"/>
      <c r="FS88" s="387"/>
      <c r="FT88" s="387"/>
      <c r="FU88" s="387"/>
      <c r="FV88" s="387"/>
      <c r="FW88" s="387"/>
      <c r="FX88" s="387"/>
      <c r="FY88" s="387"/>
      <c r="FZ88" s="387"/>
      <c r="GA88" s="387"/>
      <c r="GB88" s="387"/>
      <c r="GC88" s="387"/>
      <c r="GD88" s="387"/>
      <c r="GE88" s="387"/>
      <c r="GF88" s="387"/>
      <c r="GG88" s="387"/>
      <c r="GH88" s="387"/>
      <c r="GI88" s="387"/>
      <c r="GJ88" s="387"/>
      <c r="GK88" s="387"/>
      <c r="GL88" s="387"/>
      <c r="GM88" s="387"/>
      <c r="GN88" s="387"/>
      <c r="GO88" s="387"/>
      <c r="GP88" s="387"/>
      <c r="GQ88" s="387"/>
      <c r="GR88" s="387"/>
      <c r="GS88" s="387"/>
      <c r="GT88" s="387"/>
      <c r="GU88" s="387"/>
      <c r="GV88" s="387"/>
      <c r="GW88" s="387"/>
      <c r="GX88" s="387"/>
      <c r="GY88" s="387"/>
      <c r="GZ88" s="387"/>
      <c r="HA88" s="387"/>
      <c r="HB88" s="387"/>
      <c r="HC88" s="387"/>
      <c r="HD88" s="387"/>
      <c r="HE88" s="387"/>
      <c r="HF88" s="387"/>
      <c r="HG88" s="387"/>
      <c r="HH88" s="387"/>
      <c r="HI88" s="387"/>
      <c r="HJ88" s="387"/>
      <c r="HK88" s="387"/>
      <c r="HL88" s="387"/>
      <c r="HM88" s="387"/>
      <c r="HN88" s="387"/>
      <c r="HO88" s="387"/>
      <c r="HP88" s="387"/>
      <c r="HQ88" s="387"/>
      <c r="HR88" s="387"/>
      <c r="HS88" s="387"/>
      <c r="HT88" s="387"/>
      <c r="HU88" s="387"/>
      <c r="HV88" s="387"/>
      <c r="HW88" s="387"/>
      <c r="HX88" s="387"/>
      <c r="HY88" s="387"/>
      <c r="HZ88" s="387"/>
      <c r="IA88" s="387"/>
      <c r="IB88" s="387"/>
      <c r="IC88" s="387"/>
      <c r="ID88" s="387"/>
      <c r="IE88" s="387"/>
      <c r="IF88" s="387"/>
      <c r="IG88" s="387"/>
      <c r="IH88" s="387"/>
      <c r="II88" s="387"/>
      <c r="IJ88" s="387"/>
      <c r="IK88" s="387"/>
      <c r="IL88" s="387"/>
      <c r="IM88" s="387"/>
      <c r="IN88" s="387"/>
      <c r="IO88" s="387"/>
      <c r="IP88" s="387"/>
      <c r="IQ88" s="387"/>
      <c r="IR88" s="387"/>
      <c r="IS88" s="387"/>
      <c r="IT88" s="387"/>
      <c r="IU88" s="391"/>
    </row>
    <row r="89" spans="1:255" ht="15" customHeight="1">
      <c r="A89" s="406"/>
      <c r="B89" s="1113"/>
      <c r="C89" s="348"/>
      <c r="D89" s="550" t="s">
        <v>1567</v>
      </c>
      <c r="E89" s="280"/>
      <c r="F89" s="248"/>
      <c r="G89" s="248"/>
      <c r="H89" s="248"/>
      <c r="I89" s="248"/>
      <c r="J89" s="248"/>
      <c r="K89" s="248"/>
      <c r="L89" s="248"/>
      <c r="M89" s="387"/>
      <c r="N89" s="387"/>
      <c r="O89" s="387"/>
      <c r="P89" s="387"/>
      <c r="Q89" s="387"/>
      <c r="R89" s="387"/>
      <c r="S89" s="387"/>
      <c r="T89" s="387"/>
      <c r="U89" s="387"/>
      <c r="V89" s="387"/>
      <c r="W89" s="387"/>
      <c r="X89" s="387"/>
      <c r="Y89" s="387"/>
      <c r="Z89" s="387"/>
      <c r="AA89" s="387"/>
      <c r="AB89" s="387"/>
      <c r="AC89" s="387"/>
      <c r="AD89" s="387"/>
      <c r="AE89" s="387"/>
      <c r="AF89" s="387"/>
      <c r="AG89" s="387"/>
      <c r="AH89" s="387"/>
      <c r="AI89" s="387"/>
      <c r="AJ89" s="387"/>
      <c r="AK89" s="387"/>
      <c r="AL89" s="387"/>
      <c r="AM89" s="387"/>
      <c r="AN89" s="387"/>
      <c r="AO89" s="387"/>
      <c r="AP89" s="387"/>
      <c r="AQ89" s="387"/>
      <c r="AR89" s="387"/>
      <c r="AS89" s="387"/>
      <c r="AT89" s="387"/>
      <c r="AU89" s="387"/>
      <c r="AV89" s="387"/>
      <c r="AW89" s="387"/>
      <c r="AX89" s="387"/>
      <c r="AY89" s="387"/>
      <c r="AZ89" s="387"/>
      <c r="BA89" s="387"/>
      <c r="BB89" s="387"/>
      <c r="BC89" s="387"/>
      <c r="BD89" s="387"/>
      <c r="BE89" s="387"/>
      <c r="BF89" s="387"/>
      <c r="BG89" s="387"/>
      <c r="BH89" s="387"/>
      <c r="BI89" s="387"/>
      <c r="BJ89" s="387"/>
      <c r="BK89" s="387"/>
      <c r="BL89" s="387"/>
      <c r="BM89" s="387"/>
      <c r="BN89" s="387"/>
      <c r="BO89" s="387"/>
      <c r="BP89" s="387"/>
      <c r="BQ89" s="387"/>
      <c r="BR89" s="387"/>
      <c r="BS89" s="387"/>
      <c r="BT89" s="387"/>
      <c r="BU89" s="387"/>
      <c r="BV89" s="387"/>
      <c r="BW89" s="387"/>
      <c r="BX89" s="387"/>
      <c r="BY89" s="387"/>
      <c r="BZ89" s="387"/>
      <c r="CA89" s="387"/>
      <c r="CB89" s="387"/>
      <c r="CC89" s="387"/>
      <c r="CD89" s="387"/>
      <c r="CE89" s="387"/>
      <c r="CF89" s="387"/>
      <c r="CG89" s="387"/>
      <c r="CH89" s="387"/>
      <c r="CI89" s="387"/>
      <c r="CJ89" s="387"/>
      <c r="CK89" s="387"/>
      <c r="CL89" s="387"/>
      <c r="CM89" s="387"/>
      <c r="CN89" s="387"/>
      <c r="CO89" s="387"/>
      <c r="CP89" s="387"/>
      <c r="CQ89" s="387"/>
      <c r="CR89" s="387"/>
      <c r="CS89" s="387"/>
      <c r="CT89" s="387"/>
      <c r="CU89" s="387"/>
      <c r="CV89" s="387"/>
      <c r="CW89" s="387"/>
      <c r="CX89" s="387"/>
      <c r="CY89" s="387"/>
      <c r="CZ89" s="387"/>
      <c r="DA89" s="387"/>
      <c r="DB89" s="387"/>
      <c r="DC89" s="387"/>
      <c r="DD89" s="387"/>
      <c r="DE89" s="387"/>
      <c r="DF89" s="387"/>
      <c r="DG89" s="387"/>
      <c r="DH89" s="387"/>
      <c r="DI89" s="387"/>
      <c r="DJ89" s="387"/>
      <c r="DK89" s="387"/>
      <c r="DL89" s="387"/>
      <c r="DM89" s="387"/>
      <c r="DN89" s="387"/>
      <c r="DO89" s="387"/>
      <c r="DP89" s="387"/>
      <c r="DQ89" s="387"/>
      <c r="DR89" s="387"/>
      <c r="DS89" s="387"/>
      <c r="DT89" s="387"/>
      <c r="DU89" s="387"/>
      <c r="DV89" s="387"/>
      <c r="DW89" s="387"/>
      <c r="DX89" s="387"/>
      <c r="DY89" s="387"/>
      <c r="DZ89" s="387"/>
      <c r="EA89" s="387"/>
      <c r="EB89" s="387"/>
      <c r="EC89" s="387"/>
      <c r="ED89" s="387"/>
      <c r="EE89" s="387"/>
      <c r="EF89" s="387"/>
      <c r="EG89" s="387"/>
      <c r="EH89" s="387"/>
      <c r="EI89" s="387"/>
      <c r="EJ89" s="387"/>
      <c r="EK89" s="387"/>
      <c r="EL89" s="387"/>
      <c r="EM89" s="387"/>
      <c r="EN89" s="387"/>
      <c r="EO89" s="387"/>
      <c r="EP89" s="387"/>
      <c r="EQ89" s="387"/>
      <c r="ER89" s="387"/>
      <c r="ES89" s="387"/>
      <c r="ET89" s="387"/>
      <c r="EU89" s="387"/>
      <c r="EV89" s="387"/>
      <c r="EW89" s="387"/>
      <c r="EX89" s="387"/>
      <c r="EY89" s="387"/>
      <c r="EZ89" s="387"/>
      <c r="FA89" s="387"/>
      <c r="FB89" s="387"/>
      <c r="FC89" s="387"/>
      <c r="FD89" s="387"/>
      <c r="FE89" s="387"/>
      <c r="FF89" s="387"/>
      <c r="FG89" s="387"/>
      <c r="FH89" s="387"/>
      <c r="FI89" s="387"/>
      <c r="FJ89" s="387"/>
      <c r="FK89" s="387"/>
      <c r="FL89" s="387"/>
      <c r="FM89" s="387"/>
      <c r="FN89" s="387"/>
      <c r="FO89" s="387"/>
      <c r="FP89" s="387"/>
      <c r="FQ89" s="387"/>
      <c r="FR89" s="387"/>
      <c r="FS89" s="387"/>
      <c r="FT89" s="387"/>
      <c r="FU89" s="387"/>
      <c r="FV89" s="387"/>
      <c r="FW89" s="387"/>
      <c r="FX89" s="387"/>
      <c r="FY89" s="387"/>
      <c r="FZ89" s="387"/>
      <c r="GA89" s="387"/>
      <c r="GB89" s="387"/>
      <c r="GC89" s="387"/>
      <c r="GD89" s="387"/>
      <c r="GE89" s="387"/>
      <c r="GF89" s="387"/>
      <c r="GG89" s="387"/>
      <c r="GH89" s="387"/>
      <c r="GI89" s="387"/>
      <c r="GJ89" s="387"/>
      <c r="GK89" s="387"/>
      <c r="GL89" s="387"/>
      <c r="GM89" s="387"/>
      <c r="GN89" s="387"/>
      <c r="GO89" s="387"/>
      <c r="GP89" s="387"/>
      <c r="GQ89" s="387"/>
      <c r="GR89" s="387"/>
      <c r="GS89" s="387"/>
      <c r="GT89" s="387"/>
      <c r="GU89" s="387"/>
      <c r="GV89" s="387"/>
      <c r="GW89" s="387"/>
      <c r="GX89" s="387"/>
      <c r="GY89" s="387"/>
      <c r="GZ89" s="387"/>
      <c r="HA89" s="387"/>
      <c r="HB89" s="387"/>
      <c r="HC89" s="387"/>
      <c r="HD89" s="387"/>
      <c r="HE89" s="387"/>
      <c r="HF89" s="387"/>
      <c r="HG89" s="387"/>
      <c r="HH89" s="387"/>
      <c r="HI89" s="387"/>
      <c r="HJ89" s="387"/>
      <c r="HK89" s="387"/>
      <c r="HL89" s="387"/>
      <c r="HM89" s="387"/>
      <c r="HN89" s="387"/>
      <c r="HO89" s="387"/>
      <c r="HP89" s="387"/>
      <c r="HQ89" s="387"/>
      <c r="HR89" s="387"/>
      <c r="HS89" s="387"/>
      <c r="HT89" s="387"/>
      <c r="HU89" s="387"/>
      <c r="HV89" s="387"/>
      <c r="HW89" s="387"/>
      <c r="HX89" s="387"/>
      <c r="HY89" s="387"/>
      <c r="HZ89" s="387"/>
      <c r="IA89" s="387"/>
      <c r="IB89" s="387"/>
      <c r="IC89" s="387"/>
      <c r="ID89" s="387"/>
      <c r="IE89" s="387"/>
      <c r="IF89" s="387"/>
      <c r="IG89" s="387"/>
      <c r="IH89" s="387"/>
      <c r="II89" s="387"/>
      <c r="IJ89" s="387"/>
      <c r="IK89" s="387"/>
      <c r="IL89" s="387"/>
      <c r="IM89" s="387"/>
      <c r="IN89" s="387"/>
      <c r="IO89" s="387"/>
      <c r="IP89" s="387"/>
      <c r="IQ89" s="387"/>
      <c r="IR89" s="387"/>
      <c r="IS89" s="387"/>
      <c r="IT89" s="387"/>
      <c r="IU89" s="391"/>
    </row>
    <row r="90" spans="1:255" ht="15" customHeight="1">
      <c r="A90" s="406"/>
      <c r="B90" s="1113"/>
      <c r="C90" s="348"/>
      <c r="D90" s="547" t="s">
        <v>230</v>
      </c>
      <c r="E90" s="280"/>
      <c r="F90" s="248"/>
      <c r="G90" s="248"/>
      <c r="H90" s="248"/>
      <c r="I90" s="248"/>
      <c r="J90" s="248"/>
      <c r="K90" s="248"/>
      <c r="L90" s="248"/>
      <c r="M90" s="387"/>
      <c r="N90" s="387"/>
      <c r="O90" s="387"/>
      <c r="P90" s="387"/>
      <c r="Q90" s="387"/>
      <c r="R90" s="387"/>
      <c r="S90" s="387"/>
      <c r="T90" s="387"/>
      <c r="U90" s="387"/>
      <c r="V90" s="387"/>
      <c r="W90" s="387"/>
      <c r="X90" s="387"/>
      <c r="Y90" s="387"/>
      <c r="Z90" s="387"/>
      <c r="AA90" s="387"/>
      <c r="AB90" s="387"/>
      <c r="AC90" s="387"/>
      <c r="AD90" s="387"/>
      <c r="AE90" s="387"/>
      <c r="AF90" s="387"/>
      <c r="AG90" s="387"/>
      <c r="AH90" s="387"/>
      <c r="AI90" s="387"/>
      <c r="AJ90" s="387"/>
      <c r="AK90" s="387"/>
      <c r="AL90" s="387"/>
      <c r="AM90" s="387"/>
      <c r="AN90" s="387"/>
      <c r="AO90" s="387"/>
      <c r="AP90" s="387"/>
      <c r="AQ90" s="387"/>
      <c r="AR90" s="387"/>
      <c r="AS90" s="387"/>
      <c r="AT90" s="387"/>
      <c r="AU90" s="387"/>
      <c r="AV90" s="387"/>
      <c r="AW90" s="387"/>
      <c r="AX90" s="387"/>
      <c r="AY90" s="387"/>
      <c r="AZ90" s="387"/>
      <c r="BA90" s="387"/>
      <c r="BB90" s="387"/>
      <c r="BC90" s="387"/>
      <c r="BD90" s="387"/>
      <c r="BE90" s="387"/>
      <c r="BF90" s="387"/>
      <c r="BG90" s="387"/>
      <c r="BH90" s="387"/>
      <c r="BI90" s="387"/>
      <c r="BJ90" s="387"/>
      <c r="BK90" s="387"/>
      <c r="BL90" s="387"/>
      <c r="BM90" s="387"/>
      <c r="BN90" s="387"/>
      <c r="BO90" s="387"/>
      <c r="BP90" s="387"/>
      <c r="BQ90" s="387"/>
      <c r="BR90" s="387"/>
      <c r="BS90" s="387"/>
      <c r="BT90" s="387"/>
      <c r="BU90" s="387"/>
      <c r="BV90" s="387"/>
      <c r="BW90" s="387"/>
      <c r="BX90" s="387"/>
      <c r="BY90" s="387"/>
      <c r="BZ90" s="387"/>
      <c r="CA90" s="387"/>
      <c r="CB90" s="387"/>
      <c r="CC90" s="387"/>
      <c r="CD90" s="387"/>
      <c r="CE90" s="387"/>
      <c r="CF90" s="387"/>
      <c r="CG90" s="387"/>
      <c r="CH90" s="387"/>
      <c r="CI90" s="387"/>
      <c r="CJ90" s="387"/>
      <c r="CK90" s="387"/>
      <c r="CL90" s="387"/>
      <c r="CM90" s="387"/>
      <c r="CN90" s="387"/>
      <c r="CO90" s="387"/>
      <c r="CP90" s="387"/>
      <c r="CQ90" s="387"/>
      <c r="CR90" s="387"/>
      <c r="CS90" s="387"/>
      <c r="CT90" s="387"/>
      <c r="CU90" s="387"/>
      <c r="CV90" s="387"/>
      <c r="CW90" s="387"/>
      <c r="CX90" s="387"/>
      <c r="CY90" s="387"/>
      <c r="CZ90" s="387"/>
      <c r="DA90" s="387"/>
      <c r="DB90" s="387"/>
      <c r="DC90" s="387"/>
      <c r="DD90" s="387"/>
      <c r="DE90" s="387"/>
      <c r="DF90" s="387"/>
      <c r="DG90" s="387"/>
      <c r="DH90" s="387"/>
      <c r="DI90" s="387"/>
      <c r="DJ90" s="387"/>
      <c r="DK90" s="387"/>
      <c r="DL90" s="387"/>
      <c r="DM90" s="387"/>
      <c r="DN90" s="387"/>
      <c r="DO90" s="387"/>
      <c r="DP90" s="387"/>
      <c r="DQ90" s="387"/>
      <c r="DR90" s="387"/>
      <c r="DS90" s="387"/>
      <c r="DT90" s="387"/>
      <c r="DU90" s="387"/>
      <c r="DV90" s="387"/>
      <c r="DW90" s="387"/>
      <c r="DX90" s="387"/>
      <c r="DY90" s="387"/>
      <c r="DZ90" s="387"/>
      <c r="EA90" s="387"/>
      <c r="EB90" s="387"/>
      <c r="EC90" s="387"/>
      <c r="ED90" s="387"/>
      <c r="EE90" s="387"/>
      <c r="EF90" s="387"/>
      <c r="EG90" s="387"/>
      <c r="EH90" s="387"/>
      <c r="EI90" s="387"/>
      <c r="EJ90" s="387"/>
      <c r="EK90" s="387"/>
      <c r="EL90" s="387"/>
      <c r="EM90" s="387"/>
      <c r="EN90" s="387"/>
      <c r="EO90" s="387"/>
      <c r="EP90" s="387"/>
      <c r="EQ90" s="387"/>
      <c r="ER90" s="387"/>
      <c r="ES90" s="387"/>
      <c r="ET90" s="387"/>
      <c r="EU90" s="387"/>
      <c r="EV90" s="387"/>
      <c r="EW90" s="387"/>
      <c r="EX90" s="387"/>
      <c r="EY90" s="387"/>
      <c r="EZ90" s="387"/>
      <c r="FA90" s="387"/>
      <c r="FB90" s="387"/>
      <c r="FC90" s="387"/>
      <c r="FD90" s="387"/>
      <c r="FE90" s="387"/>
      <c r="FF90" s="387"/>
      <c r="FG90" s="387"/>
      <c r="FH90" s="387"/>
      <c r="FI90" s="387"/>
      <c r="FJ90" s="387"/>
      <c r="FK90" s="387"/>
      <c r="FL90" s="387"/>
      <c r="FM90" s="387"/>
      <c r="FN90" s="387"/>
      <c r="FO90" s="387"/>
      <c r="FP90" s="387"/>
      <c r="FQ90" s="387"/>
      <c r="FR90" s="387"/>
      <c r="FS90" s="387"/>
      <c r="FT90" s="387"/>
      <c r="FU90" s="387"/>
      <c r="FV90" s="387"/>
      <c r="FW90" s="387"/>
      <c r="FX90" s="387"/>
      <c r="FY90" s="387"/>
      <c r="FZ90" s="387"/>
      <c r="GA90" s="387"/>
      <c r="GB90" s="387"/>
      <c r="GC90" s="387"/>
      <c r="GD90" s="387"/>
      <c r="GE90" s="387"/>
      <c r="GF90" s="387"/>
      <c r="GG90" s="387"/>
      <c r="GH90" s="387"/>
      <c r="GI90" s="387"/>
      <c r="GJ90" s="387"/>
      <c r="GK90" s="387"/>
      <c r="GL90" s="387"/>
      <c r="GM90" s="387"/>
      <c r="GN90" s="387"/>
      <c r="GO90" s="387"/>
      <c r="GP90" s="387"/>
      <c r="GQ90" s="387"/>
      <c r="GR90" s="387"/>
      <c r="GS90" s="387"/>
      <c r="GT90" s="387"/>
      <c r="GU90" s="387"/>
      <c r="GV90" s="387"/>
      <c r="GW90" s="387"/>
      <c r="GX90" s="387"/>
      <c r="GY90" s="387"/>
      <c r="GZ90" s="387"/>
      <c r="HA90" s="387"/>
      <c r="HB90" s="387"/>
      <c r="HC90" s="387"/>
      <c r="HD90" s="387"/>
      <c r="HE90" s="387"/>
      <c r="HF90" s="387"/>
      <c r="HG90" s="387"/>
      <c r="HH90" s="387"/>
      <c r="HI90" s="387"/>
      <c r="HJ90" s="387"/>
      <c r="HK90" s="387"/>
      <c r="HL90" s="387"/>
      <c r="HM90" s="387"/>
      <c r="HN90" s="387"/>
      <c r="HO90" s="387"/>
      <c r="HP90" s="387"/>
      <c r="HQ90" s="387"/>
      <c r="HR90" s="387"/>
      <c r="HS90" s="387"/>
      <c r="HT90" s="387"/>
      <c r="HU90" s="387"/>
      <c r="HV90" s="387"/>
      <c r="HW90" s="387"/>
      <c r="HX90" s="387"/>
      <c r="HY90" s="387"/>
      <c r="HZ90" s="387"/>
      <c r="IA90" s="387"/>
      <c r="IB90" s="387"/>
      <c r="IC90" s="387"/>
      <c r="ID90" s="387"/>
      <c r="IE90" s="387"/>
      <c r="IF90" s="387"/>
      <c r="IG90" s="387"/>
      <c r="IH90" s="387"/>
      <c r="II90" s="387"/>
      <c r="IJ90" s="387"/>
      <c r="IK90" s="387"/>
      <c r="IL90" s="387"/>
      <c r="IM90" s="387"/>
      <c r="IN90" s="387"/>
      <c r="IO90" s="387"/>
      <c r="IP90" s="387"/>
      <c r="IQ90" s="387"/>
      <c r="IR90" s="387"/>
      <c r="IS90" s="387"/>
      <c r="IT90" s="387"/>
      <c r="IU90" s="391"/>
    </row>
    <row r="91" spans="1:255" ht="23.45" customHeight="1" thickBot="1">
      <c r="A91" s="406"/>
      <c r="B91" s="1114"/>
      <c r="C91" s="284"/>
      <c r="D91" s="538" t="s">
        <v>714</v>
      </c>
      <c r="E91" s="280"/>
      <c r="F91" s="248"/>
      <c r="G91" s="248"/>
      <c r="H91" s="248"/>
      <c r="I91" s="248"/>
      <c r="J91" s="248"/>
      <c r="K91" s="248"/>
      <c r="L91" s="248"/>
      <c r="M91" s="387"/>
      <c r="N91" s="387"/>
      <c r="O91" s="387"/>
      <c r="P91" s="387"/>
      <c r="Q91" s="387"/>
      <c r="R91" s="387"/>
      <c r="S91" s="387"/>
      <c r="T91" s="387"/>
      <c r="U91" s="387"/>
      <c r="V91" s="387"/>
      <c r="W91" s="387"/>
      <c r="X91" s="387"/>
      <c r="Y91" s="387"/>
      <c r="Z91" s="387"/>
      <c r="AA91" s="387"/>
      <c r="AB91" s="387"/>
      <c r="AC91" s="387"/>
      <c r="AD91" s="387"/>
      <c r="AE91" s="387"/>
      <c r="AF91" s="387"/>
      <c r="AG91" s="387"/>
      <c r="AH91" s="387"/>
      <c r="AI91" s="387"/>
      <c r="AJ91" s="387"/>
      <c r="AK91" s="387"/>
      <c r="AL91" s="387"/>
      <c r="AM91" s="387"/>
      <c r="AN91" s="387"/>
      <c r="AO91" s="387"/>
      <c r="AP91" s="387"/>
      <c r="AQ91" s="387"/>
      <c r="AR91" s="387"/>
      <c r="AS91" s="387"/>
      <c r="AT91" s="387"/>
      <c r="AU91" s="387"/>
      <c r="AV91" s="387"/>
      <c r="AW91" s="387"/>
      <c r="AX91" s="387"/>
      <c r="AY91" s="387"/>
      <c r="AZ91" s="387"/>
      <c r="BA91" s="387"/>
      <c r="BB91" s="387"/>
      <c r="BC91" s="387"/>
      <c r="BD91" s="387"/>
      <c r="BE91" s="387"/>
      <c r="BF91" s="387"/>
      <c r="BG91" s="387"/>
      <c r="BH91" s="387"/>
      <c r="BI91" s="387"/>
      <c r="BJ91" s="387"/>
      <c r="BK91" s="387"/>
      <c r="BL91" s="387"/>
      <c r="BM91" s="387"/>
      <c r="BN91" s="387"/>
      <c r="BO91" s="387"/>
      <c r="BP91" s="387"/>
      <c r="BQ91" s="387"/>
      <c r="BR91" s="387"/>
      <c r="BS91" s="387"/>
      <c r="BT91" s="387"/>
      <c r="BU91" s="387"/>
      <c r="BV91" s="387"/>
      <c r="BW91" s="387"/>
      <c r="BX91" s="387"/>
      <c r="BY91" s="387"/>
      <c r="BZ91" s="387"/>
      <c r="CA91" s="387"/>
      <c r="CB91" s="387"/>
      <c r="CC91" s="387"/>
      <c r="CD91" s="387"/>
      <c r="CE91" s="387"/>
      <c r="CF91" s="387"/>
      <c r="CG91" s="387"/>
      <c r="CH91" s="387"/>
      <c r="CI91" s="387"/>
      <c r="CJ91" s="387"/>
      <c r="CK91" s="387"/>
      <c r="CL91" s="387"/>
      <c r="CM91" s="387"/>
      <c r="CN91" s="387"/>
      <c r="CO91" s="387"/>
      <c r="CP91" s="387"/>
      <c r="CQ91" s="387"/>
      <c r="CR91" s="387"/>
      <c r="CS91" s="387"/>
      <c r="CT91" s="387"/>
      <c r="CU91" s="387"/>
      <c r="CV91" s="387"/>
      <c r="CW91" s="387"/>
      <c r="CX91" s="387"/>
      <c r="CY91" s="387"/>
      <c r="CZ91" s="387"/>
      <c r="DA91" s="387"/>
      <c r="DB91" s="387"/>
      <c r="DC91" s="387"/>
      <c r="DD91" s="387"/>
      <c r="DE91" s="387"/>
      <c r="DF91" s="387"/>
      <c r="DG91" s="387"/>
      <c r="DH91" s="387"/>
      <c r="DI91" s="387"/>
      <c r="DJ91" s="387"/>
      <c r="DK91" s="387"/>
      <c r="DL91" s="387"/>
      <c r="DM91" s="387"/>
      <c r="DN91" s="387"/>
      <c r="DO91" s="387"/>
      <c r="DP91" s="387"/>
      <c r="DQ91" s="387"/>
      <c r="DR91" s="387"/>
      <c r="DS91" s="387"/>
      <c r="DT91" s="387"/>
      <c r="DU91" s="387"/>
      <c r="DV91" s="387"/>
      <c r="DW91" s="387"/>
      <c r="DX91" s="387"/>
      <c r="DY91" s="387"/>
      <c r="DZ91" s="387"/>
      <c r="EA91" s="387"/>
      <c r="EB91" s="387"/>
      <c r="EC91" s="387"/>
      <c r="ED91" s="387"/>
      <c r="EE91" s="387"/>
      <c r="EF91" s="387"/>
      <c r="EG91" s="387"/>
      <c r="EH91" s="387"/>
      <c r="EI91" s="387"/>
      <c r="EJ91" s="387"/>
      <c r="EK91" s="387"/>
      <c r="EL91" s="387"/>
      <c r="EM91" s="387"/>
      <c r="EN91" s="387"/>
      <c r="EO91" s="387"/>
      <c r="EP91" s="387"/>
      <c r="EQ91" s="387"/>
      <c r="ER91" s="387"/>
      <c r="ES91" s="387"/>
      <c r="ET91" s="387"/>
      <c r="EU91" s="387"/>
      <c r="EV91" s="387"/>
      <c r="EW91" s="387"/>
      <c r="EX91" s="387"/>
      <c r="EY91" s="387"/>
      <c r="EZ91" s="387"/>
      <c r="FA91" s="387"/>
      <c r="FB91" s="387"/>
      <c r="FC91" s="387"/>
      <c r="FD91" s="387"/>
      <c r="FE91" s="387"/>
      <c r="FF91" s="387"/>
      <c r="FG91" s="387"/>
      <c r="FH91" s="387"/>
      <c r="FI91" s="387"/>
      <c r="FJ91" s="387"/>
      <c r="FK91" s="387"/>
      <c r="FL91" s="387"/>
      <c r="FM91" s="387"/>
      <c r="FN91" s="387"/>
      <c r="FO91" s="387"/>
      <c r="FP91" s="387"/>
      <c r="FQ91" s="387"/>
      <c r="FR91" s="387"/>
      <c r="FS91" s="387"/>
      <c r="FT91" s="387"/>
      <c r="FU91" s="387"/>
      <c r="FV91" s="387"/>
      <c r="FW91" s="387"/>
      <c r="FX91" s="387"/>
      <c r="FY91" s="387"/>
      <c r="FZ91" s="387"/>
      <c r="GA91" s="387"/>
      <c r="GB91" s="387"/>
      <c r="GC91" s="387"/>
      <c r="GD91" s="387"/>
      <c r="GE91" s="387"/>
      <c r="GF91" s="387"/>
      <c r="GG91" s="387"/>
      <c r="GH91" s="387"/>
      <c r="GI91" s="387"/>
      <c r="GJ91" s="387"/>
      <c r="GK91" s="387"/>
      <c r="GL91" s="387"/>
      <c r="GM91" s="387"/>
      <c r="GN91" s="387"/>
      <c r="GO91" s="387"/>
      <c r="GP91" s="387"/>
      <c r="GQ91" s="387"/>
      <c r="GR91" s="387"/>
      <c r="GS91" s="387"/>
      <c r="GT91" s="387"/>
      <c r="GU91" s="387"/>
      <c r="GV91" s="387"/>
      <c r="GW91" s="387"/>
      <c r="GX91" s="387"/>
      <c r="GY91" s="387"/>
      <c r="GZ91" s="387"/>
      <c r="HA91" s="387"/>
      <c r="HB91" s="387"/>
      <c r="HC91" s="387"/>
      <c r="HD91" s="387"/>
      <c r="HE91" s="387"/>
      <c r="HF91" s="387"/>
      <c r="HG91" s="387"/>
      <c r="HH91" s="387"/>
      <c r="HI91" s="387"/>
      <c r="HJ91" s="387"/>
      <c r="HK91" s="387"/>
      <c r="HL91" s="387"/>
      <c r="HM91" s="387"/>
      <c r="HN91" s="387"/>
      <c r="HO91" s="387"/>
      <c r="HP91" s="387"/>
      <c r="HQ91" s="387"/>
      <c r="HR91" s="387"/>
      <c r="HS91" s="387"/>
      <c r="HT91" s="387"/>
      <c r="HU91" s="387"/>
      <c r="HV91" s="387"/>
      <c r="HW91" s="387"/>
      <c r="HX91" s="387"/>
      <c r="HY91" s="387"/>
      <c r="HZ91" s="387"/>
      <c r="IA91" s="387"/>
      <c r="IB91" s="387"/>
      <c r="IC91" s="387"/>
      <c r="ID91" s="387"/>
      <c r="IE91" s="387"/>
      <c r="IF91" s="387"/>
      <c r="IG91" s="387"/>
      <c r="IH91" s="387"/>
      <c r="II91" s="387"/>
      <c r="IJ91" s="387"/>
      <c r="IK91" s="387"/>
      <c r="IL91" s="387"/>
      <c r="IM91" s="387"/>
      <c r="IN91" s="387"/>
      <c r="IO91" s="387"/>
      <c r="IP91" s="387"/>
      <c r="IQ91" s="387"/>
      <c r="IR91" s="387"/>
      <c r="IS91" s="387"/>
      <c r="IT91" s="387"/>
      <c r="IU91" s="391"/>
    </row>
    <row r="92" spans="1:255" ht="15.6" customHeight="1">
      <c r="A92" s="406"/>
      <c r="B92" s="1097" t="s">
        <v>232</v>
      </c>
      <c r="C92" s="345"/>
      <c r="D92" s="1274"/>
      <c r="E92" s="280"/>
      <c r="F92" s="248"/>
      <c r="G92" s="248"/>
      <c r="H92" s="248"/>
      <c r="I92" s="248"/>
      <c r="J92" s="248"/>
      <c r="K92" s="248"/>
      <c r="L92" s="248"/>
      <c r="M92" s="387"/>
      <c r="N92" s="387"/>
      <c r="O92" s="387"/>
      <c r="P92" s="387"/>
      <c r="Q92" s="387"/>
      <c r="R92" s="387"/>
      <c r="S92" s="387"/>
      <c r="T92" s="387"/>
      <c r="U92" s="387"/>
      <c r="V92" s="387"/>
      <c r="W92" s="387"/>
      <c r="X92" s="387"/>
      <c r="Y92" s="387"/>
      <c r="Z92" s="387"/>
      <c r="AA92" s="387"/>
      <c r="AB92" s="387"/>
      <c r="AC92" s="387"/>
      <c r="AD92" s="387"/>
      <c r="AE92" s="387"/>
      <c r="AF92" s="387"/>
      <c r="AG92" s="387"/>
      <c r="AH92" s="387"/>
      <c r="AI92" s="387"/>
      <c r="AJ92" s="387"/>
      <c r="AK92" s="387"/>
      <c r="AL92" s="387"/>
      <c r="AM92" s="387"/>
      <c r="AN92" s="387"/>
      <c r="AO92" s="387"/>
      <c r="AP92" s="387"/>
      <c r="AQ92" s="387"/>
      <c r="AR92" s="387"/>
      <c r="AS92" s="387"/>
      <c r="AT92" s="387"/>
      <c r="AU92" s="387"/>
      <c r="AV92" s="387"/>
      <c r="AW92" s="387"/>
      <c r="AX92" s="387"/>
      <c r="AY92" s="387"/>
      <c r="AZ92" s="387"/>
      <c r="BA92" s="387"/>
      <c r="BB92" s="387"/>
      <c r="BC92" s="387"/>
      <c r="BD92" s="387"/>
      <c r="BE92" s="387"/>
      <c r="BF92" s="387"/>
      <c r="BG92" s="387"/>
      <c r="BH92" s="387"/>
      <c r="BI92" s="387"/>
      <c r="BJ92" s="387"/>
      <c r="BK92" s="387"/>
      <c r="BL92" s="387"/>
      <c r="BM92" s="387"/>
      <c r="BN92" s="387"/>
      <c r="BO92" s="387"/>
      <c r="BP92" s="387"/>
      <c r="BQ92" s="387"/>
      <c r="BR92" s="387"/>
      <c r="BS92" s="387"/>
      <c r="BT92" s="387"/>
      <c r="BU92" s="387"/>
      <c r="BV92" s="387"/>
      <c r="BW92" s="387"/>
      <c r="BX92" s="387"/>
      <c r="BY92" s="387"/>
      <c r="BZ92" s="387"/>
      <c r="CA92" s="387"/>
      <c r="CB92" s="387"/>
      <c r="CC92" s="387"/>
      <c r="CD92" s="387"/>
      <c r="CE92" s="387"/>
      <c r="CF92" s="387"/>
      <c r="CG92" s="387"/>
      <c r="CH92" s="387"/>
      <c r="CI92" s="387"/>
      <c r="CJ92" s="387"/>
      <c r="CK92" s="387"/>
      <c r="CL92" s="387"/>
      <c r="CM92" s="387"/>
      <c r="CN92" s="387"/>
      <c r="CO92" s="387"/>
      <c r="CP92" s="387"/>
      <c r="CQ92" s="387"/>
      <c r="CR92" s="387"/>
      <c r="CS92" s="387"/>
      <c r="CT92" s="387"/>
      <c r="CU92" s="387"/>
      <c r="CV92" s="387"/>
      <c r="CW92" s="387"/>
      <c r="CX92" s="387"/>
      <c r="CY92" s="387"/>
      <c r="CZ92" s="387"/>
      <c r="DA92" s="387"/>
      <c r="DB92" s="387"/>
      <c r="DC92" s="387"/>
      <c r="DD92" s="387"/>
      <c r="DE92" s="387"/>
      <c r="DF92" s="387"/>
      <c r="DG92" s="387"/>
      <c r="DH92" s="387"/>
      <c r="DI92" s="387"/>
      <c r="DJ92" s="387"/>
      <c r="DK92" s="387"/>
      <c r="DL92" s="387"/>
      <c r="DM92" s="387"/>
      <c r="DN92" s="387"/>
      <c r="DO92" s="387"/>
      <c r="DP92" s="387"/>
      <c r="DQ92" s="387"/>
      <c r="DR92" s="387"/>
      <c r="DS92" s="387"/>
      <c r="DT92" s="387"/>
      <c r="DU92" s="387"/>
      <c r="DV92" s="387"/>
      <c r="DW92" s="387"/>
      <c r="DX92" s="387"/>
      <c r="DY92" s="387"/>
      <c r="DZ92" s="387"/>
      <c r="EA92" s="387"/>
      <c r="EB92" s="387"/>
      <c r="EC92" s="387"/>
      <c r="ED92" s="387"/>
      <c r="EE92" s="387"/>
      <c r="EF92" s="387"/>
      <c r="EG92" s="387"/>
      <c r="EH92" s="387"/>
      <c r="EI92" s="387"/>
      <c r="EJ92" s="387"/>
      <c r="EK92" s="387"/>
      <c r="EL92" s="387"/>
      <c r="EM92" s="387"/>
      <c r="EN92" s="387"/>
      <c r="EO92" s="387"/>
      <c r="EP92" s="387"/>
      <c r="EQ92" s="387"/>
      <c r="ER92" s="387"/>
      <c r="ES92" s="387"/>
      <c r="ET92" s="387"/>
      <c r="EU92" s="387"/>
      <c r="EV92" s="387"/>
      <c r="EW92" s="387"/>
      <c r="EX92" s="387"/>
      <c r="EY92" s="387"/>
      <c r="EZ92" s="387"/>
      <c r="FA92" s="387"/>
      <c r="FB92" s="387"/>
      <c r="FC92" s="387"/>
      <c r="FD92" s="387"/>
      <c r="FE92" s="387"/>
      <c r="FF92" s="387"/>
      <c r="FG92" s="387"/>
      <c r="FH92" s="387"/>
      <c r="FI92" s="387"/>
      <c r="FJ92" s="387"/>
      <c r="FK92" s="387"/>
      <c r="FL92" s="387"/>
      <c r="FM92" s="387"/>
      <c r="FN92" s="387"/>
      <c r="FO92" s="387"/>
      <c r="FP92" s="387"/>
      <c r="FQ92" s="387"/>
      <c r="FR92" s="387"/>
      <c r="FS92" s="387"/>
      <c r="FT92" s="387"/>
      <c r="FU92" s="387"/>
      <c r="FV92" s="387"/>
      <c r="FW92" s="387"/>
      <c r="FX92" s="387"/>
      <c r="FY92" s="387"/>
      <c r="FZ92" s="387"/>
      <c r="GA92" s="387"/>
      <c r="GB92" s="387"/>
      <c r="GC92" s="387"/>
      <c r="GD92" s="387"/>
      <c r="GE92" s="387"/>
      <c r="GF92" s="387"/>
      <c r="GG92" s="387"/>
      <c r="GH92" s="387"/>
      <c r="GI92" s="387"/>
      <c r="GJ92" s="387"/>
      <c r="GK92" s="387"/>
      <c r="GL92" s="387"/>
      <c r="GM92" s="387"/>
      <c r="GN92" s="387"/>
      <c r="GO92" s="387"/>
      <c r="GP92" s="387"/>
      <c r="GQ92" s="387"/>
      <c r="GR92" s="387"/>
      <c r="GS92" s="387"/>
      <c r="GT92" s="387"/>
      <c r="GU92" s="387"/>
      <c r="GV92" s="387"/>
      <c r="GW92" s="387"/>
      <c r="GX92" s="387"/>
      <c r="GY92" s="387"/>
      <c r="GZ92" s="387"/>
      <c r="HA92" s="387"/>
      <c r="HB92" s="387"/>
      <c r="HC92" s="387"/>
      <c r="HD92" s="387"/>
      <c r="HE92" s="387"/>
      <c r="HF92" s="387"/>
      <c r="HG92" s="387"/>
      <c r="HH92" s="387"/>
      <c r="HI92" s="387"/>
      <c r="HJ92" s="387"/>
      <c r="HK92" s="387"/>
      <c r="HL92" s="387"/>
      <c r="HM92" s="387"/>
      <c r="HN92" s="387"/>
      <c r="HO92" s="387"/>
      <c r="HP92" s="387"/>
      <c r="HQ92" s="387"/>
      <c r="HR92" s="387"/>
      <c r="HS92" s="387"/>
      <c r="HT92" s="387"/>
      <c r="HU92" s="387"/>
      <c r="HV92" s="387"/>
      <c r="HW92" s="387"/>
      <c r="HX92" s="387"/>
      <c r="HY92" s="387"/>
      <c r="HZ92" s="387"/>
      <c r="IA92" s="387"/>
      <c r="IB92" s="387"/>
      <c r="IC92" s="387"/>
      <c r="ID92" s="387"/>
      <c r="IE92" s="387"/>
      <c r="IF92" s="387"/>
      <c r="IG92" s="387"/>
      <c r="IH92" s="387"/>
      <c r="II92" s="387"/>
      <c r="IJ92" s="387"/>
      <c r="IK92" s="387"/>
      <c r="IL92" s="387"/>
      <c r="IM92" s="387"/>
      <c r="IN92" s="387"/>
      <c r="IO92" s="387"/>
      <c r="IP92" s="387"/>
      <c r="IQ92" s="387"/>
      <c r="IR92" s="387"/>
      <c r="IS92" s="387"/>
      <c r="IT92" s="387"/>
      <c r="IU92" s="391"/>
    </row>
    <row r="93" spans="1:255" ht="15" customHeight="1" thickBot="1">
      <c r="A93" s="406"/>
      <c r="B93" s="1114"/>
      <c r="C93" s="284"/>
      <c r="D93" s="1114"/>
      <c r="E93" s="280"/>
      <c r="F93" s="248"/>
      <c r="G93" s="248"/>
      <c r="H93" s="248"/>
      <c r="I93" s="248"/>
      <c r="J93" s="248"/>
      <c r="K93" s="248"/>
      <c r="L93" s="248"/>
      <c r="M93" s="387"/>
      <c r="N93" s="387"/>
      <c r="O93" s="387"/>
      <c r="P93" s="387"/>
      <c r="Q93" s="387"/>
      <c r="R93" s="387"/>
      <c r="S93" s="387"/>
      <c r="T93" s="387"/>
      <c r="U93" s="387"/>
      <c r="V93" s="387"/>
      <c r="W93" s="387"/>
      <c r="X93" s="387"/>
      <c r="Y93" s="387"/>
      <c r="Z93" s="387"/>
      <c r="AA93" s="387"/>
      <c r="AB93" s="387"/>
      <c r="AC93" s="387"/>
      <c r="AD93" s="387"/>
      <c r="AE93" s="387"/>
      <c r="AF93" s="387"/>
      <c r="AG93" s="387"/>
      <c r="AH93" s="387"/>
      <c r="AI93" s="387"/>
      <c r="AJ93" s="387"/>
      <c r="AK93" s="387"/>
      <c r="AL93" s="387"/>
      <c r="AM93" s="387"/>
      <c r="AN93" s="387"/>
      <c r="AO93" s="387"/>
      <c r="AP93" s="387"/>
      <c r="AQ93" s="387"/>
      <c r="AR93" s="387"/>
      <c r="AS93" s="387"/>
      <c r="AT93" s="387"/>
      <c r="AU93" s="387"/>
      <c r="AV93" s="387"/>
      <c r="AW93" s="387"/>
      <c r="AX93" s="387"/>
      <c r="AY93" s="387"/>
      <c r="AZ93" s="387"/>
      <c r="BA93" s="387"/>
      <c r="BB93" s="387"/>
      <c r="BC93" s="387"/>
      <c r="BD93" s="387"/>
      <c r="BE93" s="387"/>
      <c r="BF93" s="387"/>
      <c r="BG93" s="387"/>
      <c r="BH93" s="387"/>
      <c r="BI93" s="387"/>
      <c r="BJ93" s="387"/>
      <c r="BK93" s="387"/>
      <c r="BL93" s="387"/>
      <c r="BM93" s="387"/>
      <c r="BN93" s="387"/>
      <c r="BO93" s="387"/>
      <c r="BP93" s="387"/>
      <c r="BQ93" s="387"/>
      <c r="BR93" s="387"/>
      <c r="BS93" s="387"/>
      <c r="BT93" s="387"/>
      <c r="BU93" s="387"/>
      <c r="BV93" s="387"/>
      <c r="BW93" s="387"/>
      <c r="BX93" s="387"/>
      <c r="BY93" s="387"/>
      <c r="BZ93" s="387"/>
      <c r="CA93" s="387"/>
      <c r="CB93" s="387"/>
      <c r="CC93" s="387"/>
      <c r="CD93" s="387"/>
      <c r="CE93" s="387"/>
      <c r="CF93" s="387"/>
      <c r="CG93" s="387"/>
      <c r="CH93" s="387"/>
      <c r="CI93" s="387"/>
      <c r="CJ93" s="387"/>
      <c r="CK93" s="387"/>
      <c r="CL93" s="387"/>
      <c r="CM93" s="387"/>
      <c r="CN93" s="387"/>
      <c r="CO93" s="387"/>
      <c r="CP93" s="387"/>
      <c r="CQ93" s="387"/>
      <c r="CR93" s="387"/>
      <c r="CS93" s="387"/>
      <c r="CT93" s="387"/>
      <c r="CU93" s="387"/>
      <c r="CV93" s="387"/>
      <c r="CW93" s="387"/>
      <c r="CX93" s="387"/>
      <c r="CY93" s="387"/>
      <c r="CZ93" s="387"/>
      <c r="DA93" s="387"/>
      <c r="DB93" s="387"/>
      <c r="DC93" s="387"/>
      <c r="DD93" s="387"/>
      <c r="DE93" s="387"/>
      <c r="DF93" s="387"/>
      <c r="DG93" s="387"/>
      <c r="DH93" s="387"/>
      <c r="DI93" s="387"/>
      <c r="DJ93" s="387"/>
      <c r="DK93" s="387"/>
      <c r="DL93" s="387"/>
      <c r="DM93" s="387"/>
      <c r="DN93" s="387"/>
      <c r="DO93" s="387"/>
      <c r="DP93" s="387"/>
      <c r="DQ93" s="387"/>
      <c r="DR93" s="387"/>
      <c r="DS93" s="387"/>
      <c r="DT93" s="387"/>
      <c r="DU93" s="387"/>
      <c r="DV93" s="387"/>
      <c r="DW93" s="387"/>
      <c r="DX93" s="387"/>
      <c r="DY93" s="387"/>
      <c r="DZ93" s="387"/>
      <c r="EA93" s="387"/>
      <c r="EB93" s="387"/>
      <c r="EC93" s="387"/>
      <c r="ED93" s="387"/>
      <c r="EE93" s="387"/>
      <c r="EF93" s="387"/>
      <c r="EG93" s="387"/>
      <c r="EH93" s="387"/>
      <c r="EI93" s="387"/>
      <c r="EJ93" s="387"/>
      <c r="EK93" s="387"/>
      <c r="EL93" s="387"/>
      <c r="EM93" s="387"/>
      <c r="EN93" s="387"/>
      <c r="EO93" s="387"/>
      <c r="EP93" s="387"/>
      <c r="EQ93" s="387"/>
      <c r="ER93" s="387"/>
      <c r="ES93" s="387"/>
      <c r="ET93" s="387"/>
      <c r="EU93" s="387"/>
      <c r="EV93" s="387"/>
      <c r="EW93" s="387"/>
      <c r="EX93" s="387"/>
      <c r="EY93" s="387"/>
      <c r="EZ93" s="387"/>
      <c r="FA93" s="387"/>
      <c r="FB93" s="387"/>
      <c r="FC93" s="387"/>
      <c r="FD93" s="387"/>
      <c r="FE93" s="387"/>
      <c r="FF93" s="387"/>
      <c r="FG93" s="387"/>
      <c r="FH93" s="387"/>
      <c r="FI93" s="387"/>
      <c r="FJ93" s="387"/>
      <c r="FK93" s="387"/>
      <c r="FL93" s="387"/>
      <c r="FM93" s="387"/>
      <c r="FN93" s="387"/>
      <c r="FO93" s="387"/>
      <c r="FP93" s="387"/>
      <c r="FQ93" s="387"/>
      <c r="FR93" s="387"/>
      <c r="FS93" s="387"/>
      <c r="FT93" s="387"/>
      <c r="FU93" s="387"/>
      <c r="FV93" s="387"/>
      <c r="FW93" s="387"/>
      <c r="FX93" s="387"/>
      <c r="FY93" s="387"/>
      <c r="FZ93" s="387"/>
      <c r="GA93" s="387"/>
      <c r="GB93" s="387"/>
      <c r="GC93" s="387"/>
      <c r="GD93" s="387"/>
      <c r="GE93" s="387"/>
      <c r="GF93" s="387"/>
      <c r="GG93" s="387"/>
      <c r="GH93" s="387"/>
      <c r="GI93" s="387"/>
      <c r="GJ93" s="387"/>
      <c r="GK93" s="387"/>
      <c r="GL93" s="387"/>
      <c r="GM93" s="387"/>
      <c r="GN93" s="387"/>
      <c r="GO93" s="387"/>
      <c r="GP93" s="387"/>
      <c r="GQ93" s="387"/>
      <c r="GR93" s="387"/>
      <c r="GS93" s="387"/>
      <c r="GT93" s="387"/>
      <c r="GU93" s="387"/>
      <c r="GV93" s="387"/>
      <c r="GW93" s="387"/>
      <c r="GX93" s="387"/>
      <c r="GY93" s="387"/>
      <c r="GZ93" s="387"/>
      <c r="HA93" s="387"/>
      <c r="HB93" s="387"/>
      <c r="HC93" s="387"/>
      <c r="HD93" s="387"/>
      <c r="HE93" s="387"/>
      <c r="HF93" s="387"/>
      <c r="HG93" s="387"/>
      <c r="HH93" s="387"/>
      <c r="HI93" s="387"/>
      <c r="HJ93" s="387"/>
      <c r="HK93" s="387"/>
      <c r="HL93" s="387"/>
      <c r="HM93" s="387"/>
      <c r="HN93" s="387"/>
      <c r="HO93" s="387"/>
      <c r="HP93" s="387"/>
      <c r="HQ93" s="387"/>
      <c r="HR93" s="387"/>
      <c r="HS93" s="387"/>
      <c r="HT93" s="387"/>
      <c r="HU93" s="387"/>
      <c r="HV93" s="387"/>
      <c r="HW93" s="387"/>
      <c r="HX93" s="387"/>
      <c r="HY93" s="387"/>
      <c r="HZ93" s="387"/>
      <c r="IA93" s="387"/>
      <c r="IB93" s="387"/>
      <c r="IC93" s="387"/>
      <c r="ID93" s="387"/>
      <c r="IE93" s="387"/>
      <c r="IF93" s="387"/>
      <c r="IG93" s="387"/>
      <c r="IH93" s="387"/>
      <c r="II93" s="387"/>
      <c r="IJ93" s="387"/>
      <c r="IK93" s="387"/>
      <c r="IL93" s="387"/>
      <c r="IM93" s="387"/>
      <c r="IN93" s="387"/>
      <c r="IO93" s="387"/>
      <c r="IP93" s="387"/>
      <c r="IQ93" s="387"/>
      <c r="IR93" s="387"/>
      <c r="IS93" s="387"/>
      <c r="IT93" s="387"/>
      <c r="IU93" s="391"/>
    </row>
    <row r="94" spans="1:255" ht="93.6" customHeight="1">
      <c r="A94" s="406"/>
      <c r="B94" s="1097" t="s">
        <v>233</v>
      </c>
      <c r="C94" s="345"/>
      <c r="D94" s="549" t="s">
        <v>781</v>
      </c>
      <c r="E94" s="280"/>
      <c r="F94" s="248"/>
      <c r="G94" s="248"/>
      <c r="H94" s="248"/>
      <c r="I94" s="248"/>
      <c r="J94" s="248"/>
      <c r="K94" s="248"/>
      <c r="L94" s="248"/>
      <c r="M94" s="387"/>
      <c r="N94" s="387"/>
      <c r="O94" s="387"/>
      <c r="P94" s="387"/>
      <c r="Q94" s="387"/>
      <c r="R94" s="387"/>
      <c r="S94" s="387"/>
      <c r="T94" s="387"/>
      <c r="U94" s="387"/>
      <c r="V94" s="387"/>
      <c r="W94" s="387"/>
      <c r="X94" s="387"/>
      <c r="Y94" s="387"/>
      <c r="Z94" s="387"/>
      <c r="AA94" s="387"/>
      <c r="AB94" s="387"/>
      <c r="AC94" s="387"/>
      <c r="AD94" s="387"/>
      <c r="AE94" s="387"/>
      <c r="AF94" s="387"/>
      <c r="AG94" s="387"/>
      <c r="AH94" s="387"/>
      <c r="AI94" s="387"/>
      <c r="AJ94" s="387"/>
      <c r="AK94" s="387"/>
      <c r="AL94" s="387"/>
      <c r="AM94" s="387"/>
      <c r="AN94" s="387"/>
      <c r="AO94" s="387"/>
      <c r="AP94" s="387"/>
      <c r="AQ94" s="387"/>
      <c r="AR94" s="387"/>
      <c r="AS94" s="387"/>
      <c r="AT94" s="387"/>
      <c r="AU94" s="387"/>
      <c r="AV94" s="387"/>
      <c r="AW94" s="387"/>
      <c r="AX94" s="387"/>
      <c r="AY94" s="387"/>
      <c r="AZ94" s="387"/>
      <c r="BA94" s="387"/>
      <c r="BB94" s="387"/>
      <c r="BC94" s="387"/>
      <c r="BD94" s="387"/>
      <c r="BE94" s="387"/>
      <c r="BF94" s="387"/>
      <c r="BG94" s="387"/>
      <c r="BH94" s="387"/>
      <c r="BI94" s="387"/>
      <c r="BJ94" s="387"/>
      <c r="BK94" s="387"/>
      <c r="BL94" s="387"/>
      <c r="BM94" s="387"/>
      <c r="BN94" s="387"/>
      <c r="BO94" s="387"/>
      <c r="BP94" s="387"/>
      <c r="BQ94" s="387"/>
      <c r="BR94" s="387"/>
      <c r="BS94" s="387"/>
      <c r="BT94" s="387"/>
      <c r="BU94" s="387"/>
      <c r="BV94" s="387"/>
      <c r="BW94" s="387"/>
      <c r="BX94" s="387"/>
      <c r="BY94" s="387"/>
      <c r="BZ94" s="387"/>
      <c r="CA94" s="387"/>
      <c r="CB94" s="387"/>
      <c r="CC94" s="387"/>
      <c r="CD94" s="387"/>
      <c r="CE94" s="387"/>
      <c r="CF94" s="387"/>
      <c r="CG94" s="387"/>
      <c r="CH94" s="387"/>
      <c r="CI94" s="387"/>
      <c r="CJ94" s="387"/>
      <c r="CK94" s="387"/>
      <c r="CL94" s="387"/>
      <c r="CM94" s="387"/>
      <c r="CN94" s="387"/>
      <c r="CO94" s="387"/>
      <c r="CP94" s="387"/>
      <c r="CQ94" s="387"/>
      <c r="CR94" s="387"/>
      <c r="CS94" s="387"/>
      <c r="CT94" s="387"/>
      <c r="CU94" s="387"/>
      <c r="CV94" s="387"/>
      <c r="CW94" s="387"/>
      <c r="CX94" s="387"/>
      <c r="CY94" s="387"/>
      <c r="CZ94" s="387"/>
      <c r="DA94" s="387"/>
      <c r="DB94" s="387"/>
      <c r="DC94" s="387"/>
      <c r="DD94" s="387"/>
      <c r="DE94" s="387"/>
      <c r="DF94" s="387"/>
      <c r="DG94" s="387"/>
      <c r="DH94" s="387"/>
      <c r="DI94" s="387"/>
      <c r="DJ94" s="387"/>
      <c r="DK94" s="387"/>
      <c r="DL94" s="387"/>
      <c r="DM94" s="387"/>
      <c r="DN94" s="387"/>
      <c r="DO94" s="387"/>
      <c r="DP94" s="387"/>
      <c r="DQ94" s="387"/>
      <c r="DR94" s="387"/>
      <c r="DS94" s="387"/>
      <c r="DT94" s="387"/>
      <c r="DU94" s="387"/>
      <c r="DV94" s="387"/>
      <c r="DW94" s="387"/>
      <c r="DX94" s="387"/>
      <c r="DY94" s="387"/>
      <c r="DZ94" s="387"/>
      <c r="EA94" s="387"/>
      <c r="EB94" s="387"/>
      <c r="EC94" s="387"/>
      <c r="ED94" s="387"/>
      <c r="EE94" s="387"/>
      <c r="EF94" s="387"/>
      <c r="EG94" s="387"/>
      <c r="EH94" s="387"/>
      <c r="EI94" s="387"/>
      <c r="EJ94" s="387"/>
      <c r="EK94" s="387"/>
      <c r="EL94" s="387"/>
      <c r="EM94" s="387"/>
      <c r="EN94" s="387"/>
      <c r="EO94" s="387"/>
      <c r="EP94" s="387"/>
      <c r="EQ94" s="387"/>
      <c r="ER94" s="387"/>
      <c r="ES94" s="387"/>
      <c r="ET94" s="387"/>
      <c r="EU94" s="387"/>
      <c r="EV94" s="387"/>
      <c r="EW94" s="387"/>
      <c r="EX94" s="387"/>
      <c r="EY94" s="387"/>
      <c r="EZ94" s="387"/>
      <c r="FA94" s="387"/>
      <c r="FB94" s="387"/>
      <c r="FC94" s="387"/>
      <c r="FD94" s="387"/>
      <c r="FE94" s="387"/>
      <c r="FF94" s="387"/>
      <c r="FG94" s="387"/>
      <c r="FH94" s="387"/>
      <c r="FI94" s="387"/>
      <c r="FJ94" s="387"/>
      <c r="FK94" s="387"/>
      <c r="FL94" s="387"/>
      <c r="FM94" s="387"/>
      <c r="FN94" s="387"/>
      <c r="FO94" s="387"/>
      <c r="FP94" s="387"/>
      <c r="FQ94" s="387"/>
      <c r="FR94" s="387"/>
      <c r="FS94" s="387"/>
      <c r="FT94" s="387"/>
      <c r="FU94" s="387"/>
      <c r="FV94" s="387"/>
      <c r="FW94" s="387"/>
      <c r="FX94" s="387"/>
      <c r="FY94" s="387"/>
      <c r="FZ94" s="387"/>
      <c r="GA94" s="387"/>
      <c r="GB94" s="387"/>
      <c r="GC94" s="387"/>
      <c r="GD94" s="387"/>
      <c r="GE94" s="387"/>
      <c r="GF94" s="387"/>
      <c r="GG94" s="387"/>
      <c r="GH94" s="387"/>
      <c r="GI94" s="387"/>
      <c r="GJ94" s="387"/>
      <c r="GK94" s="387"/>
      <c r="GL94" s="387"/>
      <c r="GM94" s="387"/>
      <c r="GN94" s="387"/>
      <c r="GO94" s="387"/>
      <c r="GP94" s="387"/>
      <c r="GQ94" s="387"/>
      <c r="GR94" s="387"/>
      <c r="GS94" s="387"/>
      <c r="GT94" s="387"/>
      <c r="GU94" s="387"/>
      <c r="GV94" s="387"/>
      <c r="GW94" s="387"/>
      <c r="GX94" s="387"/>
      <c r="GY94" s="387"/>
      <c r="GZ94" s="387"/>
      <c r="HA94" s="387"/>
      <c r="HB94" s="387"/>
      <c r="HC94" s="387"/>
      <c r="HD94" s="387"/>
      <c r="HE94" s="387"/>
      <c r="HF94" s="387"/>
      <c r="HG94" s="387"/>
      <c r="HH94" s="387"/>
      <c r="HI94" s="387"/>
      <c r="HJ94" s="387"/>
      <c r="HK94" s="387"/>
      <c r="HL94" s="387"/>
      <c r="HM94" s="387"/>
      <c r="HN94" s="387"/>
      <c r="HO94" s="387"/>
      <c r="HP94" s="387"/>
      <c r="HQ94" s="387"/>
      <c r="HR94" s="387"/>
      <c r="HS94" s="387"/>
      <c r="HT94" s="387"/>
      <c r="HU94" s="387"/>
      <c r="HV94" s="387"/>
      <c r="HW94" s="387"/>
      <c r="HX94" s="387"/>
      <c r="HY94" s="387"/>
      <c r="HZ94" s="387"/>
      <c r="IA94" s="387"/>
      <c r="IB94" s="387"/>
      <c r="IC94" s="387"/>
      <c r="ID94" s="387"/>
      <c r="IE94" s="387"/>
      <c r="IF94" s="387"/>
      <c r="IG94" s="387"/>
      <c r="IH94" s="387"/>
      <c r="II94" s="387"/>
      <c r="IJ94" s="387"/>
      <c r="IK94" s="387"/>
      <c r="IL94" s="387"/>
      <c r="IM94" s="387"/>
      <c r="IN94" s="387"/>
      <c r="IO94" s="387"/>
      <c r="IP94" s="387"/>
      <c r="IQ94" s="387"/>
      <c r="IR94" s="387"/>
      <c r="IS94" s="387"/>
      <c r="IT94" s="387"/>
      <c r="IU94" s="391"/>
    </row>
    <row r="95" spans="1:255" ht="93.6" customHeight="1" thickBot="1">
      <c r="A95" s="406"/>
      <c r="B95" s="1114"/>
      <c r="C95" s="284"/>
      <c r="D95" s="538" t="s">
        <v>782</v>
      </c>
      <c r="E95" s="280"/>
      <c r="F95" s="248"/>
      <c r="G95" s="248"/>
      <c r="H95" s="248"/>
      <c r="I95" s="248"/>
      <c r="J95" s="248"/>
      <c r="K95" s="248"/>
      <c r="L95" s="248"/>
      <c r="M95" s="387"/>
      <c r="N95" s="387"/>
      <c r="O95" s="387"/>
      <c r="P95" s="387"/>
      <c r="Q95" s="387"/>
      <c r="R95" s="387"/>
      <c r="S95" s="387"/>
      <c r="T95" s="387"/>
      <c r="U95" s="387"/>
      <c r="V95" s="387"/>
      <c r="W95" s="387"/>
      <c r="X95" s="387"/>
      <c r="Y95" s="387"/>
      <c r="Z95" s="387"/>
      <c r="AA95" s="387"/>
      <c r="AB95" s="387"/>
      <c r="AC95" s="387"/>
      <c r="AD95" s="387"/>
      <c r="AE95" s="387"/>
      <c r="AF95" s="387"/>
      <c r="AG95" s="387"/>
      <c r="AH95" s="387"/>
      <c r="AI95" s="387"/>
      <c r="AJ95" s="387"/>
      <c r="AK95" s="387"/>
      <c r="AL95" s="387"/>
      <c r="AM95" s="387"/>
      <c r="AN95" s="387"/>
      <c r="AO95" s="387"/>
      <c r="AP95" s="387"/>
      <c r="AQ95" s="387"/>
      <c r="AR95" s="387"/>
      <c r="AS95" s="387"/>
      <c r="AT95" s="387"/>
      <c r="AU95" s="387"/>
      <c r="AV95" s="387"/>
      <c r="AW95" s="387"/>
      <c r="AX95" s="387"/>
      <c r="AY95" s="387"/>
      <c r="AZ95" s="387"/>
      <c r="BA95" s="387"/>
      <c r="BB95" s="387"/>
      <c r="BC95" s="387"/>
      <c r="BD95" s="387"/>
      <c r="BE95" s="387"/>
      <c r="BF95" s="387"/>
      <c r="BG95" s="387"/>
      <c r="BH95" s="387"/>
      <c r="BI95" s="387"/>
      <c r="BJ95" s="387"/>
      <c r="BK95" s="387"/>
      <c r="BL95" s="387"/>
      <c r="BM95" s="387"/>
      <c r="BN95" s="387"/>
      <c r="BO95" s="387"/>
      <c r="BP95" s="387"/>
      <c r="BQ95" s="387"/>
      <c r="BR95" s="387"/>
      <c r="BS95" s="387"/>
      <c r="BT95" s="387"/>
      <c r="BU95" s="387"/>
      <c r="BV95" s="387"/>
      <c r="BW95" s="387"/>
      <c r="BX95" s="387"/>
      <c r="BY95" s="387"/>
      <c r="BZ95" s="387"/>
      <c r="CA95" s="387"/>
      <c r="CB95" s="387"/>
      <c r="CC95" s="387"/>
      <c r="CD95" s="387"/>
      <c r="CE95" s="387"/>
      <c r="CF95" s="387"/>
      <c r="CG95" s="387"/>
      <c r="CH95" s="387"/>
      <c r="CI95" s="387"/>
      <c r="CJ95" s="387"/>
      <c r="CK95" s="387"/>
      <c r="CL95" s="387"/>
      <c r="CM95" s="387"/>
      <c r="CN95" s="387"/>
      <c r="CO95" s="387"/>
      <c r="CP95" s="387"/>
      <c r="CQ95" s="387"/>
      <c r="CR95" s="387"/>
      <c r="CS95" s="387"/>
      <c r="CT95" s="387"/>
      <c r="CU95" s="387"/>
      <c r="CV95" s="387"/>
      <c r="CW95" s="387"/>
      <c r="CX95" s="387"/>
      <c r="CY95" s="387"/>
      <c r="CZ95" s="387"/>
      <c r="DA95" s="387"/>
      <c r="DB95" s="387"/>
      <c r="DC95" s="387"/>
      <c r="DD95" s="387"/>
      <c r="DE95" s="387"/>
      <c r="DF95" s="387"/>
      <c r="DG95" s="387"/>
      <c r="DH95" s="387"/>
      <c r="DI95" s="387"/>
      <c r="DJ95" s="387"/>
      <c r="DK95" s="387"/>
      <c r="DL95" s="387"/>
      <c r="DM95" s="387"/>
      <c r="DN95" s="387"/>
      <c r="DO95" s="387"/>
      <c r="DP95" s="387"/>
      <c r="DQ95" s="387"/>
      <c r="DR95" s="387"/>
      <c r="DS95" s="387"/>
      <c r="DT95" s="387"/>
      <c r="DU95" s="387"/>
      <c r="DV95" s="387"/>
      <c r="DW95" s="387"/>
      <c r="DX95" s="387"/>
      <c r="DY95" s="387"/>
      <c r="DZ95" s="387"/>
      <c r="EA95" s="387"/>
      <c r="EB95" s="387"/>
      <c r="EC95" s="387"/>
      <c r="ED95" s="387"/>
      <c r="EE95" s="387"/>
      <c r="EF95" s="387"/>
      <c r="EG95" s="387"/>
      <c r="EH95" s="387"/>
      <c r="EI95" s="387"/>
      <c r="EJ95" s="387"/>
      <c r="EK95" s="387"/>
      <c r="EL95" s="387"/>
      <c r="EM95" s="387"/>
      <c r="EN95" s="387"/>
      <c r="EO95" s="387"/>
      <c r="EP95" s="387"/>
      <c r="EQ95" s="387"/>
      <c r="ER95" s="387"/>
      <c r="ES95" s="387"/>
      <c r="ET95" s="387"/>
      <c r="EU95" s="387"/>
      <c r="EV95" s="387"/>
      <c r="EW95" s="387"/>
      <c r="EX95" s="387"/>
      <c r="EY95" s="387"/>
      <c r="EZ95" s="387"/>
      <c r="FA95" s="387"/>
      <c r="FB95" s="387"/>
      <c r="FC95" s="387"/>
      <c r="FD95" s="387"/>
      <c r="FE95" s="387"/>
      <c r="FF95" s="387"/>
      <c r="FG95" s="387"/>
      <c r="FH95" s="387"/>
      <c r="FI95" s="387"/>
      <c r="FJ95" s="387"/>
      <c r="FK95" s="387"/>
      <c r="FL95" s="387"/>
      <c r="FM95" s="387"/>
      <c r="FN95" s="387"/>
      <c r="FO95" s="387"/>
      <c r="FP95" s="387"/>
      <c r="FQ95" s="387"/>
      <c r="FR95" s="387"/>
      <c r="FS95" s="387"/>
      <c r="FT95" s="387"/>
      <c r="FU95" s="387"/>
      <c r="FV95" s="387"/>
      <c r="FW95" s="387"/>
      <c r="FX95" s="387"/>
      <c r="FY95" s="387"/>
      <c r="FZ95" s="387"/>
      <c r="GA95" s="387"/>
      <c r="GB95" s="387"/>
      <c r="GC95" s="387"/>
      <c r="GD95" s="387"/>
      <c r="GE95" s="387"/>
      <c r="GF95" s="387"/>
      <c r="GG95" s="387"/>
      <c r="GH95" s="387"/>
      <c r="GI95" s="387"/>
      <c r="GJ95" s="387"/>
      <c r="GK95" s="387"/>
      <c r="GL95" s="387"/>
      <c r="GM95" s="387"/>
      <c r="GN95" s="387"/>
      <c r="GO95" s="387"/>
      <c r="GP95" s="387"/>
      <c r="GQ95" s="387"/>
      <c r="GR95" s="387"/>
      <c r="GS95" s="387"/>
      <c r="GT95" s="387"/>
      <c r="GU95" s="387"/>
      <c r="GV95" s="387"/>
      <c r="GW95" s="387"/>
      <c r="GX95" s="387"/>
      <c r="GY95" s="387"/>
      <c r="GZ95" s="387"/>
      <c r="HA95" s="387"/>
      <c r="HB95" s="387"/>
      <c r="HC95" s="387"/>
      <c r="HD95" s="387"/>
      <c r="HE95" s="387"/>
      <c r="HF95" s="387"/>
      <c r="HG95" s="387"/>
      <c r="HH95" s="387"/>
      <c r="HI95" s="387"/>
      <c r="HJ95" s="387"/>
      <c r="HK95" s="387"/>
      <c r="HL95" s="387"/>
      <c r="HM95" s="387"/>
      <c r="HN95" s="387"/>
      <c r="HO95" s="387"/>
      <c r="HP95" s="387"/>
      <c r="HQ95" s="387"/>
      <c r="HR95" s="387"/>
      <c r="HS95" s="387"/>
      <c r="HT95" s="387"/>
      <c r="HU95" s="387"/>
      <c r="HV95" s="387"/>
      <c r="HW95" s="387"/>
      <c r="HX95" s="387"/>
      <c r="HY95" s="387"/>
      <c r="HZ95" s="387"/>
      <c r="IA95" s="387"/>
      <c r="IB95" s="387"/>
      <c r="IC95" s="387"/>
      <c r="ID95" s="387"/>
      <c r="IE95" s="387"/>
      <c r="IF95" s="387"/>
      <c r="IG95" s="387"/>
      <c r="IH95" s="387"/>
      <c r="II95" s="387"/>
      <c r="IJ95" s="387"/>
      <c r="IK95" s="387"/>
      <c r="IL95" s="387"/>
      <c r="IM95" s="387"/>
      <c r="IN95" s="387"/>
      <c r="IO95" s="387"/>
      <c r="IP95" s="387"/>
      <c r="IQ95" s="387"/>
      <c r="IR95" s="387"/>
      <c r="IS95" s="387"/>
      <c r="IT95" s="387"/>
      <c r="IU95" s="391"/>
    </row>
    <row r="96" spans="1:255" ht="23.45" customHeight="1">
      <c r="A96" s="406"/>
      <c r="B96" s="1097" t="s">
        <v>245</v>
      </c>
      <c r="C96" s="345"/>
      <c r="D96" s="545" t="s">
        <v>117</v>
      </c>
      <c r="E96" s="280"/>
      <c r="F96" s="248"/>
      <c r="G96" s="248"/>
      <c r="H96" s="248"/>
      <c r="I96" s="248"/>
      <c r="J96" s="248"/>
      <c r="K96" s="248"/>
      <c r="L96" s="248"/>
      <c r="M96" s="387"/>
      <c r="N96" s="387"/>
      <c r="O96" s="387"/>
      <c r="P96" s="387"/>
      <c r="Q96" s="387"/>
      <c r="R96" s="387"/>
      <c r="S96" s="387"/>
      <c r="T96" s="387"/>
      <c r="U96" s="387"/>
      <c r="V96" s="387"/>
      <c r="W96" s="387"/>
      <c r="X96" s="387"/>
      <c r="Y96" s="387"/>
      <c r="Z96" s="387"/>
      <c r="AA96" s="387"/>
      <c r="AB96" s="387"/>
      <c r="AC96" s="387"/>
      <c r="AD96" s="387"/>
      <c r="AE96" s="387"/>
      <c r="AF96" s="387"/>
      <c r="AG96" s="387"/>
      <c r="AH96" s="387"/>
      <c r="AI96" s="387"/>
      <c r="AJ96" s="387"/>
      <c r="AK96" s="387"/>
      <c r="AL96" s="387"/>
      <c r="AM96" s="387"/>
      <c r="AN96" s="387"/>
      <c r="AO96" s="387"/>
      <c r="AP96" s="387"/>
      <c r="AQ96" s="387"/>
      <c r="AR96" s="387"/>
      <c r="AS96" s="387"/>
      <c r="AT96" s="387"/>
      <c r="AU96" s="387"/>
      <c r="AV96" s="387"/>
      <c r="AW96" s="387"/>
      <c r="AX96" s="387"/>
      <c r="AY96" s="387"/>
      <c r="AZ96" s="387"/>
      <c r="BA96" s="387"/>
      <c r="BB96" s="387"/>
      <c r="BC96" s="387"/>
      <c r="BD96" s="387"/>
      <c r="BE96" s="387"/>
      <c r="BF96" s="387"/>
      <c r="BG96" s="387"/>
      <c r="BH96" s="387"/>
      <c r="BI96" s="387"/>
      <c r="BJ96" s="387"/>
      <c r="BK96" s="387"/>
      <c r="BL96" s="387"/>
      <c r="BM96" s="387"/>
      <c r="BN96" s="387"/>
      <c r="BO96" s="387"/>
      <c r="BP96" s="387"/>
      <c r="BQ96" s="387"/>
      <c r="BR96" s="387"/>
      <c r="BS96" s="387"/>
      <c r="BT96" s="387"/>
      <c r="BU96" s="387"/>
      <c r="BV96" s="387"/>
      <c r="BW96" s="387"/>
      <c r="BX96" s="387"/>
      <c r="BY96" s="387"/>
      <c r="BZ96" s="387"/>
      <c r="CA96" s="387"/>
      <c r="CB96" s="387"/>
      <c r="CC96" s="387"/>
      <c r="CD96" s="387"/>
      <c r="CE96" s="387"/>
      <c r="CF96" s="387"/>
      <c r="CG96" s="387"/>
      <c r="CH96" s="387"/>
      <c r="CI96" s="387"/>
      <c r="CJ96" s="387"/>
      <c r="CK96" s="387"/>
      <c r="CL96" s="387"/>
      <c r="CM96" s="387"/>
      <c r="CN96" s="387"/>
      <c r="CO96" s="387"/>
      <c r="CP96" s="387"/>
      <c r="CQ96" s="387"/>
      <c r="CR96" s="387"/>
      <c r="CS96" s="387"/>
      <c r="CT96" s="387"/>
      <c r="CU96" s="387"/>
      <c r="CV96" s="387"/>
      <c r="CW96" s="387"/>
      <c r="CX96" s="387"/>
      <c r="CY96" s="387"/>
      <c r="CZ96" s="387"/>
      <c r="DA96" s="387"/>
      <c r="DB96" s="387"/>
      <c r="DC96" s="387"/>
      <c r="DD96" s="387"/>
      <c r="DE96" s="387"/>
      <c r="DF96" s="387"/>
      <c r="DG96" s="387"/>
      <c r="DH96" s="387"/>
      <c r="DI96" s="387"/>
      <c r="DJ96" s="387"/>
      <c r="DK96" s="387"/>
      <c r="DL96" s="387"/>
      <c r="DM96" s="387"/>
      <c r="DN96" s="387"/>
      <c r="DO96" s="387"/>
      <c r="DP96" s="387"/>
      <c r="DQ96" s="387"/>
      <c r="DR96" s="387"/>
      <c r="DS96" s="387"/>
      <c r="DT96" s="387"/>
      <c r="DU96" s="387"/>
      <c r="DV96" s="387"/>
      <c r="DW96" s="387"/>
      <c r="DX96" s="387"/>
      <c r="DY96" s="387"/>
      <c r="DZ96" s="387"/>
      <c r="EA96" s="387"/>
      <c r="EB96" s="387"/>
      <c r="EC96" s="387"/>
      <c r="ED96" s="387"/>
      <c r="EE96" s="387"/>
      <c r="EF96" s="387"/>
      <c r="EG96" s="387"/>
      <c r="EH96" s="387"/>
      <c r="EI96" s="387"/>
      <c r="EJ96" s="387"/>
      <c r="EK96" s="387"/>
      <c r="EL96" s="387"/>
      <c r="EM96" s="387"/>
      <c r="EN96" s="387"/>
      <c r="EO96" s="387"/>
      <c r="EP96" s="387"/>
      <c r="EQ96" s="387"/>
      <c r="ER96" s="387"/>
      <c r="ES96" s="387"/>
      <c r="ET96" s="387"/>
      <c r="EU96" s="387"/>
      <c r="EV96" s="387"/>
      <c r="EW96" s="387"/>
      <c r="EX96" s="387"/>
      <c r="EY96" s="387"/>
      <c r="EZ96" s="387"/>
      <c r="FA96" s="387"/>
      <c r="FB96" s="387"/>
      <c r="FC96" s="387"/>
      <c r="FD96" s="387"/>
      <c r="FE96" s="387"/>
      <c r="FF96" s="387"/>
      <c r="FG96" s="387"/>
      <c r="FH96" s="387"/>
      <c r="FI96" s="387"/>
      <c r="FJ96" s="387"/>
      <c r="FK96" s="387"/>
      <c r="FL96" s="387"/>
      <c r="FM96" s="387"/>
      <c r="FN96" s="387"/>
      <c r="FO96" s="387"/>
      <c r="FP96" s="387"/>
      <c r="FQ96" s="387"/>
      <c r="FR96" s="387"/>
      <c r="FS96" s="387"/>
      <c r="FT96" s="387"/>
      <c r="FU96" s="387"/>
      <c r="FV96" s="387"/>
      <c r="FW96" s="387"/>
      <c r="FX96" s="387"/>
      <c r="FY96" s="387"/>
      <c r="FZ96" s="387"/>
      <c r="GA96" s="387"/>
      <c r="GB96" s="387"/>
      <c r="GC96" s="387"/>
      <c r="GD96" s="387"/>
      <c r="GE96" s="387"/>
      <c r="GF96" s="387"/>
      <c r="GG96" s="387"/>
      <c r="GH96" s="387"/>
      <c r="GI96" s="387"/>
      <c r="GJ96" s="387"/>
      <c r="GK96" s="387"/>
      <c r="GL96" s="387"/>
      <c r="GM96" s="387"/>
      <c r="GN96" s="387"/>
      <c r="GO96" s="387"/>
      <c r="GP96" s="387"/>
      <c r="GQ96" s="387"/>
      <c r="GR96" s="387"/>
      <c r="GS96" s="387"/>
      <c r="GT96" s="387"/>
      <c r="GU96" s="387"/>
      <c r="GV96" s="387"/>
      <c r="GW96" s="387"/>
      <c r="GX96" s="387"/>
      <c r="GY96" s="387"/>
      <c r="GZ96" s="387"/>
      <c r="HA96" s="387"/>
      <c r="HB96" s="387"/>
      <c r="HC96" s="387"/>
      <c r="HD96" s="387"/>
      <c r="HE96" s="387"/>
      <c r="HF96" s="387"/>
      <c r="HG96" s="387"/>
      <c r="HH96" s="387"/>
      <c r="HI96" s="387"/>
      <c r="HJ96" s="387"/>
      <c r="HK96" s="387"/>
      <c r="HL96" s="387"/>
      <c r="HM96" s="387"/>
      <c r="HN96" s="387"/>
      <c r="HO96" s="387"/>
      <c r="HP96" s="387"/>
      <c r="HQ96" s="387"/>
      <c r="HR96" s="387"/>
      <c r="HS96" s="387"/>
      <c r="HT96" s="387"/>
      <c r="HU96" s="387"/>
      <c r="HV96" s="387"/>
      <c r="HW96" s="387"/>
      <c r="HX96" s="387"/>
      <c r="HY96" s="387"/>
      <c r="HZ96" s="387"/>
      <c r="IA96" s="387"/>
      <c r="IB96" s="387"/>
      <c r="IC96" s="387"/>
      <c r="ID96" s="387"/>
      <c r="IE96" s="387"/>
      <c r="IF96" s="387"/>
      <c r="IG96" s="387"/>
      <c r="IH96" s="387"/>
      <c r="II96" s="387"/>
      <c r="IJ96" s="387"/>
      <c r="IK96" s="387"/>
      <c r="IL96" s="387"/>
      <c r="IM96" s="387"/>
      <c r="IN96" s="387"/>
      <c r="IO96" s="387"/>
      <c r="IP96" s="387"/>
      <c r="IQ96" s="387"/>
      <c r="IR96" s="387"/>
      <c r="IS96" s="387"/>
      <c r="IT96" s="387"/>
      <c r="IU96" s="391"/>
    </row>
    <row r="97" spans="1:255" ht="15" customHeight="1">
      <c r="A97" s="406"/>
      <c r="B97" s="1113"/>
      <c r="C97" s="348"/>
      <c r="D97" s="553"/>
      <c r="E97" s="280"/>
      <c r="F97" s="248"/>
      <c r="G97" s="248"/>
      <c r="H97" s="248"/>
      <c r="I97" s="248"/>
      <c r="J97" s="248"/>
      <c r="K97" s="248"/>
      <c r="L97" s="248"/>
      <c r="M97" s="387"/>
      <c r="N97" s="387"/>
      <c r="O97" s="387"/>
      <c r="P97" s="387"/>
      <c r="Q97" s="387"/>
      <c r="R97" s="387"/>
      <c r="S97" s="387"/>
      <c r="T97" s="387"/>
      <c r="U97" s="387"/>
      <c r="V97" s="387"/>
      <c r="W97" s="387"/>
      <c r="X97" s="387"/>
      <c r="Y97" s="387"/>
      <c r="Z97" s="387"/>
      <c r="AA97" s="387"/>
      <c r="AB97" s="387"/>
      <c r="AC97" s="387"/>
      <c r="AD97" s="387"/>
      <c r="AE97" s="387"/>
      <c r="AF97" s="387"/>
      <c r="AG97" s="387"/>
      <c r="AH97" s="387"/>
      <c r="AI97" s="387"/>
      <c r="AJ97" s="387"/>
      <c r="AK97" s="387"/>
      <c r="AL97" s="387"/>
      <c r="AM97" s="387"/>
      <c r="AN97" s="387"/>
      <c r="AO97" s="387"/>
      <c r="AP97" s="387"/>
      <c r="AQ97" s="387"/>
      <c r="AR97" s="387"/>
      <c r="AS97" s="387"/>
      <c r="AT97" s="387"/>
      <c r="AU97" s="387"/>
      <c r="AV97" s="387"/>
      <c r="AW97" s="387"/>
      <c r="AX97" s="387"/>
      <c r="AY97" s="387"/>
      <c r="AZ97" s="387"/>
      <c r="BA97" s="387"/>
      <c r="BB97" s="387"/>
      <c r="BC97" s="387"/>
      <c r="BD97" s="387"/>
      <c r="BE97" s="387"/>
      <c r="BF97" s="387"/>
      <c r="BG97" s="387"/>
      <c r="BH97" s="387"/>
      <c r="BI97" s="387"/>
      <c r="BJ97" s="387"/>
      <c r="BK97" s="387"/>
      <c r="BL97" s="387"/>
      <c r="BM97" s="387"/>
      <c r="BN97" s="387"/>
      <c r="BO97" s="387"/>
      <c r="BP97" s="387"/>
      <c r="BQ97" s="387"/>
      <c r="BR97" s="387"/>
      <c r="BS97" s="387"/>
      <c r="BT97" s="387"/>
      <c r="BU97" s="387"/>
      <c r="BV97" s="387"/>
      <c r="BW97" s="387"/>
      <c r="BX97" s="387"/>
      <c r="BY97" s="387"/>
      <c r="BZ97" s="387"/>
      <c r="CA97" s="387"/>
      <c r="CB97" s="387"/>
      <c r="CC97" s="387"/>
      <c r="CD97" s="387"/>
      <c r="CE97" s="387"/>
      <c r="CF97" s="387"/>
      <c r="CG97" s="387"/>
      <c r="CH97" s="387"/>
      <c r="CI97" s="387"/>
      <c r="CJ97" s="387"/>
      <c r="CK97" s="387"/>
      <c r="CL97" s="387"/>
      <c r="CM97" s="387"/>
      <c r="CN97" s="387"/>
      <c r="CO97" s="387"/>
      <c r="CP97" s="387"/>
      <c r="CQ97" s="387"/>
      <c r="CR97" s="387"/>
      <c r="CS97" s="387"/>
      <c r="CT97" s="387"/>
      <c r="CU97" s="387"/>
      <c r="CV97" s="387"/>
      <c r="CW97" s="387"/>
      <c r="CX97" s="387"/>
      <c r="CY97" s="387"/>
      <c r="CZ97" s="387"/>
      <c r="DA97" s="387"/>
      <c r="DB97" s="387"/>
      <c r="DC97" s="387"/>
      <c r="DD97" s="387"/>
      <c r="DE97" s="387"/>
      <c r="DF97" s="387"/>
      <c r="DG97" s="387"/>
      <c r="DH97" s="387"/>
      <c r="DI97" s="387"/>
      <c r="DJ97" s="387"/>
      <c r="DK97" s="387"/>
      <c r="DL97" s="387"/>
      <c r="DM97" s="387"/>
      <c r="DN97" s="387"/>
      <c r="DO97" s="387"/>
      <c r="DP97" s="387"/>
      <c r="DQ97" s="387"/>
      <c r="DR97" s="387"/>
      <c r="DS97" s="387"/>
      <c r="DT97" s="387"/>
      <c r="DU97" s="387"/>
      <c r="DV97" s="387"/>
      <c r="DW97" s="387"/>
      <c r="DX97" s="387"/>
      <c r="DY97" s="387"/>
      <c r="DZ97" s="387"/>
      <c r="EA97" s="387"/>
      <c r="EB97" s="387"/>
      <c r="EC97" s="387"/>
      <c r="ED97" s="387"/>
      <c r="EE97" s="387"/>
      <c r="EF97" s="387"/>
      <c r="EG97" s="387"/>
      <c r="EH97" s="387"/>
      <c r="EI97" s="387"/>
      <c r="EJ97" s="387"/>
      <c r="EK97" s="387"/>
      <c r="EL97" s="387"/>
      <c r="EM97" s="387"/>
      <c r="EN97" s="387"/>
      <c r="EO97" s="387"/>
      <c r="EP97" s="387"/>
      <c r="EQ97" s="387"/>
      <c r="ER97" s="387"/>
      <c r="ES97" s="387"/>
      <c r="ET97" s="387"/>
      <c r="EU97" s="387"/>
      <c r="EV97" s="387"/>
      <c r="EW97" s="387"/>
      <c r="EX97" s="387"/>
      <c r="EY97" s="387"/>
      <c r="EZ97" s="387"/>
      <c r="FA97" s="387"/>
      <c r="FB97" s="387"/>
      <c r="FC97" s="387"/>
      <c r="FD97" s="387"/>
      <c r="FE97" s="387"/>
      <c r="FF97" s="387"/>
      <c r="FG97" s="387"/>
      <c r="FH97" s="387"/>
      <c r="FI97" s="387"/>
      <c r="FJ97" s="387"/>
      <c r="FK97" s="387"/>
      <c r="FL97" s="387"/>
      <c r="FM97" s="387"/>
      <c r="FN97" s="387"/>
      <c r="FO97" s="387"/>
      <c r="FP97" s="387"/>
      <c r="FQ97" s="387"/>
      <c r="FR97" s="387"/>
      <c r="FS97" s="387"/>
      <c r="FT97" s="387"/>
      <c r="FU97" s="387"/>
      <c r="FV97" s="387"/>
      <c r="FW97" s="387"/>
      <c r="FX97" s="387"/>
      <c r="FY97" s="387"/>
      <c r="FZ97" s="387"/>
      <c r="GA97" s="387"/>
      <c r="GB97" s="387"/>
      <c r="GC97" s="387"/>
      <c r="GD97" s="387"/>
      <c r="GE97" s="387"/>
      <c r="GF97" s="387"/>
      <c r="GG97" s="387"/>
      <c r="GH97" s="387"/>
      <c r="GI97" s="387"/>
      <c r="GJ97" s="387"/>
      <c r="GK97" s="387"/>
      <c r="GL97" s="387"/>
      <c r="GM97" s="387"/>
      <c r="GN97" s="387"/>
      <c r="GO97" s="387"/>
      <c r="GP97" s="387"/>
      <c r="GQ97" s="387"/>
      <c r="GR97" s="387"/>
      <c r="GS97" s="387"/>
      <c r="GT97" s="387"/>
      <c r="GU97" s="387"/>
      <c r="GV97" s="387"/>
      <c r="GW97" s="387"/>
      <c r="GX97" s="387"/>
      <c r="GY97" s="387"/>
      <c r="GZ97" s="387"/>
      <c r="HA97" s="387"/>
      <c r="HB97" s="387"/>
      <c r="HC97" s="387"/>
      <c r="HD97" s="387"/>
      <c r="HE97" s="387"/>
      <c r="HF97" s="387"/>
      <c r="HG97" s="387"/>
      <c r="HH97" s="387"/>
      <c r="HI97" s="387"/>
      <c r="HJ97" s="387"/>
      <c r="HK97" s="387"/>
      <c r="HL97" s="387"/>
      <c r="HM97" s="387"/>
      <c r="HN97" s="387"/>
      <c r="HO97" s="387"/>
      <c r="HP97" s="387"/>
      <c r="HQ97" s="387"/>
      <c r="HR97" s="387"/>
      <c r="HS97" s="387"/>
      <c r="HT97" s="387"/>
      <c r="HU97" s="387"/>
      <c r="HV97" s="387"/>
      <c r="HW97" s="387"/>
      <c r="HX97" s="387"/>
      <c r="HY97" s="387"/>
      <c r="HZ97" s="387"/>
      <c r="IA97" s="387"/>
      <c r="IB97" s="387"/>
      <c r="IC97" s="387"/>
      <c r="ID97" s="387"/>
      <c r="IE97" s="387"/>
      <c r="IF97" s="387"/>
      <c r="IG97" s="387"/>
      <c r="IH97" s="387"/>
      <c r="II97" s="387"/>
      <c r="IJ97" s="387"/>
      <c r="IK97" s="387"/>
      <c r="IL97" s="387"/>
      <c r="IM97" s="387"/>
      <c r="IN97" s="387"/>
      <c r="IO97" s="387"/>
      <c r="IP97" s="387"/>
      <c r="IQ97" s="387"/>
      <c r="IR97" s="387"/>
      <c r="IS97" s="387"/>
      <c r="IT97" s="387"/>
      <c r="IU97" s="391"/>
    </row>
    <row r="98" spans="1:255" ht="15" customHeight="1">
      <c r="A98" s="406"/>
      <c r="B98" s="1113"/>
      <c r="C98" s="348"/>
      <c r="D98" s="546" t="s">
        <v>247</v>
      </c>
      <c r="E98" s="280"/>
      <c r="F98" s="248"/>
      <c r="G98" s="248"/>
      <c r="H98" s="248"/>
      <c r="I98" s="248"/>
      <c r="J98" s="248"/>
      <c r="K98" s="248"/>
      <c r="L98" s="248"/>
      <c r="M98" s="387"/>
      <c r="N98" s="387"/>
      <c r="O98" s="387"/>
      <c r="P98" s="387"/>
      <c r="Q98" s="387"/>
      <c r="R98" s="387"/>
      <c r="S98" s="387"/>
      <c r="T98" s="387"/>
      <c r="U98" s="387"/>
      <c r="V98" s="387"/>
      <c r="W98" s="387"/>
      <c r="X98" s="387"/>
      <c r="Y98" s="387"/>
      <c r="Z98" s="387"/>
      <c r="AA98" s="387"/>
      <c r="AB98" s="387"/>
      <c r="AC98" s="387"/>
      <c r="AD98" s="387"/>
      <c r="AE98" s="387"/>
      <c r="AF98" s="387"/>
      <c r="AG98" s="387"/>
      <c r="AH98" s="387"/>
      <c r="AI98" s="387"/>
      <c r="AJ98" s="387"/>
      <c r="AK98" s="387"/>
      <c r="AL98" s="387"/>
      <c r="AM98" s="387"/>
      <c r="AN98" s="387"/>
      <c r="AO98" s="387"/>
      <c r="AP98" s="387"/>
      <c r="AQ98" s="387"/>
      <c r="AR98" s="387"/>
      <c r="AS98" s="387"/>
      <c r="AT98" s="387"/>
      <c r="AU98" s="387"/>
      <c r="AV98" s="387"/>
      <c r="AW98" s="387"/>
      <c r="AX98" s="387"/>
      <c r="AY98" s="387"/>
      <c r="AZ98" s="387"/>
      <c r="BA98" s="387"/>
      <c r="BB98" s="387"/>
      <c r="BC98" s="387"/>
      <c r="BD98" s="387"/>
      <c r="BE98" s="387"/>
      <c r="BF98" s="387"/>
      <c r="BG98" s="387"/>
      <c r="BH98" s="387"/>
      <c r="BI98" s="387"/>
      <c r="BJ98" s="387"/>
      <c r="BK98" s="387"/>
      <c r="BL98" s="387"/>
      <c r="BM98" s="387"/>
      <c r="BN98" s="387"/>
      <c r="BO98" s="387"/>
      <c r="BP98" s="387"/>
      <c r="BQ98" s="387"/>
      <c r="BR98" s="387"/>
      <c r="BS98" s="387"/>
      <c r="BT98" s="387"/>
      <c r="BU98" s="387"/>
      <c r="BV98" s="387"/>
      <c r="BW98" s="387"/>
      <c r="BX98" s="387"/>
      <c r="BY98" s="387"/>
      <c r="BZ98" s="387"/>
      <c r="CA98" s="387"/>
      <c r="CB98" s="387"/>
      <c r="CC98" s="387"/>
      <c r="CD98" s="387"/>
      <c r="CE98" s="387"/>
      <c r="CF98" s="387"/>
      <c r="CG98" s="387"/>
      <c r="CH98" s="387"/>
      <c r="CI98" s="387"/>
      <c r="CJ98" s="387"/>
      <c r="CK98" s="387"/>
      <c r="CL98" s="387"/>
      <c r="CM98" s="387"/>
      <c r="CN98" s="387"/>
      <c r="CO98" s="387"/>
      <c r="CP98" s="387"/>
      <c r="CQ98" s="387"/>
      <c r="CR98" s="387"/>
      <c r="CS98" s="387"/>
      <c r="CT98" s="387"/>
      <c r="CU98" s="387"/>
      <c r="CV98" s="387"/>
      <c r="CW98" s="387"/>
      <c r="CX98" s="387"/>
      <c r="CY98" s="387"/>
      <c r="CZ98" s="387"/>
      <c r="DA98" s="387"/>
      <c r="DB98" s="387"/>
      <c r="DC98" s="387"/>
      <c r="DD98" s="387"/>
      <c r="DE98" s="387"/>
      <c r="DF98" s="387"/>
      <c r="DG98" s="387"/>
      <c r="DH98" s="387"/>
      <c r="DI98" s="387"/>
      <c r="DJ98" s="387"/>
      <c r="DK98" s="387"/>
      <c r="DL98" s="387"/>
      <c r="DM98" s="387"/>
      <c r="DN98" s="387"/>
      <c r="DO98" s="387"/>
      <c r="DP98" s="387"/>
      <c r="DQ98" s="387"/>
      <c r="DR98" s="387"/>
      <c r="DS98" s="387"/>
      <c r="DT98" s="387"/>
      <c r="DU98" s="387"/>
      <c r="DV98" s="387"/>
      <c r="DW98" s="387"/>
      <c r="DX98" s="387"/>
      <c r="DY98" s="387"/>
      <c r="DZ98" s="387"/>
      <c r="EA98" s="387"/>
      <c r="EB98" s="387"/>
      <c r="EC98" s="387"/>
      <c r="ED98" s="387"/>
      <c r="EE98" s="387"/>
      <c r="EF98" s="387"/>
      <c r="EG98" s="387"/>
      <c r="EH98" s="387"/>
      <c r="EI98" s="387"/>
      <c r="EJ98" s="387"/>
      <c r="EK98" s="387"/>
      <c r="EL98" s="387"/>
      <c r="EM98" s="387"/>
      <c r="EN98" s="387"/>
      <c r="EO98" s="387"/>
      <c r="EP98" s="387"/>
      <c r="EQ98" s="387"/>
      <c r="ER98" s="387"/>
      <c r="ES98" s="387"/>
      <c r="ET98" s="387"/>
      <c r="EU98" s="387"/>
      <c r="EV98" s="387"/>
      <c r="EW98" s="387"/>
      <c r="EX98" s="387"/>
      <c r="EY98" s="387"/>
      <c r="EZ98" s="387"/>
      <c r="FA98" s="387"/>
      <c r="FB98" s="387"/>
      <c r="FC98" s="387"/>
      <c r="FD98" s="387"/>
      <c r="FE98" s="387"/>
      <c r="FF98" s="387"/>
      <c r="FG98" s="387"/>
      <c r="FH98" s="387"/>
      <c r="FI98" s="387"/>
      <c r="FJ98" s="387"/>
      <c r="FK98" s="387"/>
      <c r="FL98" s="387"/>
      <c r="FM98" s="387"/>
      <c r="FN98" s="387"/>
      <c r="FO98" s="387"/>
      <c r="FP98" s="387"/>
      <c r="FQ98" s="387"/>
      <c r="FR98" s="387"/>
      <c r="FS98" s="387"/>
      <c r="FT98" s="387"/>
      <c r="FU98" s="387"/>
      <c r="FV98" s="387"/>
      <c r="FW98" s="387"/>
      <c r="FX98" s="387"/>
      <c r="FY98" s="387"/>
      <c r="FZ98" s="387"/>
      <c r="GA98" s="387"/>
      <c r="GB98" s="387"/>
      <c r="GC98" s="387"/>
      <c r="GD98" s="387"/>
      <c r="GE98" s="387"/>
      <c r="GF98" s="387"/>
      <c r="GG98" s="387"/>
      <c r="GH98" s="387"/>
      <c r="GI98" s="387"/>
      <c r="GJ98" s="387"/>
      <c r="GK98" s="387"/>
      <c r="GL98" s="387"/>
      <c r="GM98" s="387"/>
      <c r="GN98" s="387"/>
      <c r="GO98" s="387"/>
      <c r="GP98" s="387"/>
      <c r="GQ98" s="387"/>
      <c r="GR98" s="387"/>
      <c r="GS98" s="387"/>
      <c r="GT98" s="387"/>
      <c r="GU98" s="387"/>
      <c r="GV98" s="387"/>
      <c r="GW98" s="387"/>
      <c r="GX98" s="387"/>
      <c r="GY98" s="387"/>
      <c r="GZ98" s="387"/>
      <c r="HA98" s="387"/>
      <c r="HB98" s="387"/>
      <c r="HC98" s="387"/>
      <c r="HD98" s="387"/>
      <c r="HE98" s="387"/>
      <c r="HF98" s="387"/>
      <c r="HG98" s="387"/>
      <c r="HH98" s="387"/>
      <c r="HI98" s="387"/>
      <c r="HJ98" s="387"/>
      <c r="HK98" s="387"/>
      <c r="HL98" s="387"/>
      <c r="HM98" s="387"/>
      <c r="HN98" s="387"/>
      <c r="HO98" s="387"/>
      <c r="HP98" s="387"/>
      <c r="HQ98" s="387"/>
      <c r="HR98" s="387"/>
      <c r="HS98" s="387"/>
      <c r="HT98" s="387"/>
      <c r="HU98" s="387"/>
      <c r="HV98" s="387"/>
      <c r="HW98" s="387"/>
      <c r="HX98" s="387"/>
      <c r="HY98" s="387"/>
      <c r="HZ98" s="387"/>
      <c r="IA98" s="387"/>
      <c r="IB98" s="387"/>
      <c r="IC98" s="387"/>
      <c r="ID98" s="387"/>
      <c r="IE98" s="387"/>
      <c r="IF98" s="387"/>
      <c r="IG98" s="387"/>
      <c r="IH98" s="387"/>
      <c r="II98" s="387"/>
      <c r="IJ98" s="387"/>
      <c r="IK98" s="387"/>
      <c r="IL98" s="387"/>
      <c r="IM98" s="387"/>
      <c r="IN98" s="387"/>
      <c r="IO98" s="387"/>
      <c r="IP98" s="387"/>
      <c r="IQ98" s="387"/>
      <c r="IR98" s="387"/>
      <c r="IS98" s="387"/>
      <c r="IT98" s="387"/>
      <c r="IU98" s="391"/>
    </row>
    <row r="99" spans="1:255" ht="35.1" customHeight="1">
      <c r="A99" s="406"/>
      <c r="B99" s="1113"/>
      <c r="C99" s="348"/>
      <c r="D99" s="546" t="s">
        <v>1568</v>
      </c>
      <c r="E99" s="280"/>
      <c r="F99" s="248"/>
      <c r="G99" s="248"/>
      <c r="H99" s="248"/>
      <c r="I99" s="248"/>
      <c r="J99" s="248"/>
      <c r="K99" s="248"/>
      <c r="L99" s="248"/>
      <c r="M99" s="387"/>
      <c r="N99" s="387"/>
      <c r="O99" s="387"/>
      <c r="P99" s="387"/>
      <c r="Q99" s="387"/>
      <c r="R99" s="387"/>
      <c r="S99" s="387"/>
      <c r="T99" s="387"/>
      <c r="U99" s="387"/>
      <c r="V99" s="387"/>
      <c r="W99" s="387"/>
      <c r="X99" s="387"/>
      <c r="Y99" s="387"/>
      <c r="Z99" s="387"/>
      <c r="AA99" s="387"/>
      <c r="AB99" s="387"/>
      <c r="AC99" s="387"/>
      <c r="AD99" s="387"/>
      <c r="AE99" s="387"/>
      <c r="AF99" s="387"/>
      <c r="AG99" s="387"/>
      <c r="AH99" s="387"/>
      <c r="AI99" s="387"/>
      <c r="AJ99" s="387"/>
      <c r="AK99" s="387"/>
      <c r="AL99" s="387"/>
      <c r="AM99" s="387"/>
      <c r="AN99" s="387"/>
      <c r="AO99" s="387"/>
      <c r="AP99" s="387"/>
      <c r="AQ99" s="387"/>
      <c r="AR99" s="387"/>
      <c r="AS99" s="387"/>
      <c r="AT99" s="387"/>
      <c r="AU99" s="387"/>
      <c r="AV99" s="387"/>
      <c r="AW99" s="387"/>
      <c r="AX99" s="387"/>
      <c r="AY99" s="387"/>
      <c r="AZ99" s="387"/>
      <c r="BA99" s="387"/>
      <c r="BB99" s="387"/>
      <c r="BC99" s="387"/>
      <c r="BD99" s="387"/>
      <c r="BE99" s="387"/>
      <c r="BF99" s="387"/>
      <c r="BG99" s="387"/>
      <c r="BH99" s="387"/>
      <c r="BI99" s="387"/>
      <c r="BJ99" s="387"/>
      <c r="BK99" s="387"/>
      <c r="BL99" s="387"/>
      <c r="BM99" s="387"/>
      <c r="BN99" s="387"/>
      <c r="BO99" s="387"/>
      <c r="BP99" s="387"/>
      <c r="BQ99" s="387"/>
      <c r="BR99" s="387"/>
      <c r="BS99" s="387"/>
      <c r="BT99" s="387"/>
      <c r="BU99" s="387"/>
      <c r="BV99" s="387"/>
      <c r="BW99" s="387"/>
      <c r="BX99" s="387"/>
      <c r="BY99" s="387"/>
      <c r="BZ99" s="387"/>
      <c r="CA99" s="387"/>
      <c r="CB99" s="387"/>
      <c r="CC99" s="387"/>
      <c r="CD99" s="387"/>
      <c r="CE99" s="387"/>
      <c r="CF99" s="387"/>
      <c r="CG99" s="387"/>
      <c r="CH99" s="387"/>
      <c r="CI99" s="387"/>
      <c r="CJ99" s="387"/>
      <c r="CK99" s="387"/>
      <c r="CL99" s="387"/>
      <c r="CM99" s="387"/>
      <c r="CN99" s="387"/>
      <c r="CO99" s="387"/>
      <c r="CP99" s="387"/>
      <c r="CQ99" s="387"/>
      <c r="CR99" s="387"/>
      <c r="CS99" s="387"/>
      <c r="CT99" s="387"/>
      <c r="CU99" s="387"/>
      <c r="CV99" s="387"/>
      <c r="CW99" s="387"/>
      <c r="CX99" s="387"/>
      <c r="CY99" s="387"/>
      <c r="CZ99" s="387"/>
      <c r="DA99" s="387"/>
      <c r="DB99" s="387"/>
      <c r="DC99" s="387"/>
      <c r="DD99" s="387"/>
      <c r="DE99" s="387"/>
      <c r="DF99" s="387"/>
      <c r="DG99" s="387"/>
      <c r="DH99" s="387"/>
      <c r="DI99" s="387"/>
      <c r="DJ99" s="387"/>
      <c r="DK99" s="387"/>
      <c r="DL99" s="387"/>
      <c r="DM99" s="387"/>
      <c r="DN99" s="387"/>
      <c r="DO99" s="387"/>
      <c r="DP99" s="387"/>
      <c r="DQ99" s="387"/>
      <c r="DR99" s="387"/>
      <c r="DS99" s="387"/>
      <c r="DT99" s="387"/>
      <c r="DU99" s="387"/>
      <c r="DV99" s="387"/>
      <c r="DW99" s="387"/>
      <c r="DX99" s="387"/>
      <c r="DY99" s="387"/>
      <c r="DZ99" s="387"/>
      <c r="EA99" s="387"/>
      <c r="EB99" s="387"/>
      <c r="EC99" s="387"/>
      <c r="ED99" s="387"/>
      <c r="EE99" s="387"/>
      <c r="EF99" s="387"/>
      <c r="EG99" s="387"/>
      <c r="EH99" s="387"/>
      <c r="EI99" s="387"/>
      <c r="EJ99" s="387"/>
      <c r="EK99" s="387"/>
      <c r="EL99" s="387"/>
      <c r="EM99" s="387"/>
      <c r="EN99" s="387"/>
      <c r="EO99" s="387"/>
      <c r="EP99" s="387"/>
      <c r="EQ99" s="387"/>
      <c r="ER99" s="387"/>
      <c r="ES99" s="387"/>
      <c r="ET99" s="387"/>
      <c r="EU99" s="387"/>
      <c r="EV99" s="387"/>
      <c r="EW99" s="387"/>
      <c r="EX99" s="387"/>
      <c r="EY99" s="387"/>
      <c r="EZ99" s="387"/>
      <c r="FA99" s="387"/>
      <c r="FB99" s="387"/>
      <c r="FC99" s="387"/>
      <c r="FD99" s="387"/>
      <c r="FE99" s="387"/>
      <c r="FF99" s="387"/>
      <c r="FG99" s="387"/>
      <c r="FH99" s="387"/>
      <c r="FI99" s="387"/>
      <c r="FJ99" s="387"/>
      <c r="FK99" s="387"/>
      <c r="FL99" s="387"/>
      <c r="FM99" s="387"/>
      <c r="FN99" s="387"/>
      <c r="FO99" s="387"/>
      <c r="FP99" s="387"/>
      <c r="FQ99" s="387"/>
      <c r="FR99" s="387"/>
      <c r="FS99" s="387"/>
      <c r="FT99" s="387"/>
      <c r="FU99" s="387"/>
      <c r="FV99" s="387"/>
      <c r="FW99" s="387"/>
      <c r="FX99" s="387"/>
      <c r="FY99" s="387"/>
      <c r="FZ99" s="387"/>
      <c r="GA99" s="387"/>
      <c r="GB99" s="387"/>
      <c r="GC99" s="387"/>
      <c r="GD99" s="387"/>
      <c r="GE99" s="387"/>
      <c r="GF99" s="387"/>
      <c r="GG99" s="387"/>
      <c r="GH99" s="387"/>
      <c r="GI99" s="387"/>
      <c r="GJ99" s="387"/>
      <c r="GK99" s="387"/>
      <c r="GL99" s="387"/>
      <c r="GM99" s="387"/>
      <c r="GN99" s="387"/>
      <c r="GO99" s="387"/>
      <c r="GP99" s="387"/>
      <c r="GQ99" s="387"/>
      <c r="GR99" s="387"/>
      <c r="GS99" s="387"/>
      <c r="GT99" s="387"/>
      <c r="GU99" s="387"/>
      <c r="GV99" s="387"/>
      <c r="GW99" s="387"/>
      <c r="GX99" s="387"/>
      <c r="GY99" s="387"/>
      <c r="GZ99" s="387"/>
      <c r="HA99" s="387"/>
      <c r="HB99" s="387"/>
      <c r="HC99" s="387"/>
      <c r="HD99" s="387"/>
      <c r="HE99" s="387"/>
      <c r="HF99" s="387"/>
      <c r="HG99" s="387"/>
      <c r="HH99" s="387"/>
      <c r="HI99" s="387"/>
      <c r="HJ99" s="387"/>
      <c r="HK99" s="387"/>
      <c r="HL99" s="387"/>
      <c r="HM99" s="387"/>
      <c r="HN99" s="387"/>
      <c r="HO99" s="387"/>
      <c r="HP99" s="387"/>
      <c r="HQ99" s="387"/>
      <c r="HR99" s="387"/>
      <c r="HS99" s="387"/>
      <c r="HT99" s="387"/>
      <c r="HU99" s="387"/>
      <c r="HV99" s="387"/>
      <c r="HW99" s="387"/>
      <c r="HX99" s="387"/>
      <c r="HY99" s="387"/>
      <c r="HZ99" s="387"/>
      <c r="IA99" s="387"/>
      <c r="IB99" s="387"/>
      <c r="IC99" s="387"/>
      <c r="ID99" s="387"/>
      <c r="IE99" s="387"/>
      <c r="IF99" s="387"/>
      <c r="IG99" s="387"/>
      <c r="IH99" s="387"/>
      <c r="II99" s="387"/>
      <c r="IJ99" s="387"/>
      <c r="IK99" s="387"/>
      <c r="IL99" s="387"/>
      <c r="IM99" s="387"/>
      <c r="IN99" s="387"/>
      <c r="IO99" s="387"/>
      <c r="IP99" s="387"/>
      <c r="IQ99" s="387"/>
      <c r="IR99" s="387"/>
      <c r="IS99" s="387"/>
      <c r="IT99" s="387"/>
      <c r="IU99" s="391"/>
    </row>
    <row r="100" spans="1:255" ht="35.1" customHeight="1">
      <c r="A100" s="406"/>
      <c r="B100" s="1113"/>
      <c r="C100" s="348"/>
      <c r="D100" s="546" t="s">
        <v>1569</v>
      </c>
      <c r="E100" s="280"/>
      <c r="F100" s="248"/>
      <c r="G100" s="248"/>
      <c r="H100" s="248"/>
      <c r="I100" s="248"/>
      <c r="J100" s="248"/>
      <c r="K100" s="248"/>
      <c r="L100" s="248"/>
      <c r="M100" s="387"/>
      <c r="N100" s="387"/>
      <c r="O100" s="387"/>
      <c r="P100" s="387"/>
      <c r="Q100" s="387"/>
      <c r="R100" s="387"/>
      <c r="S100" s="387"/>
      <c r="T100" s="387"/>
      <c r="U100" s="387"/>
      <c r="V100" s="387"/>
      <c r="W100" s="387"/>
      <c r="X100" s="387"/>
      <c r="Y100" s="387"/>
      <c r="Z100" s="387"/>
      <c r="AA100" s="387"/>
      <c r="AB100" s="387"/>
      <c r="AC100" s="387"/>
      <c r="AD100" s="387"/>
      <c r="AE100" s="387"/>
      <c r="AF100" s="387"/>
      <c r="AG100" s="387"/>
      <c r="AH100" s="387"/>
      <c r="AI100" s="387"/>
      <c r="AJ100" s="387"/>
      <c r="AK100" s="387"/>
      <c r="AL100" s="387"/>
      <c r="AM100" s="387"/>
      <c r="AN100" s="387"/>
      <c r="AO100" s="387"/>
      <c r="AP100" s="387"/>
      <c r="AQ100" s="387"/>
      <c r="AR100" s="387"/>
      <c r="AS100" s="387"/>
      <c r="AT100" s="387"/>
      <c r="AU100" s="387"/>
      <c r="AV100" s="387"/>
      <c r="AW100" s="387"/>
      <c r="AX100" s="387"/>
      <c r="AY100" s="387"/>
      <c r="AZ100" s="387"/>
      <c r="BA100" s="387"/>
      <c r="BB100" s="387"/>
      <c r="BC100" s="387"/>
      <c r="BD100" s="387"/>
      <c r="BE100" s="387"/>
      <c r="BF100" s="387"/>
      <c r="BG100" s="387"/>
      <c r="BH100" s="387"/>
      <c r="BI100" s="387"/>
      <c r="BJ100" s="387"/>
      <c r="BK100" s="387"/>
      <c r="BL100" s="387"/>
      <c r="BM100" s="387"/>
      <c r="BN100" s="387"/>
      <c r="BO100" s="387"/>
      <c r="BP100" s="387"/>
      <c r="BQ100" s="387"/>
      <c r="BR100" s="387"/>
      <c r="BS100" s="387"/>
      <c r="BT100" s="387"/>
      <c r="BU100" s="387"/>
      <c r="BV100" s="387"/>
      <c r="BW100" s="387"/>
      <c r="BX100" s="387"/>
      <c r="BY100" s="387"/>
      <c r="BZ100" s="387"/>
      <c r="CA100" s="387"/>
      <c r="CB100" s="387"/>
      <c r="CC100" s="387"/>
      <c r="CD100" s="387"/>
      <c r="CE100" s="387"/>
      <c r="CF100" s="387"/>
      <c r="CG100" s="387"/>
      <c r="CH100" s="387"/>
      <c r="CI100" s="387"/>
      <c r="CJ100" s="387"/>
      <c r="CK100" s="387"/>
      <c r="CL100" s="387"/>
      <c r="CM100" s="387"/>
      <c r="CN100" s="387"/>
      <c r="CO100" s="387"/>
      <c r="CP100" s="387"/>
      <c r="CQ100" s="387"/>
      <c r="CR100" s="387"/>
      <c r="CS100" s="387"/>
      <c r="CT100" s="387"/>
      <c r="CU100" s="387"/>
      <c r="CV100" s="387"/>
      <c r="CW100" s="387"/>
      <c r="CX100" s="387"/>
      <c r="CY100" s="387"/>
      <c r="CZ100" s="387"/>
      <c r="DA100" s="387"/>
      <c r="DB100" s="387"/>
      <c r="DC100" s="387"/>
      <c r="DD100" s="387"/>
      <c r="DE100" s="387"/>
      <c r="DF100" s="387"/>
      <c r="DG100" s="387"/>
      <c r="DH100" s="387"/>
      <c r="DI100" s="387"/>
      <c r="DJ100" s="387"/>
      <c r="DK100" s="387"/>
      <c r="DL100" s="387"/>
      <c r="DM100" s="387"/>
      <c r="DN100" s="387"/>
      <c r="DO100" s="387"/>
      <c r="DP100" s="387"/>
      <c r="DQ100" s="387"/>
      <c r="DR100" s="387"/>
      <c r="DS100" s="387"/>
      <c r="DT100" s="387"/>
      <c r="DU100" s="387"/>
      <c r="DV100" s="387"/>
      <c r="DW100" s="387"/>
      <c r="DX100" s="387"/>
      <c r="DY100" s="387"/>
      <c r="DZ100" s="387"/>
      <c r="EA100" s="387"/>
      <c r="EB100" s="387"/>
      <c r="EC100" s="387"/>
      <c r="ED100" s="387"/>
      <c r="EE100" s="387"/>
      <c r="EF100" s="387"/>
      <c r="EG100" s="387"/>
      <c r="EH100" s="387"/>
      <c r="EI100" s="387"/>
      <c r="EJ100" s="387"/>
      <c r="EK100" s="387"/>
      <c r="EL100" s="387"/>
      <c r="EM100" s="387"/>
      <c r="EN100" s="387"/>
      <c r="EO100" s="387"/>
      <c r="EP100" s="387"/>
      <c r="EQ100" s="387"/>
      <c r="ER100" s="387"/>
      <c r="ES100" s="387"/>
      <c r="ET100" s="387"/>
      <c r="EU100" s="387"/>
      <c r="EV100" s="387"/>
      <c r="EW100" s="387"/>
      <c r="EX100" s="387"/>
      <c r="EY100" s="387"/>
      <c r="EZ100" s="387"/>
      <c r="FA100" s="387"/>
      <c r="FB100" s="387"/>
      <c r="FC100" s="387"/>
      <c r="FD100" s="387"/>
      <c r="FE100" s="387"/>
      <c r="FF100" s="387"/>
      <c r="FG100" s="387"/>
      <c r="FH100" s="387"/>
      <c r="FI100" s="387"/>
      <c r="FJ100" s="387"/>
      <c r="FK100" s="387"/>
      <c r="FL100" s="387"/>
      <c r="FM100" s="387"/>
      <c r="FN100" s="387"/>
      <c r="FO100" s="387"/>
      <c r="FP100" s="387"/>
      <c r="FQ100" s="387"/>
      <c r="FR100" s="387"/>
      <c r="FS100" s="387"/>
      <c r="FT100" s="387"/>
      <c r="FU100" s="387"/>
      <c r="FV100" s="387"/>
      <c r="FW100" s="387"/>
      <c r="FX100" s="387"/>
      <c r="FY100" s="387"/>
      <c r="FZ100" s="387"/>
      <c r="GA100" s="387"/>
      <c r="GB100" s="387"/>
      <c r="GC100" s="387"/>
      <c r="GD100" s="387"/>
      <c r="GE100" s="387"/>
      <c r="GF100" s="387"/>
      <c r="GG100" s="387"/>
      <c r="GH100" s="387"/>
      <c r="GI100" s="387"/>
      <c r="GJ100" s="387"/>
      <c r="GK100" s="387"/>
      <c r="GL100" s="387"/>
      <c r="GM100" s="387"/>
      <c r="GN100" s="387"/>
      <c r="GO100" s="387"/>
      <c r="GP100" s="387"/>
      <c r="GQ100" s="387"/>
      <c r="GR100" s="387"/>
      <c r="GS100" s="387"/>
      <c r="GT100" s="387"/>
      <c r="GU100" s="387"/>
      <c r="GV100" s="387"/>
      <c r="GW100" s="387"/>
      <c r="GX100" s="387"/>
      <c r="GY100" s="387"/>
      <c r="GZ100" s="387"/>
      <c r="HA100" s="387"/>
      <c r="HB100" s="387"/>
      <c r="HC100" s="387"/>
      <c r="HD100" s="387"/>
      <c r="HE100" s="387"/>
      <c r="HF100" s="387"/>
      <c r="HG100" s="387"/>
      <c r="HH100" s="387"/>
      <c r="HI100" s="387"/>
      <c r="HJ100" s="387"/>
      <c r="HK100" s="387"/>
      <c r="HL100" s="387"/>
      <c r="HM100" s="387"/>
      <c r="HN100" s="387"/>
      <c r="HO100" s="387"/>
      <c r="HP100" s="387"/>
      <c r="HQ100" s="387"/>
      <c r="HR100" s="387"/>
      <c r="HS100" s="387"/>
      <c r="HT100" s="387"/>
      <c r="HU100" s="387"/>
      <c r="HV100" s="387"/>
      <c r="HW100" s="387"/>
      <c r="HX100" s="387"/>
      <c r="HY100" s="387"/>
      <c r="HZ100" s="387"/>
      <c r="IA100" s="387"/>
      <c r="IB100" s="387"/>
      <c r="IC100" s="387"/>
      <c r="ID100" s="387"/>
      <c r="IE100" s="387"/>
      <c r="IF100" s="387"/>
      <c r="IG100" s="387"/>
      <c r="IH100" s="387"/>
      <c r="II100" s="387"/>
      <c r="IJ100" s="387"/>
      <c r="IK100" s="387"/>
      <c r="IL100" s="387"/>
      <c r="IM100" s="387"/>
      <c r="IN100" s="387"/>
      <c r="IO100" s="387"/>
      <c r="IP100" s="387"/>
      <c r="IQ100" s="387"/>
      <c r="IR100" s="387"/>
      <c r="IS100" s="387"/>
      <c r="IT100" s="387"/>
      <c r="IU100" s="391"/>
    </row>
    <row r="101" spans="1:255" ht="35.450000000000003" customHeight="1" thickBot="1">
      <c r="A101" s="421"/>
      <c r="B101" s="1114"/>
      <c r="C101" s="284"/>
      <c r="D101" s="538" t="s">
        <v>1570</v>
      </c>
      <c r="E101" s="378"/>
      <c r="F101" s="379"/>
      <c r="G101" s="379"/>
      <c r="H101" s="379"/>
      <c r="I101" s="379"/>
      <c r="J101" s="379"/>
      <c r="K101" s="379"/>
      <c r="L101" s="379"/>
      <c r="M101" s="422"/>
      <c r="N101" s="422"/>
      <c r="O101" s="422"/>
      <c r="P101" s="422"/>
      <c r="Q101" s="422"/>
      <c r="R101" s="422"/>
      <c r="S101" s="422"/>
      <c r="T101" s="422"/>
      <c r="U101" s="422"/>
      <c r="V101" s="422"/>
      <c r="W101" s="422"/>
      <c r="X101" s="422"/>
      <c r="Y101" s="422"/>
      <c r="Z101" s="422"/>
      <c r="AA101" s="422"/>
      <c r="AB101" s="422"/>
      <c r="AC101" s="422"/>
      <c r="AD101" s="422"/>
      <c r="AE101" s="422"/>
      <c r="AF101" s="422"/>
      <c r="AG101" s="422"/>
      <c r="AH101" s="422"/>
      <c r="AI101" s="422"/>
      <c r="AJ101" s="422"/>
      <c r="AK101" s="422"/>
      <c r="AL101" s="422"/>
      <c r="AM101" s="422"/>
      <c r="AN101" s="422"/>
      <c r="AO101" s="422"/>
      <c r="AP101" s="422"/>
      <c r="AQ101" s="422"/>
      <c r="AR101" s="422"/>
      <c r="AS101" s="422"/>
      <c r="AT101" s="422"/>
      <c r="AU101" s="422"/>
      <c r="AV101" s="422"/>
      <c r="AW101" s="422"/>
      <c r="AX101" s="422"/>
      <c r="AY101" s="422"/>
      <c r="AZ101" s="422"/>
      <c r="BA101" s="422"/>
      <c r="BB101" s="422"/>
      <c r="BC101" s="422"/>
      <c r="BD101" s="422"/>
      <c r="BE101" s="422"/>
      <c r="BF101" s="422"/>
      <c r="BG101" s="422"/>
      <c r="BH101" s="422"/>
      <c r="BI101" s="422"/>
      <c r="BJ101" s="422"/>
      <c r="BK101" s="422"/>
      <c r="BL101" s="422"/>
      <c r="BM101" s="422"/>
      <c r="BN101" s="422"/>
      <c r="BO101" s="422"/>
      <c r="BP101" s="422"/>
      <c r="BQ101" s="422"/>
      <c r="BR101" s="422"/>
      <c r="BS101" s="422"/>
      <c r="BT101" s="422"/>
      <c r="BU101" s="422"/>
      <c r="BV101" s="422"/>
      <c r="BW101" s="422"/>
      <c r="BX101" s="422"/>
      <c r="BY101" s="422"/>
      <c r="BZ101" s="422"/>
      <c r="CA101" s="422"/>
      <c r="CB101" s="422"/>
      <c r="CC101" s="422"/>
      <c r="CD101" s="422"/>
      <c r="CE101" s="422"/>
      <c r="CF101" s="422"/>
      <c r="CG101" s="422"/>
      <c r="CH101" s="422"/>
      <c r="CI101" s="422"/>
      <c r="CJ101" s="422"/>
      <c r="CK101" s="422"/>
      <c r="CL101" s="422"/>
      <c r="CM101" s="422"/>
      <c r="CN101" s="422"/>
      <c r="CO101" s="422"/>
      <c r="CP101" s="422"/>
      <c r="CQ101" s="422"/>
      <c r="CR101" s="422"/>
      <c r="CS101" s="422"/>
      <c r="CT101" s="422"/>
      <c r="CU101" s="422"/>
      <c r="CV101" s="422"/>
      <c r="CW101" s="422"/>
      <c r="CX101" s="422"/>
      <c r="CY101" s="422"/>
      <c r="CZ101" s="422"/>
      <c r="DA101" s="422"/>
      <c r="DB101" s="422"/>
      <c r="DC101" s="422"/>
      <c r="DD101" s="422"/>
      <c r="DE101" s="422"/>
      <c r="DF101" s="422"/>
      <c r="DG101" s="422"/>
      <c r="DH101" s="422"/>
      <c r="DI101" s="422"/>
      <c r="DJ101" s="422"/>
      <c r="DK101" s="422"/>
      <c r="DL101" s="422"/>
      <c r="DM101" s="422"/>
      <c r="DN101" s="422"/>
      <c r="DO101" s="422"/>
      <c r="DP101" s="422"/>
      <c r="DQ101" s="422"/>
      <c r="DR101" s="422"/>
      <c r="DS101" s="422"/>
      <c r="DT101" s="422"/>
      <c r="DU101" s="422"/>
      <c r="DV101" s="422"/>
      <c r="DW101" s="422"/>
      <c r="DX101" s="422"/>
      <c r="DY101" s="422"/>
      <c r="DZ101" s="422"/>
      <c r="EA101" s="422"/>
      <c r="EB101" s="422"/>
      <c r="EC101" s="422"/>
      <c r="ED101" s="422"/>
      <c r="EE101" s="422"/>
      <c r="EF101" s="422"/>
      <c r="EG101" s="422"/>
      <c r="EH101" s="422"/>
      <c r="EI101" s="422"/>
      <c r="EJ101" s="422"/>
      <c r="EK101" s="422"/>
      <c r="EL101" s="422"/>
      <c r="EM101" s="422"/>
      <c r="EN101" s="422"/>
      <c r="EO101" s="422"/>
      <c r="EP101" s="422"/>
      <c r="EQ101" s="422"/>
      <c r="ER101" s="422"/>
      <c r="ES101" s="422"/>
      <c r="ET101" s="422"/>
      <c r="EU101" s="422"/>
      <c r="EV101" s="422"/>
      <c r="EW101" s="422"/>
      <c r="EX101" s="422"/>
      <c r="EY101" s="422"/>
      <c r="EZ101" s="422"/>
      <c r="FA101" s="422"/>
      <c r="FB101" s="422"/>
      <c r="FC101" s="422"/>
      <c r="FD101" s="422"/>
      <c r="FE101" s="422"/>
      <c r="FF101" s="422"/>
      <c r="FG101" s="422"/>
      <c r="FH101" s="422"/>
      <c r="FI101" s="422"/>
      <c r="FJ101" s="422"/>
      <c r="FK101" s="422"/>
      <c r="FL101" s="422"/>
      <c r="FM101" s="422"/>
      <c r="FN101" s="422"/>
      <c r="FO101" s="422"/>
      <c r="FP101" s="422"/>
      <c r="FQ101" s="422"/>
      <c r="FR101" s="422"/>
      <c r="FS101" s="422"/>
      <c r="FT101" s="422"/>
      <c r="FU101" s="422"/>
      <c r="FV101" s="422"/>
      <c r="FW101" s="422"/>
      <c r="FX101" s="422"/>
      <c r="FY101" s="422"/>
      <c r="FZ101" s="422"/>
      <c r="GA101" s="422"/>
      <c r="GB101" s="422"/>
      <c r="GC101" s="422"/>
      <c r="GD101" s="422"/>
      <c r="GE101" s="422"/>
      <c r="GF101" s="422"/>
      <c r="GG101" s="422"/>
      <c r="GH101" s="422"/>
      <c r="GI101" s="422"/>
      <c r="GJ101" s="422"/>
      <c r="GK101" s="422"/>
      <c r="GL101" s="422"/>
      <c r="GM101" s="422"/>
      <c r="GN101" s="422"/>
      <c r="GO101" s="422"/>
      <c r="GP101" s="422"/>
      <c r="GQ101" s="422"/>
      <c r="GR101" s="422"/>
      <c r="GS101" s="422"/>
      <c r="GT101" s="422"/>
      <c r="GU101" s="422"/>
      <c r="GV101" s="422"/>
      <c r="GW101" s="422"/>
      <c r="GX101" s="422"/>
      <c r="GY101" s="422"/>
      <c r="GZ101" s="422"/>
      <c r="HA101" s="422"/>
      <c r="HB101" s="422"/>
      <c r="HC101" s="422"/>
      <c r="HD101" s="422"/>
      <c r="HE101" s="422"/>
      <c r="HF101" s="422"/>
      <c r="HG101" s="422"/>
      <c r="HH101" s="422"/>
      <c r="HI101" s="422"/>
      <c r="HJ101" s="422"/>
      <c r="HK101" s="422"/>
      <c r="HL101" s="422"/>
      <c r="HM101" s="422"/>
      <c r="HN101" s="422"/>
      <c r="HO101" s="422"/>
      <c r="HP101" s="422"/>
      <c r="HQ101" s="422"/>
      <c r="HR101" s="422"/>
      <c r="HS101" s="422"/>
      <c r="HT101" s="422"/>
      <c r="HU101" s="422"/>
      <c r="HV101" s="422"/>
      <c r="HW101" s="422"/>
      <c r="HX101" s="422"/>
      <c r="HY101" s="422"/>
      <c r="HZ101" s="422"/>
      <c r="IA101" s="422"/>
      <c r="IB101" s="422"/>
      <c r="IC101" s="422"/>
      <c r="ID101" s="422"/>
      <c r="IE101" s="422"/>
      <c r="IF101" s="422"/>
      <c r="IG101" s="422"/>
      <c r="IH101" s="422"/>
      <c r="II101" s="422"/>
      <c r="IJ101" s="422"/>
      <c r="IK101" s="422"/>
      <c r="IL101" s="422"/>
      <c r="IM101" s="422"/>
      <c r="IN101" s="422"/>
      <c r="IO101" s="422"/>
      <c r="IP101" s="422"/>
      <c r="IQ101" s="422"/>
      <c r="IR101" s="422"/>
      <c r="IS101" s="422"/>
      <c r="IT101" s="422"/>
      <c r="IU101" s="423"/>
    </row>
  </sheetData>
  <sheetProtection algorithmName="SHA-512" hashValue="VId0ghO4BE1eo5M/2+nI6xO2N8o0rjMZnas1okydWFIRDgie0hxl1v4AaiYdGfx1EyaFhh3frt8Xi/n6astpuQ==" saltValue="GwY6a4jjghbYJoXX4uFJ4w==" spinCount="100000" sheet="1" objects="1" scenarios="1" selectLockedCells="1" selectUnlockedCells="1"/>
  <mergeCells count="41">
    <mergeCell ref="B10:D10"/>
    <mergeCell ref="F10:S10"/>
    <mergeCell ref="A1:P1"/>
    <mergeCell ref="A2:P2"/>
    <mergeCell ref="A3:P3"/>
    <mergeCell ref="A4:D4"/>
    <mergeCell ref="A5:P5"/>
    <mergeCell ref="F11:S11"/>
    <mergeCell ref="E12:R12"/>
    <mergeCell ref="E13:R13"/>
    <mergeCell ref="B15:B50"/>
    <mergeCell ref="D15:I15"/>
    <mergeCell ref="D22:I22"/>
    <mergeCell ref="D23:I23"/>
    <mergeCell ref="K24:K25"/>
    <mergeCell ref="L24:L25"/>
    <mergeCell ref="M24:M25"/>
    <mergeCell ref="D52:I52"/>
    <mergeCell ref="N24:N25"/>
    <mergeCell ref="O24:O25"/>
    <mergeCell ref="P24:P25"/>
    <mergeCell ref="D31:I31"/>
    <mergeCell ref="D32:I32"/>
    <mergeCell ref="D33:I33"/>
    <mergeCell ref="K46:K47"/>
    <mergeCell ref="L46:L47"/>
    <mergeCell ref="M46:M47"/>
    <mergeCell ref="D50:I50"/>
    <mergeCell ref="D51:I51"/>
    <mergeCell ref="B96:B101"/>
    <mergeCell ref="B54:D54"/>
    <mergeCell ref="B55:B61"/>
    <mergeCell ref="B63:E63"/>
    <mergeCell ref="B64:B70"/>
    <mergeCell ref="B73:D74"/>
    <mergeCell ref="B76:F76"/>
    <mergeCell ref="B81:D81"/>
    <mergeCell ref="B83:B91"/>
    <mergeCell ref="B92:B93"/>
    <mergeCell ref="D92:D93"/>
    <mergeCell ref="B94:B95"/>
  </mergeCells>
  <dataValidations count="2">
    <dataValidation allowBlank="1" showInputMessage="1" showErrorMessage="1" promptTitle="ESTADO" prompt="en formulación_x000a_en actualización_x000a_en adopción_x000a_adoptado" sqref="G35"/>
    <dataValidation type="whole" operator="greaterThanOrEqual" allowBlank="1" showInputMessage="1" showErrorMessage="1" errorTitle="ERROR" error="Valor en HECTAREAS (sin decimales)" sqref="F35">
      <formula1>0</formula1>
    </dataValidation>
  </dataValidations>
  <pageMargins left="0.25" right="0.25" top="0.75" bottom="0.75" header="0" footer="0"/>
  <pageSetup scale="70" orientation="landscape"/>
  <headerFooter>
    <oddFooter>&amp;C&amp;"Helvetica Neue,Regular"&amp;12&amp;K000000&amp;P</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4"/>
  <sheetViews>
    <sheetView showGridLines="0" topLeftCell="A21" zoomScale="136" zoomScaleNormal="136" zoomScalePageLayoutView="98" workbookViewId="0">
      <selection activeCell="L35" sqref="L35"/>
    </sheetView>
  </sheetViews>
  <sheetFormatPr baseColWidth="10" defaultRowHeight="15"/>
  <cols>
    <col min="1" max="1" width="1.85546875" style="131" customWidth="1"/>
    <col min="2" max="2" width="12.85546875" style="131" customWidth="1"/>
    <col min="3" max="3" width="5" style="160" bestFit="1" customWidth="1"/>
    <col min="4" max="4" width="34.85546875" style="131" customWidth="1"/>
    <col min="5" max="5" width="12.140625" style="131" customWidth="1"/>
    <col min="6" max="11" width="10.85546875" style="131"/>
    <col min="12" max="12" width="17.7109375" style="131" customWidth="1"/>
    <col min="13" max="256" width="10.85546875" style="131"/>
    <col min="257" max="257" width="1.85546875" style="131" customWidth="1"/>
    <col min="258" max="258" width="12.85546875" style="131" customWidth="1"/>
    <col min="259" max="259" width="5" style="131" bestFit="1" customWidth="1"/>
    <col min="260" max="260" width="34.85546875" style="131" customWidth="1"/>
    <col min="261" max="261" width="12.140625" style="131" customWidth="1"/>
    <col min="262" max="267" width="10.85546875" style="131"/>
    <col min="268" max="268" width="17.7109375" style="131" customWidth="1"/>
    <col min="269" max="512" width="10.85546875" style="131"/>
    <col min="513" max="513" width="1.85546875" style="131" customWidth="1"/>
    <col min="514" max="514" width="12.85546875" style="131" customWidth="1"/>
    <col min="515" max="515" width="5" style="131" bestFit="1" customWidth="1"/>
    <col min="516" max="516" width="34.85546875" style="131" customWidth="1"/>
    <col min="517" max="517" width="12.140625" style="131" customWidth="1"/>
    <col min="518" max="523" width="10.85546875" style="131"/>
    <col min="524" max="524" width="17.7109375" style="131" customWidth="1"/>
    <col min="525" max="768" width="10.85546875" style="131"/>
    <col min="769" max="769" width="1.85546875" style="131" customWidth="1"/>
    <col min="770" max="770" width="12.85546875" style="131" customWidth="1"/>
    <col min="771" max="771" width="5" style="131" bestFit="1" customWidth="1"/>
    <col min="772" max="772" width="34.85546875" style="131" customWidth="1"/>
    <col min="773" max="773" width="12.140625" style="131" customWidth="1"/>
    <col min="774" max="779" width="10.85546875" style="131"/>
    <col min="780" max="780" width="17.7109375" style="131" customWidth="1"/>
    <col min="781" max="1024" width="10.85546875" style="131"/>
    <col min="1025" max="1025" width="1.85546875" style="131" customWidth="1"/>
    <col min="1026" max="1026" width="12.85546875" style="131" customWidth="1"/>
    <col min="1027" max="1027" width="5" style="131" bestFit="1" customWidth="1"/>
    <col min="1028" max="1028" width="34.85546875" style="131" customWidth="1"/>
    <col min="1029" max="1029" width="12.140625" style="131" customWidth="1"/>
    <col min="1030" max="1035" width="10.85546875" style="131"/>
    <col min="1036" max="1036" width="17.7109375" style="131" customWidth="1"/>
    <col min="1037" max="1280" width="10.85546875" style="131"/>
    <col min="1281" max="1281" width="1.85546875" style="131" customWidth="1"/>
    <col min="1282" max="1282" width="12.85546875" style="131" customWidth="1"/>
    <col min="1283" max="1283" width="5" style="131" bestFit="1" customWidth="1"/>
    <col min="1284" max="1284" width="34.85546875" style="131" customWidth="1"/>
    <col min="1285" max="1285" width="12.140625" style="131" customWidth="1"/>
    <col min="1286" max="1291" width="10.85546875" style="131"/>
    <col min="1292" max="1292" width="17.7109375" style="131" customWidth="1"/>
    <col min="1293" max="1536" width="10.85546875" style="131"/>
    <col min="1537" max="1537" width="1.85546875" style="131" customWidth="1"/>
    <col min="1538" max="1538" width="12.85546875" style="131" customWidth="1"/>
    <col min="1539" max="1539" width="5" style="131" bestFit="1" customWidth="1"/>
    <col min="1540" max="1540" width="34.85546875" style="131" customWidth="1"/>
    <col min="1541" max="1541" width="12.140625" style="131" customWidth="1"/>
    <col min="1542" max="1547" width="10.85546875" style="131"/>
    <col min="1548" max="1548" width="17.7109375" style="131" customWidth="1"/>
    <col min="1549" max="1792" width="10.85546875" style="131"/>
    <col min="1793" max="1793" width="1.85546875" style="131" customWidth="1"/>
    <col min="1794" max="1794" width="12.85546875" style="131" customWidth="1"/>
    <col min="1795" max="1795" width="5" style="131" bestFit="1" customWidth="1"/>
    <col min="1796" max="1796" width="34.85546875" style="131" customWidth="1"/>
    <col min="1797" max="1797" width="12.140625" style="131" customWidth="1"/>
    <col min="1798" max="1803" width="10.85546875" style="131"/>
    <col min="1804" max="1804" width="17.7109375" style="131" customWidth="1"/>
    <col min="1805" max="2048" width="10.85546875" style="131"/>
    <col min="2049" max="2049" width="1.85546875" style="131" customWidth="1"/>
    <col min="2050" max="2050" width="12.85546875" style="131" customWidth="1"/>
    <col min="2051" max="2051" width="5" style="131" bestFit="1" customWidth="1"/>
    <col min="2052" max="2052" width="34.85546875" style="131" customWidth="1"/>
    <col min="2053" max="2053" width="12.140625" style="131" customWidth="1"/>
    <col min="2054" max="2059" width="10.85546875" style="131"/>
    <col min="2060" max="2060" width="17.7109375" style="131" customWidth="1"/>
    <col min="2061" max="2304" width="10.85546875" style="131"/>
    <col min="2305" max="2305" width="1.85546875" style="131" customWidth="1"/>
    <col min="2306" max="2306" width="12.85546875" style="131" customWidth="1"/>
    <col min="2307" max="2307" width="5" style="131" bestFit="1" customWidth="1"/>
    <col min="2308" max="2308" width="34.85546875" style="131" customWidth="1"/>
    <col min="2309" max="2309" width="12.140625" style="131" customWidth="1"/>
    <col min="2310" max="2315" width="10.85546875" style="131"/>
    <col min="2316" max="2316" width="17.7109375" style="131" customWidth="1"/>
    <col min="2317" max="2560" width="10.85546875" style="131"/>
    <col min="2561" max="2561" width="1.85546875" style="131" customWidth="1"/>
    <col min="2562" max="2562" width="12.85546875" style="131" customWidth="1"/>
    <col min="2563" max="2563" width="5" style="131" bestFit="1" customWidth="1"/>
    <col min="2564" max="2564" width="34.85546875" style="131" customWidth="1"/>
    <col min="2565" max="2565" width="12.140625" style="131" customWidth="1"/>
    <col min="2566" max="2571" width="10.85546875" style="131"/>
    <col min="2572" max="2572" width="17.7109375" style="131" customWidth="1"/>
    <col min="2573" max="2816" width="10.85546875" style="131"/>
    <col min="2817" max="2817" width="1.85546875" style="131" customWidth="1"/>
    <col min="2818" max="2818" width="12.85546875" style="131" customWidth="1"/>
    <col min="2819" max="2819" width="5" style="131" bestFit="1" customWidth="1"/>
    <col min="2820" max="2820" width="34.85546875" style="131" customWidth="1"/>
    <col min="2821" max="2821" width="12.140625" style="131" customWidth="1"/>
    <col min="2822" max="2827" width="10.85546875" style="131"/>
    <col min="2828" max="2828" width="17.7109375" style="131" customWidth="1"/>
    <col min="2829" max="3072" width="10.85546875" style="131"/>
    <col min="3073" max="3073" width="1.85546875" style="131" customWidth="1"/>
    <col min="3074" max="3074" width="12.85546875" style="131" customWidth="1"/>
    <col min="3075" max="3075" width="5" style="131" bestFit="1" customWidth="1"/>
    <col min="3076" max="3076" width="34.85546875" style="131" customWidth="1"/>
    <col min="3077" max="3077" width="12.140625" style="131" customWidth="1"/>
    <col min="3078" max="3083" width="10.85546875" style="131"/>
    <col min="3084" max="3084" width="17.7109375" style="131" customWidth="1"/>
    <col min="3085" max="3328" width="10.85546875" style="131"/>
    <col min="3329" max="3329" width="1.85546875" style="131" customWidth="1"/>
    <col min="3330" max="3330" width="12.85546875" style="131" customWidth="1"/>
    <col min="3331" max="3331" width="5" style="131" bestFit="1" customWidth="1"/>
    <col min="3332" max="3332" width="34.85546875" style="131" customWidth="1"/>
    <col min="3333" max="3333" width="12.140625" style="131" customWidth="1"/>
    <col min="3334" max="3339" width="10.85546875" style="131"/>
    <col min="3340" max="3340" width="17.7109375" style="131" customWidth="1"/>
    <col min="3341" max="3584" width="10.85546875" style="131"/>
    <col min="3585" max="3585" width="1.85546875" style="131" customWidth="1"/>
    <col min="3586" max="3586" width="12.85546875" style="131" customWidth="1"/>
    <col min="3587" max="3587" width="5" style="131" bestFit="1" customWidth="1"/>
    <col min="3588" max="3588" width="34.85546875" style="131" customWidth="1"/>
    <col min="3589" max="3589" width="12.140625" style="131" customWidth="1"/>
    <col min="3590" max="3595" width="10.85546875" style="131"/>
    <col min="3596" max="3596" width="17.7109375" style="131" customWidth="1"/>
    <col min="3597" max="3840" width="10.85546875" style="131"/>
    <col min="3841" max="3841" width="1.85546875" style="131" customWidth="1"/>
    <col min="3842" max="3842" width="12.85546875" style="131" customWidth="1"/>
    <col min="3843" max="3843" width="5" style="131" bestFit="1" customWidth="1"/>
    <col min="3844" max="3844" width="34.85546875" style="131" customWidth="1"/>
    <col min="3845" max="3845" width="12.140625" style="131" customWidth="1"/>
    <col min="3846" max="3851" width="10.85546875" style="131"/>
    <col min="3852" max="3852" width="17.7109375" style="131" customWidth="1"/>
    <col min="3853" max="4096" width="10.85546875" style="131"/>
    <col min="4097" max="4097" width="1.85546875" style="131" customWidth="1"/>
    <col min="4098" max="4098" width="12.85546875" style="131" customWidth="1"/>
    <col min="4099" max="4099" width="5" style="131" bestFit="1" customWidth="1"/>
    <col min="4100" max="4100" width="34.85546875" style="131" customWidth="1"/>
    <col min="4101" max="4101" width="12.140625" style="131" customWidth="1"/>
    <col min="4102" max="4107" width="10.85546875" style="131"/>
    <col min="4108" max="4108" width="17.7109375" style="131" customWidth="1"/>
    <col min="4109" max="4352" width="10.85546875" style="131"/>
    <col min="4353" max="4353" width="1.85546875" style="131" customWidth="1"/>
    <col min="4354" max="4354" width="12.85546875" style="131" customWidth="1"/>
    <col min="4355" max="4355" width="5" style="131" bestFit="1" customWidth="1"/>
    <col min="4356" max="4356" width="34.85546875" style="131" customWidth="1"/>
    <col min="4357" max="4357" width="12.140625" style="131" customWidth="1"/>
    <col min="4358" max="4363" width="10.85546875" style="131"/>
    <col min="4364" max="4364" width="17.7109375" style="131" customWidth="1"/>
    <col min="4365" max="4608" width="10.85546875" style="131"/>
    <col min="4609" max="4609" width="1.85546875" style="131" customWidth="1"/>
    <col min="4610" max="4610" width="12.85546875" style="131" customWidth="1"/>
    <col min="4611" max="4611" width="5" style="131" bestFit="1" customWidth="1"/>
    <col min="4612" max="4612" width="34.85546875" style="131" customWidth="1"/>
    <col min="4613" max="4613" width="12.140625" style="131" customWidth="1"/>
    <col min="4614" max="4619" width="10.85546875" style="131"/>
    <col min="4620" max="4620" width="17.7109375" style="131" customWidth="1"/>
    <col min="4621" max="4864" width="10.85546875" style="131"/>
    <col min="4865" max="4865" width="1.85546875" style="131" customWidth="1"/>
    <col min="4866" max="4866" width="12.85546875" style="131" customWidth="1"/>
    <col min="4867" max="4867" width="5" style="131" bestFit="1" customWidth="1"/>
    <col min="4868" max="4868" width="34.85546875" style="131" customWidth="1"/>
    <col min="4869" max="4869" width="12.140625" style="131" customWidth="1"/>
    <col min="4870" max="4875" width="10.85546875" style="131"/>
    <col min="4876" max="4876" width="17.7109375" style="131" customWidth="1"/>
    <col min="4877" max="5120" width="10.85546875" style="131"/>
    <col min="5121" max="5121" width="1.85546875" style="131" customWidth="1"/>
    <col min="5122" max="5122" width="12.85546875" style="131" customWidth="1"/>
    <col min="5123" max="5123" width="5" style="131" bestFit="1" customWidth="1"/>
    <col min="5124" max="5124" width="34.85546875" style="131" customWidth="1"/>
    <col min="5125" max="5125" width="12.140625" style="131" customWidth="1"/>
    <col min="5126" max="5131" width="10.85546875" style="131"/>
    <col min="5132" max="5132" width="17.7109375" style="131" customWidth="1"/>
    <col min="5133" max="5376" width="10.85546875" style="131"/>
    <col min="5377" max="5377" width="1.85546875" style="131" customWidth="1"/>
    <col min="5378" max="5378" width="12.85546875" style="131" customWidth="1"/>
    <col min="5379" max="5379" width="5" style="131" bestFit="1" customWidth="1"/>
    <col min="5380" max="5380" width="34.85546875" style="131" customWidth="1"/>
    <col min="5381" max="5381" width="12.140625" style="131" customWidth="1"/>
    <col min="5382" max="5387" width="10.85546875" style="131"/>
    <col min="5388" max="5388" width="17.7109375" style="131" customWidth="1"/>
    <col min="5389" max="5632" width="10.85546875" style="131"/>
    <col min="5633" max="5633" width="1.85546875" style="131" customWidth="1"/>
    <col min="5634" max="5634" width="12.85546875" style="131" customWidth="1"/>
    <col min="5635" max="5635" width="5" style="131" bestFit="1" customWidth="1"/>
    <col min="5636" max="5636" width="34.85546875" style="131" customWidth="1"/>
    <col min="5637" max="5637" width="12.140625" style="131" customWidth="1"/>
    <col min="5638" max="5643" width="10.85546875" style="131"/>
    <col min="5644" max="5644" width="17.7109375" style="131" customWidth="1"/>
    <col min="5645" max="5888" width="10.85546875" style="131"/>
    <col min="5889" max="5889" width="1.85546875" style="131" customWidth="1"/>
    <col min="5890" max="5890" width="12.85546875" style="131" customWidth="1"/>
    <col min="5891" max="5891" width="5" style="131" bestFit="1" customWidth="1"/>
    <col min="5892" max="5892" width="34.85546875" style="131" customWidth="1"/>
    <col min="5893" max="5893" width="12.140625" style="131" customWidth="1"/>
    <col min="5894" max="5899" width="10.85546875" style="131"/>
    <col min="5900" max="5900" width="17.7109375" style="131" customWidth="1"/>
    <col min="5901" max="6144" width="10.85546875" style="131"/>
    <col min="6145" max="6145" width="1.85546875" style="131" customWidth="1"/>
    <col min="6146" max="6146" width="12.85546875" style="131" customWidth="1"/>
    <col min="6147" max="6147" width="5" style="131" bestFit="1" customWidth="1"/>
    <col min="6148" max="6148" width="34.85546875" style="131" customWidth="1"/>
    <col min="6149" max="6149" width="12.140625" style="131" customWidth="1"/>
    <col min="6150" max="6155" width="10.85546875" style="131"/>
    <col min="6156" max="6156" width="17.7109375" style="131" customWidth="1"/>
    <col min="6157" max="6400" width="10.85546875" style="131"/>
    <col min="6401" max="6401" width="1.85546875" style="131" customWidth="1"/>
    <col min="6402" max="6402" width="12.85546875" style="131" customWidth="1"/>
    <col min="6403" max="6403" width="5" style="131" bestFit="1" customWidth="1"/>
    <col min="6404" max="6404" width="34.85546875" style="131" customWidth="1"/>
    <col min="6405" max="6405" width="12.140625" style="131" customWidth="1"/>
    <col min="6406" max="6411" width="10.85546875" style="131"/>
    <col min="6412" max="6412" width="17.7109375" style="131" customWidth="1"/>
    <col min="6413" max="6656" width="10.85546875" style="131"/>
    <col min="6657" max="6657" width="1.85546875" style="131" customWidth="1"/>
    <col min="6658" max="6658" width="12.85546875" style="131" customWidth="1"/>
    <col min="6659" max="6659" width="5" style="131" bestFit="1" customWidth="1"/>
    <col min="6660" max="6660" width="34.85546875" style="131" customWidth="1"/>
    <col min="6661" max="6661" width="12.140625" style="131" customWidth="1"/>
    <col min="6662" max="6667" width="10.85546875" style="131"/>
    <col min="6668" max="6668" width="17.7109375" style="131" customWidth="1"/>
    <col min="6669" max="6912" width="10.85546875" style="131"/>
    <col min="6913" max="6913" width="1.85546875" style="131" customWidth="1"/>
    <col min="6914" max="6914" width="12.85546875" style="131" customWidth="1"/>
    <col min="6915" max="6915" width="5" style="131" bestFit="1" customWidth="1"/>
    <col min="6916" max="6916" width="34.85546875" style="131" customWidth="1"/>
    <col min="6917" max="6917" width="12.140625" style="131" customWidth="1"/>
    <col min="6918" max="6923" width="10.85546875" style="131"/>
    <col min="6924" max="6924" width="17.7109375" style="131" customWidth="1"/>
    <col min="6925" max="7168" width="10.85546875" style="131"/>
    <col min="7169" max="7169" width="1.85546875" style="131" customWidth="1"/>
    <col min="7170" max="7170" width="12.85546875" style="131" customWidth="1"/>
    <col min="7171" max="7171" width="5" style="131" bestFit="1" customWidth="1"/>
    <col min="7172" max="7172" width="34.85546875" style="131" customWidth="1"/>
    <col min="7173" max="7173" width="12.140625" style="131" customWidth="1"/>
    <col min="7174" max="7179" width="10.85546875" style="131"/>
    <col min="7180" max="7180" width="17.7109375" style="131" customWidth="1"/>
    <col min="7181" max="7424" width="10.85546875" style="131"/>
    <col min="7425" max="7425" width="1.85546875" style="131" customWidth="1"/>
    <col min="7426" max="7426" width="12.85546875" style="131" customWidth="1"/>
    <col min="7427" max="7427" width="5" style="131" bestFit="1" customWidth="1"/>
    <col min="7428" max="7428" width="34.85546875" style="131" customWidth="1"/>
    <col min="7429" max="7429" width="12.140625" style="131" customWidth="1"/>
    <col min="7430" max="7435" width="10.85546875" style="131"/>
    <col min="7436" max="7436" width="17.7109375" style="131" customWidth="1"/>
    <col min="7437" max="7680" width="10.85546875" style="131"/>
    <col min="7681" max="7681" width="1.85546875" style="131" customWidth="1"/>
    <col min="7682" max="7682" width="12.85546875" style="131" customWidth="1"/>
    <col min="7683" max="7683" width="5" style="131" bestFit="1" customWidth="1"/>
    <col min="7684" max="7684" width="34.85546875" style="131" customWidth="1"/>
    <col min="7685" max="7685" width="12.140625" style="131" customWidth="1"/>
    <col min="7686" max="7691" width="10.85546875" style="131"/>
    <col min="7692" max="7692" width="17.7109375" style="131" customWidth="1"/>
    <col min="7693" max="7936" width="10.85546875" style="131"/>
    <col min="7937" max="7937" width="1.85546875" style="131" customWidth="1"/>
    <col min="7938" max="7938" width="12.85546875" style="131" customWidth="1"/>
    <col min="7939" max="7939" width="5" style="131" bestFit="1" customWidth="1"/>
    <col min="7940" max="7940" width="34.85546875" style="131" customWidth="1"/>
    <col min="7941" max="7941" width="12.140625" style="131" customWidth="1"/>
    <col min="7942" max="7947" width="10.85546875" style="131"/>
    <col min="7948" max="7948" width="17.7109375" style="131" customWidth="1"/>
    <col min="7949" max="8192" width="10.85546875" style="131"/>
    <col min="8193" max="8193" width="1.85546875" style="131" customWidth="1"/>
    <col min="8194" max="8194" width="12.85546875" style="131" customWidth="1"/>
    <col min="8195" max="8195" width="5" style="131" bestFit="1" customWidth="1"/>
    <col min="8196" max="8196" width="34.85546875" style="131" customWidth="1"/>
    <col min="8197" max="8197" width="12.140625" style="131" customWidth="1"/>
    <col min="8198" max="8203" width="10.85546875" style="131"/>
    <col min="8204" max="8204" width="17.7109375" style="131" customWidth="1"/>
    <col min="8205" max="8448" width="10.85546875" style="131"/>
    <col min="8449" max="8449" width="1.85546875" style="131" customWidth="1"/>
    <col min="8450" max="8450" width="12.85546875" style="131" customWidth="1"/>
    <col min="8451" max="8451" width="5" style="131" bestFit="1" customWidth="1"/>
    <col min="8452" max="8452" width="34.85546875" style="131" customWidth="1"/>
    <col min="8453" max="8453" width="12.140625" style="131" customWidth="1"/>
    <col min="8454" max="8459" width="10.85546875" style="131"/>
    <col min="8460" max="8460" width="17.7109375" style="131" customWidth="1"/>
    <col min="8461" max="8704" width="10.85546875" style="131"/>
    <col min="8705" max="8705" width="1.85546875" style="131" customWidth="1"/>
    <col min="8706" max="8706" width="12.85546875" style="131" customWidth="1"/>
    <col min="8707" max="8707" width="5" style="131" bestFit="1" customWidth="1"/>
    <col min="8708" max="8708" width="34.85546875" style="131" customWidth="1"/>
    <col min="8709" max="8709" width="12.140625" style="131" customWidth="1"/>
    <col min="8710" max="8715" width="10.85546875" style="131"/>
    <col min="8716" max="8716" width="17.7109375" style="131" customWidth="1"/>
    <col min="8717" max="8960" width="10.85546875" style="131"/>
    <col min="8961" max="8961" width="1.85546875" style="131" customWidth="1"/>
    <col min="8962" max="8962" width="12.85546875" style="131" customWidth="1"/>
    <col min="8963" max="8963" width="5" style="131" bestFit="1" customWidth="1"/>
    <col min="8964" max="8964" width="34.85546875" style="131" customWidth="1"/>
    <col min="8965" max="8965" width="12.140625" style="131" customWidth="1"/>
    <col min="8966" max="8971" width="10.85546875" style="131"/>
    <col min="8972" max="8972" width="17.7109375" style="131" customWidth="1"/>
    <col min="8973" max="9216" width="10.85546875" style="131"/>
    <col min="9217" max="9217" width="1.85546875" style="131" customWidth="1"/>
    <col min="9218" max="9218" width="12.85546875" style="131" customWidth="1"/>
    <col min="9219" max="9219" width="5" style="131" bestFit="1" customWidth="1"/>
    <col min="9220" max="9220" width="34.85546875" style="131" customWidth="1"/>
    <col min="9221" max="9221" width="12.140625" style="131" customWidth="1"/>
    <col min="9222" max="9227" width="10.85546875" style="131"/>
    <col min="9228" max="9228" width="17.7109375" style="131" customWidth="1"/>
    <col min="9229" max="9472" width="10.85546875" style="131"/>
    <col min="9473" max="9473" width="1.85546875" style="131" customWidth="1"/>
    <col min="9474" max="9474" width="12.85546875" style="131" customWidth="1"/>
    <col min="9475" max="9475" width="5" style="131" bestFit="1" customWidth="1"/>
    <col min="9476" max="9476" width="34.85546875" style="131" customWidth="1"/>
    <col min="9477" max="9477" width="12.140625" style="131" customWidth="1"/>
    <col min="9478" max="9483" width="10.85546875" style="131"/>
    <col min="9484" max="9484" width="17.7109375" style="131" customWidth="1"/>
    <col min="9485" max="9728" width="10.85546875" style="131"/>
    <col min="9729" max="9729" width="1.85546875" style="131" customWidth="1"/>
    <col min="9730" max="9730" width="12.85546875" style="131" customWidth="1"/>
    <col min="9731" max="9731" width="5" style="131" bestFit="1" customWidth="1"/>
    <col min="9732" max="9732" width="34.85546875" style="131" customWidth="1"/>
    <col min="9733" max="9733" width="12.140625" style="131" customWidth="1"/>
    <col min="9734" max="9739" width="10.85546875" style="131"/>
    <col min="9740" max="9740" width="17.7109375" style="131" customWidth="1"/>
    <col min="9741" max="9984" width="10.85546875" style="131"/>
    <col min="9985" max="9985" width="1.85546875" style="131" customWidth="1"/>
    <col min="9986" max="9986" width="12.85546875" style="131" customWidth="1"/>
    <col min="9987" max="9987" width="5" style="131" bestFit="1" customWidth="1"/>
    <col min="9988" max="9988" width="34.85546875" style="131" customWidth="1"/>
    <col min="9989" max="9989" width="12.140625" style="131" customWidth="1"/>
    <col min="9990" max="9995" width="10.85546875" style="131"/>
    <col min="9996" max="9996" width="17.7109375" style="131" customWidth="1"/>
    <col min="9997" max="10240" width="10.85546875" style="131"/>
    <col min="10241" max="10241" width="1.85546875" style="131" customWidth="1"/>
    <col min="10242" max="10242" width="12.85546875" style="131" customWidth="1"/>
    <col min="10243" max="10243" width="5" style="131" bestFit="1" customWidth="1"/>
    <col min="10244" max="10244" width="34.85546875" style="131" customWidth="1"/>
    <col min="10245" max="10245" width="12.140625" style="131" customWidth="1"/>
    <col min="10246" max="10251" width="10.85546875" style="131"/>
    <col min="10252" max="10252" width="17.7109375" style="131" customWidth="1"/>
    <col min="10253" max="10496" width="10.85546875" style="131"/>
    <col min="10497" max="10497" width="1.85546875" style="131" customWidth="1"/>
    <col min="10498" max="10498" width="12.85546875" style="131" customWidth="1"/>
    <col min="10499" max="10499" width="5" style="131" bestFit="1" customWidth="1"/>
    <col min="10500" max="10500" width="34.85546875" style="131" customWidth="1"/>
    <col min="10501" max="10501" width="12.140625" style="131" customWidth="1"/>
    <col min="10502" max="10507" width="10.85546875" style="131"/>
    <col min="10508" max="10508" width="17.7109375" style="131" customWidth="1"/>
    <col min="10509" max="10752" width="10.85546875" style="131"/>
    <col min="10753" max="10753" width="1.85546875" style="131" customWidth="1"/>
    <col min="10754" max="10754" width="12.85546875" style="131" customWidth="1"/>
    <col min="10755" max="10755" width="5" style="131" bestFit="1" customWidth="1"/>
    <col min="10756" max="10756" width="34.85546875" style="131" customWidth="1"/>
    <col min="10757" max="10757" width="12.140625" style="131" customWidth="1"/>
    <col min="10758" max="10763" width="10.85546875" style="131"/>
    <col min="10764" max="10764" width="17.7109375" style="131" customWidth="1"/>
    <col min="10765" max="11008" width="10.85546875" style="131"/>
    <col min="11009" max="11009" width="1.85546875" style="131" customWidth="1"/>
    <col min="11010" max="11010" width="12.85546875" style="131" customWidth="1"/>
    <col min="11011" max="11011" width="5" style="131" bestFit="1" customWidth="1"/>
    <col min="11012" max="11012" width="34.85546875" style="131" customWidth="1"/>
    <col min="11013" max="11013" width="12.140625" style="131" customWidth="1"/>
    <col min="11014" max="11019" width="10.85546875" style="131"/>
    <col min="11020" max="11020" width="17.7109375" style="131" customWidth="1"/>
    <col min="11021" max="11264" width="10.85546875" style="131"/>
    <col min="11265" max="11265" width="1.85546875" style="131" customWidth="1"/>
    <col min="11266" max="11266" width="12.85546875" style="131" customWidth="1"/>
    <col min="11267" max="11267" width="5" style="131" bestFit="1" customWidth="1"/>
    <col min="11268" max="11268" width="34.85546875" style="131" customWidth="1"/>
    <col min="11269" max="11269" width="12.140625" style="131" customWidth="1"/>
    <col min="11270" max="11275" width="10.85546875" style="131"/>
    <col min="11276" max="11276" width="17.7109375" style="131" customWidth="1"/>
    <col min="11277" max="11520" width="10.85546875" style="131"/>
    <col min="11521" max="11521" width="1.85546875" style="131" customWidth="1"/>
    <col min="11522" max="11522" width="12.85546875" style="131" customWidth="1"/>
    <col min="11523" max="11523" width="5" style="131" bestFit="1" customWidth="1"/>
    <col min="11524" max="11524" width="34.85546875" style="131" customWidth="1"/>
    <col min="11525" max="11525" width="12.140625" style="131" customWidth="1"/>
    <col min="11526" max="11531" width="10.85546875" style="131"/>
    <col min="11532" max="11532" width="17.7109375" style="131" customWidth="1"/>
    <col min="11533" max="11776" width="10.85546875" style="131"/>
    <col min="11777" max="11777" width="1.85546875" style="131" customWidth="1"/>
    <col min="11778" max="11778" width="12.85546875" style="131" customWidth="1"/>
    <col min="11779" max="11779" width="5" style="131" bestFit="1" customWidth="1"/>
    <col min="11780" max="11780" width="34.85546875" style="131" customWidth="1"/>
    <col min="11781" max="11781" width="12.140625" style="131" customWidth="1"/>
    <col min="11782" max="11787" width="10.85546875" style="131"/>
    <col min="11788" max="11788" width="17.7109375" style="131" customWidth="1"/>
    <col min="11789" max="12032" width="10.85546875" style="131"/>
    <col min="12033" max="12033" width="1.85546875" style="131" customWidth="1"/>
    <col min="12034" max="12034" width="12.85546875" style="131" customWidth="1"/>
    <col min="12035" max="12035" width="5" style="131" bestFit="1" customWidth="1"/>
    <col min="12036" max="12036" width="34.85546875" style="131" customWidth="1"/>
    <col min="12037" max="12037" width="12.140625" style="131" customWidth="1"/>
    <col min="12038" max="12043" width="10.85546875" style="131"/>
    <col min="12044" max="12044" width="17.7109375" style="131" customWidth="1"/>
    <col min="12045" max="12288" width="10.85546875" style="131"/>
    <col min="12289" max="12289" width="1.85546875" style="131" customWidth="1"/>
    <col min="12290" max="12290" width="12.85546875" style="131" customWidth="1"/>
    <col min="12291" max="12291" width="5" style="131" bestFit="1" customWidth="1"/>
    <col min="12292" max="12292" width="34.85546875" style="131" customWidth="1"/>
    <col min="12293" max="12293" width="12.140625" style="131" customWidth="1"/>
    <col min="12294" max="12299" width="10.85546875" style="131"/>
    <col min="12300" max="12300" width="17.7109375" style="131" customWidth="1"/>
    <col min="12301" max="12544" width="10.85546875" style="131"/>
    <col min="12545" max="12545" width="1.85546875" style="131" customWidth="1"/>
    <col min="12546" max="12546" width="12.85546875" style="131" customWidth="1"/>
    <col min="12547" max="12547" width="5" style="131" bestFit="1" customWidth="1"/>
    <col min="12548" max="12548" width="34.85546875" style="131" customWidth="1"/>
    <col min="12549" max="12549" width="12.140625" style="131" customWidth="1"/>
    <col min="12550" max="12555" width="10.85546875" style="131"/>
    <col min="12556" max="12556" width="17.7109375" style="131" customWidth="1"/>
    <col min="12557" max="12800" width="10.85546875" style="131"/>
    <col min="12801" max="12801" width="1.85546875" style="131" customWidth="1"/>
    <col min="12802" max="12802" width="12.85546875" style="131" customWidth="1"/>
    <col min="12803" max="12803" width="5" style="131" bestFit="1" customWidth="1"/>
    <col min="12804" max="12804" width="34.85546875" style="131" customWidth="1"/>
    <col min="12805" max="12805" width="12.140625" style="131" customWidth="1"/>
    <col min="12806" max="12811" width="10.85546875" style="131"/>
    <col min="12812" max="12812" width="17.7109375" style="131" customWidth="1"/>
    <col min="12813" max="13056" width="10.85546875" style="131"/>
    <col min="13057" max="13057" width="1.85546875" style="131" customWidth="1"/>
    <col min="13058" max="13058" width="12.85546875" style="131" customWidth="1"/>
    <col min="13059" max="13059" width="5" style="131" bestFit="1" customWidth="1"/>
    <col min="13060" max="13060" width="34.85546875" style="131" customWidth="1"/>
    <col min="13061" max="13061" width="12.140625" style="131" customWidth="1"/>
    <col min="13062" max="13067" width="10.85546875" style="131"/>
    <col min="13068" max="13068" width="17.7109375" style="131" customWidth="1"/>
    <col min="13069" max="13312" width="10.85546875" style="131"/>
    <col min="13313" max="13313" width="1.85546875" style="131" customWidth="1"/>
    <col min="13314" max="13314" width="12.85546875" style="131" customWidth="1"/>
    <col min="13315" max="13315" width="5" style="131" bestFit="1" customWidth="1"/>
    <col min="13316" max="13316" width="34.85546875" style="131" customWidth="1"/>
    <col min="13317" max="13317" width="12.140625" style="131" customWidth="1"/>
    <col min="13318" max="13323" width="10.85546875" style="131"/>
    <col min="13324" max="13324" width="17.7109375" style="131" customWidth="1"/>
    <col min="13325" max="13568" width="10.85546875" style="131"/>
    <col min="13569" max="13569" width="1.85546875" style="131" customWidth="1"/>
    <col min="13570" max="13570" width="12.85546875" style="131" customWidth="1"/>
    <col min="13571" max="13571" width="5" style="131" bestFit="1" customWidth="1"/>
    <col min="13572" max="13572" width="34.85546875" style="131" customWidth="1"/>
    <col min="13573" max="13573" width="12.140625" style="131" customWidth="1"/>
    <col min="13574" max="13579" width="10.85546875" style="131"/>
    <col min="13580" max="13580" width="17.7109375" style="131" customWidth="1"/>
    <col min="13581" max="13824" width="10.85546875" style="131"/>
    <col min="13825" max="13825" width="1.85546875" style="131" customWidth="1"/>
    <col min="13826" max="13826" width="12.85546875" style="131" customWidth="1"/>
    <col min="13827" max="13827" width="5" style="131" bestFit="1" customWidth="1"/>
    <col min="13828" max="13828" width="34.85546875" style="131" customWidth="1"/>
    <col min="13829" max="13829" width="12.140625" style="131" customWidth="1"/>
    <col min="13830" max="13835" width="10.85546875" style="131"/>
    <col min="13836" max="13836" width="17.7109375" style="131" customWidth="1"/>
    <col min="13837" max="14080" width="10.85546875" style="131"/>
    <col min="14081" max="14081" width="1.85546875" style="131" customWidth="1"/>
    <col min="14082" max="14082" width="12.85546875" style="131" customWidth="1"/>
    <col min="14083" max="14083" width="5" style="131" bestFit="1" customWidth="1"/>
    <col min="14084" max="14084" width="34.85546875" style="131" customWidth="1"/>
    <col min="14085" max="14085" width="12.140625" style="131" customWidth="1"/>
    <col min="14086" max="14091" width="10.85546875" style="131"/>
    <col min="14092" max="14092" width="17.7109375" style="131" customWidth="1"/>
    <col min="14093" max="14336" width="10.85546875" style="131"/>
    <col min="14337" max="14337" width="1.85546875" style="131" customWidth="1"/>
    <col min="14338" max="14338" width="12.85546875" style="131" customWidth="1"/>
    <col min="14339" max="14339" width="5" style="131" bestFit="1" customWidth="1"/>
    <col min="14340" max="14340" width="34.85546875" style="131" customWidth="1"/>
    <col min="14341" max="14341" width="12.140625" style="131" customWidth="1"/>
    <col min="14342" max="14347" width="10.85546875" style="131"/>
    <col min="14348" max="14348" width="17.7109375" style="131" customWidth="1"/>
    <col min="14349" max="14592" width="10.85546875" style="131"/>
    <col min="14593" max="14593" width="1.85546875" style="131" customWidth="1"/>
    <col min="14594" max="14594" width="12.85546875" style="131" customWidth="1"/>
    <col min="14595" max="14595" width="5" style="131" bestFit="1" customWidth="1"/>
    <col min="14596" max="14596" width="34.85546875" style="131" customWidth="1"/>
    <col min="14597" max="14597" width="12.140625" style="131" customWidth="1"/>
    <col min="14598" max="14603" width="10.85546875" style="131"/>
    <col min="14604" max="14604" width="17.7109375" style="131" customWidth="1"/>
    <col min="14605" max="14848" width="10.85546875" style="131"/>
    <col min="14849" max="14849" width="1.85546875" style="131" customWidth="1"/>
    <col min="14850" max="14850" width="12.85546875" style="131" customWidth="1"/>
    <col min="14851" max="14851" width="5" style="131" bestFit="1" customWidth="1"/>
    <col min="14852" max="14852" width="34.85546875" style="131" customWidth="1"/>
    <col min="14853" max="14853" width="12.140625" style="131" customWidth="1"/>
    <col min="14854" max="14859" width="10.85546875" style="131"/>
    <col min="14860" max="14860" width="17.7109375" style="131" customWidth="1"/>
    <col min="14861" max="15104" width="10.85546875" style="131"/>
    <col min="15105" max="15105" width="1.85546875" style="131" customWidth="1"/>
    <col min="15106" max="15106" width="12.85546875" style="131" customWidth="1"/>
    <col min="15107" max="15107" width="5" style="131" bestFit="1" customWidth="1"/>
    <col min="15108" max="15108" width="34.85546875" style="131" customWidth="1"/>
    <col min="15109" max="15109" width="12.140625" style="131" customWidth="1"/>
    <col min="15110" max="15115" width="10.85546875" style="131"/>
    <col min="15116" max="15116" width="17.7109375" style="131" customWidth="1"/>
    <col min="15117" max="15360" width="10.85546875" style="131"/>
    <col min="15361" max="15361" width="1.85546875" style="131" customWidth="1"/>
    <col min="15362" max="15362" width="12.85546875" style="131" customWidth="1"/>
    <col min="15363" max="15363" width="5" style="131" bestFit="1" customWidth="1"/>
    <col min="15364" max="15364" width="34.85546875" style="131" customWidth="1"/>
    <col min="15365" max="15365" width="12.140625" style="131" customWidth="1"/>
    <col min="15366" max="15371" width="10.85546875" style="131"/>
    <col min="15372" max="15372" width="17.7109375" style="131" customWidth="1"/>
    <col min="15373" max="15616" width="10.85546875" style="131"/>
    <col min="15617" max="15617" width="1.85546875" style="131" customWidth="1"/>
    <col min="15618" max="15618" width="12.85546875" style="131" customWidth="1"/>
    <col min="15619" max="15619" width="5" style="131" bestFit="1" customWidth="1"/>
    <col min="15620" max="15620" width="34.85546875" style="131" customWidth="1"/>
    <col min="15621" max="15621" width="12.140625" style="131" customWidth="1"/>
    <col min="15622" max="15627" width="10.85546875" style="131"/>
    <col min="15628" max="15628" width="17.7109375" style="131" customWidth="1"/>
    <col min="15629" max="15872" width="10.85546875" style="131"/>
    <col min="15873" max="15873" width="1.85546875" style="131" customWidth="1"/>
    <col min="15874" max="15874" width="12.85546875" style="131" customWidth="1"/>
    <col min="15875" max="15875" width="5" style="131" bestFit="1" customWidth="1"/>
    <col min="15876" max="15876" width="34.85546875" style="131" customWidth="1"/>
    <col min="15877" max="15877" width="12.140625" style="131" customWidth="1"/>
    <col min="15878" max="15883" width="10.85546875" style="131"/>
    <col min="15884" max="15884" width="17.7109375" style="131" customWidth="1"/>
    <col min="15885" max="16128" width="10.85546875" style="131"/>
    <col min="16129" max="16129" width="1.85546875" style="131" customWidth="1"/>
    <col min="16130" max="16130" width="12.85546875" style="131" customWidth="1"/>
    <col min="16131" max="16131" width="5" style="131" bestFit="1" customWidth="1"/>
    <col min="16132" max="16132" width="34.85546875" style="131" customWidth="1"/>
    <col min="16133" max="16133" width="12.140625" style="131" customWidth="1"/>
    <col min="16134" max="16139" width="10.85546875" style="131"/>
    <col min="16140" max="16140" width="17.7109375" style="131" customWidth="1"/>
    <col min="16141" max="16384" width="10.85546875" style="131"/>
  </cols>
  <sheetData>
    <row r="1" spans="1:21" s="424" customFormat="1" ht="100.5" customHeight="1" thickBot="1">
      <c r="A1" s="1131"/>
      <c r="B1" s="1132"/>
      <c r="C1" s="1132"/>
      <c r="D1" s="1132"/>
      <c r="E1" s="1132"/>
      <c r="F1" s="1132"/>
      <c r="G1" s="1132"/>
      <c r="H1" s="1132"/>
      <c r="I1" s="1132"/>
      <c r="J1" s="1132"/>
      <c r="K1" s="1132"/>
      <c r="L1" s="1132"/>
      <c r="M1" s="1132"/>
      <c r="N1" s="1132"/>
      <c r="O1" s="1132"/>
      <c r="P1" s="1133"/>
      <c r="Q1" s="131"/>
      <c r="R1" s="131"/>
    </row>
    <row r="2" spans="1:21" s="425" customFormat="1" ht="16.5" thickBot="1">
      <c r="A2" s="1167" t="e">
        <f>'[1]Datos Generales'!C5</f>
        <v>#REF!</v>
      </c>
      <c r="B2" s="1168"/>
      <c r="C2" s="1168"/>
      <c r="D2" s="1168"/>
      <c r="E2" s="1168"/>
      <c r="F2" s="1168"/>
      <c r="G2" s="1168"/>
      <c r="H2" s="1168"/>
      <c r="I2" s="1168"/>
      <c r="J2" s="1168"/>
      <c r="K2" s="1168"/>
      <c r="L2" s="1168"/>
      <c r="M2" s="1168"/>
      <c r="N2" s="1168"/>
      <c r="O2" s="1168"/>
      <c r="P2" s="1169"/>
      <c r="Q2" s="131"/>
      <c r="R2" s="131"/>
    </row>
    <row r="3" spans="1:21" s="425" customFormat="1" ht="16.5" thickBot="1">
      <c r="A3" s="1137" t="s">
        <v>104</v>
      </c>
      <c r="B3" s="1138"/>
      <c r="C3" s="1138"/>
      <c r="D3" s="1138"/>
      <c r="E3" s="1138"/>
      <c r="F3" s="1138"/>
      <c r="G3" s="1138"/>
      <c r="H3" s="1138"/>
      <c r="I3" s="1138"/>
      <c r="J3" s="1138"/>
      <c r="K3" s="1138"/>
      <c r="L3" s="1138"/>
      <c r="M3" s="1138"/>
      <c r="N3" s="1138"/>
      <c r="O3" s="1138"/>
      <c r="P3" s="1139"/>
      <c r="Q3" s="131"/>
      <c r="R3" s="131"/>
    </row>
    <row r="4" spans="1:21" s="425" customFormat="1" ht="16.5" thickBot="1">
      <c r="A4" s="1170" t="s">
        <v>263</v>
      </c>
      <c r="B4" s="1171"/>
      <c r="C4" s="1171"/>
      <c r="D4" s="1171"/>
      <c r="E4" s="472" t="e">
        <f>'[1]Datos Generales'!C6</f>
        <v>#REF!</v>
      </c>
      <c r="F4" s="472"/>
      <c r="G4" s="472"/>
      <c r="H4" s="472"/>
      <c r="I4" s="472"/>
      <c r="J4" s="472"/>
      <c r="K4" s="472"/>
      <c r="L4" s="427"/>
      <c r="M4" s="427"/>
      <c r="N4" s="427"/>
      <c r="O4" s="427"/>
      <c r="P4" s="428"/>
      <c r="Q4" s="131"/>
      <c r="R4" s="131"/>
    </row>
    <row r="5" spans="1:21" ht="16.5" customHeight="1" thickBot="1">
      <c r="A5" s="1137" t="s">
        <v>118</v>
      </c>
      <c r="B5" s="1138"/>
      <c r="C5" s="1138"/>
      <c r="D5" s="1138"/>
      <c r="E5" s="1138"/>
      <c r="F5" s="1138"/>
      <c r="G5" s="1138"/>
      <c r="H5" s="1138"/>
      <c r="I5" s="1138"/>
      <c r="J5" s="1138"/>
      <c r="K5" s="1138"/>
      <c r="L5" s="1138"/>
      <c r="M5" s="1138"/>
      <c r="N5" s="1138"/>
      <c r="O5" s="1138"/>
      <c r="P5" s="1139"/>
    </row>
    <row r="6" spans="1:21">
      <c r="B6" s="135" t="s">
        <v>134</v>
      </c>
      <c r="C6" s="136"/>
      <c r="D6" s="137"/>
      <c r="E6" s="710"/>
      <c r="F6" s="137" t="s">
        <v>135</v>
      </c>
      <c r="G6" s="137"/>
      <c r="H6" s="137"/>
      <c r="I6" s="137"/>
      <c r="J6" s="137"/>
      <c r="K6" s="137"/>
    </row>
    <row r="7" spans="1:21" ht="15.75" thickBot="1">
      <c r="B7" s="429"/>
      <c r="C7" s="430"/>
      <c r="D7" s="137"/>
      <c r="E7" s="711"/>
      <c r="F7" s="137" t="s">
        <v>136</v>
      </c>
      <c r="G7" s="137"/>
      <c r="H7" s="137"/>
      <c r="I7" s="137"/>
      <c r="J7" s="137"/>
      <c r="K7" s="137"/>
    </row>
    <row r="8" spans="1:21" ht="15.75" thickBot="1">
      <c r="B8" s="103" t="s">
        <v>137</v>
      </c>
      <c r="C8" s="141">
        <v>2019</v>
      </c>
      <c r="D8" s="431">
        <f>IF(E10="NO APLICA","NO APLICA",IF(E11="NO SE REPORTA","SIN INFORMACION",+G20))</f>
        <v>0.3125</v>
      </c>
      <c r="E8" s="142"/>
      <c r="F8" s="137" t="s">
        <v>138</v>
      </c>
      <c r="G8" s="137"/>
      <c r="H8" s="137"/>
      <c r="I8" s="137"/>
      <c r="J8" s="137"/>
      <c r="K8" s="137"/>
    </row>
    <row r="9" spans="1:21">
      <c r="B9" s="143" t="s">
        <v>139</v>
      </c>
      <c r="D9" s="137"/>
      <c r="E9" s="137"/>
      <c r="F9" s="137"/>
      <c r="G9" s="137"/>
      <c r="H9" s="137"/>
      <c r="I9" s="137"/>
      <c r="J9" s="137"/>
      <c r="K9" s="137"/>
    </row>
    <row r="10" spans="1:21">
      <c r="B10" s="1128" t="s">
        <v>140</v>
      </c>
      <c r="C10" s="1128"/>
      <c r="D10" s="1128"/>
      <c r="E10" s="712" t="s">
        <v>141</v>
      </c>
      <c r="F10" s="1129"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130"/>
      <c r="H10" s="1130"/>
      <c r="I10" s="1130"/>
      <c r="J10" s="1130"/>
      <c r="K10" s="1130"/>
      <c r="L10" s="1130"/>
      <c r="M10" s="1130"/>
      <c r="N10" s="1130"/>
      <c r="O10" s="1130"/>
      <c r="P10" s="1130"/>
      <c r="Q10" s="1130"/>
      <c r="R10" s="1130"/>
      <c r="S10" s="1130"/>
      <c r="T10" s="137"/>
      <c r="U10" s="137"/>
    </row>
    <row r="11" spans="1:21" ht="14.45" customHeight="1">
      <c r="B11" s="146"/>
      <c r="C11" s="144"/>
      <c r="D11" s="98" t="str">
        <f>IF(E10="SI APLICA","¿El indicador no se reporta por limitaciones de información disponible? ","")</f>
        <v xml:space="preserve">¿El indicador no se reporta por limitaciones de información disponible? </v>
      </c>
      <c r="E11" s="713" t="s">
        <v>142</v>
      </c>
      <c r="F11" s="1142"/>
      <c r="G11" s="1143"/>
      <c r="H11" s="1143"/>
      <c r="I11" s="1143"/>
      <c r="J11" s="1143"/>
      <c r="K11" s="1143"/>
      <c r="L11" s="1143"/>
      <c r="M11" s="1143"/>
      <c r="N11" s="1143"/>
      <c r="O11" s="1143"/>
      <c r="P11" s="1143"/>
      <c r="Q11" s="1143"/>
      <c r="R11" s="1143"/>
      <c r="S11" s="1143"/>
    </row>
    <row r="12" spans="1:21" ht="23.45" customHeight="1">
      <c r="B12" s="143"/>
      <c r="C12" s="144"/>
      <c r="D12" s="98" t="str">
        <f>IF(E11="SI SE REPORTA","¿Qué programas o proyectos del Plan de Acción están asociados al indicador? ","")</f>
        <v xml:space="preserve">¿Qué programas o proyectos del Plan de Acción están asociados al indicador? </v>
      </c>
      <c r="E12" s="1144" t="s">
        <v>24</v>
      </c>
      <c r="F12" s="1144"/>
      <c r="G12" s="1144"/>
      <c r="H12" s="1144"/>
      <c r="I12" s="1144"/>
      <c r="J12" s="1144"/>
      <c r="K12" s="1144"/>
      <c r="L12" s="1144"/>
      <c r="M12" s="1144"/>
      <c r="N12" s="1144"/>
      <c r="O12" s="1144"/>
      <c r="P12" s="1144"/>
      <c r="Q12" s="1144"/>
      <c r="R12" s="1144"/>
    </row>
    <row r="13" spans="1:21" ht="21.95" customHeight="1">
      <c r="B13" s="143"/>
      <c r="C13" s="144"/>
      <c r="D13" s="98" t="s">
        <v>143</v>
      </c>
      <c r="E13" s="1145"/>
      <c r="F13" s="1146"/>
      <c r="G13" s="1146"/>
      <c r="H13" s="1146"/>
      <c r="I13" s="1146"/>
      <c r="J13" s="1146"/>
      <c r="K13" s="1146"/>
      <c r="L13" s="1146"/>
      <c r="M13" s="1146"/>
      <c r="N13" s="1146"/>
      <c r="O13" s="1146"/>
      <c r="P13" s="1146"/>
      <c r="Q13" s="1146"/>
      <c r="R13" s="1147"/>
    </row>
    <row r="14" spans="1:21" ht="6.95" customHeight="1" thickBot="1">
      <c r="B14" s="143"/>
      <c r="D14" s="137"/>
      <c r="E14" s="137"/>
      <c r="F14" s="137"/>
      <c r="G14" s="137"/>
      <c r="H14" s="137"/>
      <c r="I14" s="137"/>
      <c r="J14" s="137"/>
      <c r="K14" s="137"/>
    </row>
    <row r="15" spans="1:21" ht="15.6" customHeight="1" thickTop="1" thickBot="1">
      <c r="B15" s="1291" t="s">
        <v>144</v>
      </c>
      <c r="C15" s="433"/>
      <c r="D15" s="1151" t="s">
        <v>145</v>
      </c>
      <c r="E15" s="1152"/>
      <c r="F15" s="1152"/>
      <c r="G15" s="1152"/>
      <c r="H15" s="1152"/>
      <c r="I15" s="1152"/>
      <c r="J15" s="1152"/>
      <c r="K15" s="1152"/>
      <c r="L15" s="1293"/>
    </row>
    <row r="16" spans="1:21" ht="36.75" thickBot="1">
      <c r="B16" s="1292"/>
      <c r="C16" s="435"/>
      <c r="D16" s="454" t="s">
        <v>783</v>
      </c>
      <c r="E16" s="454" t="s">
        <v>784</v>
      </c>
      <c r="F16" s="454" t="s">
        <v>785</v>
      </c>
      <c r="G16" s="454" t="s">
        <v>694</v>
      </c>
      <c r="H16" s="137"/>
      <c r="I16" s="137"/>
      <c r="J16" s="137"/>
      <c r="K16" s="137"/>
      <c r="L16" s="755"/>
    </row>
    <row r="17" spans="2:12" ht="36.75" thickBot="1">
      <c r="B17" s="1292"/>
      <c r="C17" s="435"/>
      <c r="D17" s="441" t="s">
        <v>786</v>
      </c>
      <c r="E17" s="437">
        <v>16</v>
      </c>
      <c r="F17" s="437">
        <v>0</v>
      </c>
      <c r="G17" s="474">
        <v>16</v>
      </c>
      <c r="H17" s="137"/>
      <c r="I17" s="137"/>
      <c r="J17" s="137"/>
      <c r="K17" s="137"/>
      <c r="L17" s="755"/>
    </row>
    <row r="18" spans="2:12" ht="24.75" thickBot="1">
      <c r="B18" s="1292"/>
      <c r="C18" s="435"/>
      <c r="D18" s="441" t="s">
        <v>787</v>
      </c>
      <c r="E18" s="437">
        <v>3</v>
      </c>
      <c r="F18" s="437">
        <v>0</v>
      </c>
      <c r="G18" s="474">
        <f>+E18+F18</f>
        <v>3</v>
      </c>
      <c r="H18" s="137"/>
      <c r="I18" s="137"/>
      <c r="J18" s="137"/>
      <c r="K18" s="137"/>
      <c r="L18" s="755"/>
    </row>
    <row r="19" spans="2:12" ht="24.75" thickBot="1">
      <c r="B19" s="1292"/>
      <c r="C19" s="435"/>
      <c r="D19" s="441" t="s">
        <v>788</v>
      </c>
      <c r="E19" s="437">
        <v>5</v>
      </c>
      <c r="F19" s="437">
        <v>0</v>
      </c>
      <c r="G19" s="474">
        <f>+E19+F19</f>
        <v>5</v>
      </c>
      <c r="H19" s="137"/>
      <c r="I19" s="137"/>
      <c r="J19" s="137"/>
      <c r="K19" s="137"/>
      <c r="L19" s="755"/>
    </row>
    <row r="20" spans="2:12" ht="24.75" thickBot="1">
      <c r="B20" s="1292"/>
      <c r="C20" s="435"/>
      <c r="D20" s="441" t="s">
        <v>118</v>
      </c>
      <c r="E20" s="449">
        <f>IFERROR(E19/E17,"N.A.")</f>
        <v>0.3125</v>
      </c>
      <c r="F20" s="449" t="str">
        <f>IFERROR(F19/F18,"N.A.")</f>
        <v>N.A.</v>
      </c>
      <c r="G20" s="756">
        <f>IFERROR(G19/G17,0)</f>
        <v>0.3125</v>
      </c>
      <c r="H20" s="137"/>
      <c r="I20" s="137"/>
      <c r="J20" s="137"/>
      <c r="K20" s="137"/>
      <c r="L20" s="755"/>
    </row>
    <row r="21" spans="2:12">
      <c r="B21" s="1292"/>
      <c r="C21" s="440"/>
      <c r="D21" s="1294"/>
      <c r="E21" s="1203"/>
      <c r="F21" s="1203"/>
      <c r="G21" s="1203"/>
      <c r="H21" s="1203"/>
      <c r="I21" s="1203"/>
      <c r="J21" s="1203"/>
      <c r="K21" s="1203"/>
      <c r="L21" s="1295"/>
    </row>
    <row r="22" spans="2:12">
      <c r="B22" s="1292"/>
      <c r="C22" s="440"/>
      <c r="D22" s="1296" t="s">
        <v>257</v>
      </c>
      <c r="E22" s="1200"/>
      <c r="F22" s="1200"/>
      <c r="G22" s="1200"/>
      <c r="H22" s="1200"/>
      <c r="I22" s="1200"/>
      <c r="J22" s="1200"/>
      <c r="K22" s="1200"/>
      <c r="L22" s="1297"/>
    </row>
    <row r="23" spans="2:12">
      <c r="B23" s="1292"/>
      <c r="C23" s="440"/>
      <c r="D23" s="1296" t="s">
        <v>789</v>
      </c>
      <c r="E23" s="1200"/>
      <c r="F23" s="1200"/>
      <c r="G23" s="1200"/>
      <c r="H23" s="1200"/>
      <c r="I23" s="1200"/>
      <c r="J23" s="1200"/>
      <c r="K23" s="1200"/>
      <c r="L23" s="1297"/>
    </row>
    <row r="24" spans="2:12" ht="15.75" thickBot="1">
      <c r="B24" s="1292"/>
      <c r="C24" s="440"/>
      <c r="D24" s="1154" t="s">
        <v>452</v>
      </c>
      <c r="E24" s="1155"/>
      <c r="F24" s="1155"/>
      <c r="G24" s="1155"/>
      <c r="H24" s="1155"/>
      <c r="I24" s="1155"/>
      <c r="J24" s="1155"/>
      <c r="K24" s="1155"/>
      <c r="L24" s="1298"/>
    </row>
    <row r="25" spans="2:12" ht="15.6" customHeight="1">
      <c r="B25" s="503"/>
      <c r="C25" s="1289" t="s">
        <v>105</v>
      </c>
      <c r="D25" s="1286" t="s">
        <v>159</v>
      </c>
      <c r="E25" s="1286" t="s">
        <v>790</v>
      </c>
      <c r="F25" s="1286" t="s">
        <v>791</v>
      </c>
      <c r="G25" s="1286" t="s">
        <v>792</v>
      </c>
      <c r="H25" s="757" t="s">
        <v>649</v>
      </c>
      <c r="I25" s="757" t="s">
        <v>650</v>
      </c>
      <c r="J25" s="1286" t="s">
        <v>165</v>
      </c>
      <c r="K25" s="1286" t="s">
        <v>166</v>
      </c>
      <c r="L25" s="1286" t="s">
        <v>167</v>
      </c>
    </row>
    <row r="26" spans="2:12" ht="15.75" thickBot="1">
      <c r="B26" s="503"/>
      <c r="C26" s="1290"/>
      <c r="D26" s="1287"/>
      <c r="E26" s="1287"/>
      <c r="F26" s="1287"/>
      <c r="G26" s="1287"/>
      <c r="H26" s="758" t="s">
        <v>651</v>
      </c>
      <c r="I26" s="758" t="s">
        <v>652</v>
      </c>
      <c r="J26" s="1287"/>
      <c r="K26" s="1287"/>
      <c r="L26" s="1287"/>
    </row>
    <row r="27" spans="2:12" ht="15.75" thickBot="1">
      <c r="B27" s="503"/>
      <c r="C27" s="759"/>
      <c r="D27" s="447" t="s">
        <v>796</v>
      </c>
      <c r="E27" s="447" t="s">
        <v>795</v>
      </c>
      <c r="F27" s="447" t="s">
        <v>793</v>
      </c>
      <c r="G27" s="447" t="s">
        <v>794</v>
      </c>
      <c r="H27" s="504">
        <v>7178065</v>
      </c>
      <c r="I27" s="504">
        <v>7178065</v>
      </c>
      <c r="J27" s="504">
        <v>7178065</v>
      </c>
      <c r="K27" s="504">
        <v>7178065</v>
      </c>
      <c r="L27" s="504"/>
    </row>
    <row r="28" spans="2:12" ht="24.75" thickBot="1">
      <c r="B28" s="503"/>
      <c r="C28" s="759"/>
      <c r="D28" s="760" t="s">
        <v>797</v>
      </c>
      <c r="E28" s="447" t="s">
        <v>795</v>
      </c>
      <c r="F28" s="447" t="s">
        <v>793</v>
      </c>
      <c r="G28" s="447" t="s">
        <v>794</v>
      </c>
      <c r="H28" s="504">
        <v>3689106</v>
      </c>
      <c r="I28" s="504">
        <v>3689106</v>
      </c>
      <c r="J28" s="504">
        <v>3689106</v>
      </c>
      <c r="K28" s="504">
        <v>3689106</v>
      </c>
      <c r="L28" s="761" t="s">
        <v>1571</v>
      </c>
    </row>
    <row r="29" spans="2:12" ht="24.75" thickBot="1">
      <c r="B29" s="503"/>
      <c r="C29" s="759"/>
      <c r="D29" s="760" t="s">
        <v>1572</v>
      </c>
      <c r="E29" s="447" t="s">
        <v>1573</v>
      </c>
      <c r="F29" s="447" t="s">
        <v>793</v>
      </c>
      <c r="G29" s="760" t="s">
        <v>1574</v>
      </c>
      <c r="H29" s="504">
        <v>27014160</v>
      </c>
      <c r="I29" s="504">
        <v>27014160</v>
      </c>
      <c r="J29" s="504">
        <v>27014160</v>
      </c>
      <c r="K29" s="504">
        <v>27014160</v>
      </c>
      <c r="L29" s="761" t="s">
        <v>1571</v>
      </c>
    </row>
    <row r="30" spans="2:12" ht="15.75" thickBot="1">
      <c r="B30" s="503"/>
      <c r="C30" s="759"/>
      <c r="D30" s="760" t="s">
        <v>1575</v>
      </c>
      <c r="E30" s="447" t="s">
        <v>1576</v>
      </c>
      <c r="F30" s="447" t="s">
        <v>793</v>
      </c>
      <c r="G30" s="760" t="s">
        <v>1574</v>
      </c>
      <c r="H30" s="504">
        <v>6277532</v>
      </c>
      <c r="I30" s="504">
        <v>6277532</v>
      </c>
      <c r="J30" s="504">
        <v>6277532</v>
      </c>
      <c r="K30" s="504">
        <v>6277532</v>
      </c>
      <c r="L30" s="504"/>
    </row>
    <row r="31" spans="2:12" ht="15.75" thickBot="1">
      <c r="B31" s="503"/>
      <c r="C31" s="759"/>
      <c r="D31" s="760" t="s">
        <v>1572</v>
      </c>
      <c r="E31" s="447" t="s">
        <v>1576</v>
      </c>
      <c r="F31" s="447" t="s">
        <v>793</v>
      </c>
      <c r="G31" s="760" t="s">
        <v>1574</v>
      </c>
      <c r="H31" s="504"/>
      <c r="I31" s="504"/>
      <c r="J31" s="504"/>
      <c r="K31" s="504"/>
      <c r="L31" s="504" t="s">
        <v>1577</v>
      </c>
    </row>
    <row r="32" spans="2:12" ht="24.75" thickBot="1">
      <c r="B32" s="503"/>
      <c r="C32" s="759"/>
      <c r="D32" s="760" t="s">
        <v>1578</v>
      </c>
      <c r="E32" s="447" t="s">
        <v>1579</v>
      </c>
      <c r="F32" s="447" t="s">
        <v>793</v>
      </c>
      <c r="G32" s="760" t="s">
        <v>1574</v>
      </c>
      <c r="H32" s="504">
        <v>6277532</v>
      </c>
      <c r="I32" s="504">
        <v>6277532</v>
      </c>
      <c r="J32" s="504">
        <v>6277532</v>
      </c>
      <c r="K32" s="504">
        <v>6277532</v>
      </c>
      <c r="L32" s="761" t="s">
        <v>1580</v>
      </c>
    </row>
    <row r="33" spans="2:12" ht="36.75" thickBot="1">
      <c r="B33" s="503"/>
      <c r="C33" s="759"/>
      <c r="D33" s="760" t="s">
        <v>1572</v>
      </c>
      <c r="E33" s="447" t="s">
        <v>1581</v>
      </c>
      <c r="F33" s="447" t="s">
        <v>793</v>
      </c>
      <c r="G33" s="760" t="s">
        <v>1574</v>
      </c>
      <c r="H33" s="504"/>
      <c r="I33" s="504"/>
      <c r="J33" s="504"/>
      <c r="K33" s="504"/>
      <c r="L33" s="761" t="s">
        <v>1582</v>
      </c>
    </row>
    <row r="34" spans="2:12" ht="24.75" thickBot="1">
      <c r="B34" s="503"/>
      <c r="C34" s="759"/>
      <c r="D34" s="760" t="s">
        <v>1572</v>
      </c>
      <c r="E34" s="447" t="s">
        <v>1579</v>
      </c>
      <c r="F34" s="447" t="s">
        <v>793</v>
      </c>
      <c r="G34" s="760" t="s">
        <v>1574</v>
      </c>
      <c r="H34" s="504"/>
      <c r="I34" s="504"/>
      <c r="J34" s="504"/>
      <c r="K34" s="504"/>
      <c r="L34" s="761" t="s">
        <v>1583</v>
      </c>
    </row>
    <row r="35" spans="2:12" ht="15.75" thickBot="1">
      <c r="B35" s="452"/>
      <c r="C35" s="762"/>
      <c r="D35" s="514" t="s">
        <v>184</v>
      </c>
      <c r="E35" s="763"/>
      <c r="F35" s="763"/>
      <c r="G35" s="763"/>
      <c r="H35" s="764">
        <f>SUM(H27:H34)</f>
        <v>50436395</v>
      </c>
      <c r="I35" s="764">
        <f>SUM(I27:I34)</f>
        <v>50436395</v>
      </c>
      <c r="J35" s="764">
        <f>SUM(J27:J34)</f>
        <v>50436395</v>
      </c>
      <c r="K35" s="764">
        <f>SUM(K27:K34)</f>
        <v>50436395</v>
      </c>
      <c r="L35" s="765"/>
    </row>
    <row r="36" spans="2:12" ht="24" customHeight="1" thickBot="1">
      <c r="B36" s="501" t="s">
        <v>195</v>
      </c>
      <c r="C36" s="500"/>
      <c r="D36" s="1160" t="s">
        <v>798</v>
      </c>
      <c r="E36" s="1161"/>
      <c r="F36" s="1161"/>
      <c r="G36" s="1161"/>
      <c r="H36" s="1161"/>
      <c r="I36" s="1161"/>
      <c r="J36" s="1161"/>
      <c r="K36" s="1161"/>
      <c r="L36" s="1288"/>
    </row>
    <row r="37" spans="2:12" ht="24" customHeight="1" thickBot="1">
      <c r="B37" s="501" t="s">
        <v>197</v>
      </c>
      <c r="C37" s="500"/>
      <c r="D37" s="1160" t="s">
        <v>198</v>
      </c>
      <c r="E37" s="1161"/>
      <c r="F37" s="1161"/>
      <c r="G37" s="1161"/>
      <c r="H37" s="1161"/>
      <c r="I37" s="1161"/>
      <c r="J37" s="1161"/>
      <c r="K37" s="1161"/>
      <c r="L37" s="1288"/>
    </row>
    <row r="38" spans="2:12" ht="15.75" thickBot="1">
      <c r="B38" s="135"/>
      <c r="C38" s="136"/>
      <c r="D38" s="137"/>
      <c r="E38" s="137"/>
      <c r="F38" s="137"/>
      <c r="G38" s="137"/>
      <c r="H38" s="137"/>
      <c r="I38" s="137"/>
      <c r="J38" s="137"/>
      <c r="K38" s="137"/>
    </row>
    <row r="39" spans="2:12" ht="24" customHeight="1" thickBot="1">
      <c r="B39" s="1163" t="s">
        <v>199</v>
      </c>
      <c r="C39" s="1164"/>
      <c r="D39" s="1164"/>
      <c r="E39" s="1165"/>
      <c r="F39" s="137"/>
      <c r="G39" s="137"/>
      <c r="H39" s="137"/>
      <c r="I39" s="137"/>
      <c r="J39" s="137"/>
      <c r="K39" s="137"/>
    </row>
    <row r="40" spans="2:12" ht="15.75" thickBot="1">
      <c r="B40" s="1148">
        <v>1</v>
      </c>
      <c r="C40" s="435"/>
      <c r="D40" s="456" t="s">
        <v>200</v>
      </c>
      <c r="E40" s="447" t="s">
        <v>285</v>
      </c>
      <c r="F40" s="137"/>
      <c r="G40" s="137"/>
      <c r="H40" s="137"/>
      <c r="I40" s="137"/>
      <c r="J40" s="137"/>
      <c r="K40" s="137"/>
    </row>
    <row r="41" spans="2:12" ht="15.75" thickBot="1">
      <c r="B41" s="1149"/>
      <c r="C41" s="435"/>
      <c r="D41" s="441" t="s">
        <v>202</v>
      </c>
      <c r="E41" s="447" t="s">
        <v>799</v>
      </c>
      <c r="F41" s="137"/>
      <c r="G41" s="137"/>
      <c r="H41" s="137"/>
      <c r="I41" s="137"/>
      <c r="J41" s="137"/>
      <c r="K41" s="137"/>
    </row>
    <row r="42" spans="2:12" ht="15.75" thickBot="1">
      <c r="B42" s="1149"/>
      <c r="C42" s="435"/>
      <c r="D42" s="441" t="s">
        <v>204</v>
      </c>
      <c r="E42" s="447" t="s">
        <v>800</v>
      </c>
      <c r="F42" s="137"/>
      <c r="G42" s="137"/>
      <c r="H42" s="137"/>
      <c r="I42" s="137"/>
      <c r="J42" s="137"/>
      <c r="K42" s="137"/>
    </row>
    <row r="43" spans="2:12" ht="15.75" thickBot="1">
      <c r="B43" s="1149"/>
      <c r="C43" s="435"/>
      <c r="D43" s="441" t="s">
        <v>205</v>
      </c>
      <c r="E43" s="447" t="s">
        <v>801</v>
      </c>
      <c r="F43" s="137"/>
      <c r="G43" s="137"/>
      <c r="H43" s="137"/>
      <c r="I43" s="137"/>
      <c r="J43" s="137"/>
      <c r="K43" s="137"/>
    </row>
    <row r="44" spans="2:12" ht="15.75" thickBot="1">
      <c r="B44" s="1149"/>
      <c r="C44" s="435"/>
      <c r="D44" s="441" t="s">
        <v>207</v>
      </c>
      <c r="E44" s="447" t="s">
        <v>802</v>
      </c>
      <c r="F44" s="137"/>
      <c r="G44" s="137"/>
      <c r="H44" s="137"/>
      <c r="I44" s="137"/>
      <c r="J44" s="137"/>
      <c r="K44" s="137"/>
    </row>
    <row r="45" spans="2:12" ht="15.75" thickBot="1">
      <c r="B45" s="1149"/>
      <c r="C45" s="435"/>
      <c r="D45" s="441" t="s">
        <v>208</v>
      </c>
      <c r="E45" s="447" t="s">
        <v>803</v>
      </c>
      <c r="F45" s="137"/>
      <c r="G45" s="137"/>
      <c r="H45" s="137"/>
      <c r="I45" s="137"/>
      <c r="J45" s="137"/>
      <c r="K45" s="137"/>
    </row>
    <row r="46" spans="2:12" ht="15.75" thickBot="1">
      <c r="B46" s="1150"/>
      <c r="C46" s="446"/>
      <c r="D46" s="441" t="s">
        <v>210</v>
      </c>
      <c r="E46" s="447" t="s">
        <v>804</v>
      </c>
      <c r="F46" s="137"/>
      <c r="G46" s="137"/>
      <c r="H46" s="137"/>
      <c r="I46" s="137"/>
      <c r="J46" s="137"/>
      <c r="K46" s="137"/>
    </row>
    <row r="47" spans="2:12" ht="15.75" thickBot="1">
      <c r="B47" s="135"/>
      <c r="C47" s="136"/>
      <c r="D47" s="137"/>
      <c r="E47" s="137"/>
      <c r="F47" s="137"/>
      <c r="G47" s="137"/>
      <c r="H47" s="137"/>
      <c r="I47" s="137"/>
      <c r="J47" s="137"/>
      <c r="K47" s="137"/>
    </row>
    <row r="48" spans="2:12" ht="15.75" thickBot="1">
      <c r="B48" s="1163" t="s">
        <v>212</v>
      </c>
      <c r="C48" s="1164"/>
      <c r="D48" s="1164"/>
      <c r="E48" s="1165"/>
      <c r="F48" s="137"/>
      <c r="G48" s="137"/>
      <c r="H48" s="137"/>
      <c r="I48" s="137"/>
      <c r="J48" s="137"/>
      <c r="K48" s="137"/>
    </row>
    <row r="49" spans="2:11" ht="15.75" thickBot="1">
      <c r="B49" s="1148">
        <v>1</v>
      </c>
      <c r="C49" s="435"/>
      <c r="D49" s="456" t="s">
        <v>200</v>
      </c>
      <c r="E49" s="489" t="s">
        <v>213</v>
      </c>
      <c r="F49" s="137"/>
      <c r="G49" s="137"/>
      <c r="H49" s="137"/>
      <c r="I49" s="137"/>
      <c r="J49" s="137"/>
      <c r="K49" s="137"/>
    </row>
    <row r="50" spans="2:11" ht="15.75" thickBot="1">
      <c r="B50" s="1149"/>
      <c r="C50" s="435"/>
      <c r="D50" s="441" t="s">
        <v>202</v>
      </c>
      <c r="E50" s="489" t="s">
        <v>214</v>
      </c>
      <c r="F50" s="137"/>
      <c r="G50" s="137"/>
      <c r="H50" s="137"/>
      <c r="I50" s="137"/>
      <c r="J50" s="137"/>
      <c r="K50" s="137"/>
    </row>
    <row r="51" spans="2:11" ht="15.75" thickBot="1">
      <c r="B51" s="1149"/>
      <c r="C51" s="435"/>
      <c r="D51" s="441" t="s">
        <v>204</v>
      </c>
      <c r="E51" s="458"/>
      <c r="F51" s="137"/>
      <c r="G51" s="137"/>
      <c r="H51" s="137"/>
      <c r="I51" s="137"/>
      <c r="J51" s="137"/>
      <c r="K51" s="137"/>
    </row>
    <row r="52" spans="2:11" ht="15.75" thickBot="1">
      <c r="B52" s="1149"/>
      <c r="C52" s="435"/>
      <c r="D52" s="441" t="s">
        <v>205</v>
      </c>
      <c r="E52" s="458"/>
      <c r="F52" s="137"/>
      <c r="G52" s="137"/>
      <c r="H52" s="137"/>
      <c r="I52" s="137"/>
      <c r="J52" s="137"/>
      <c r="K52" s="137"/>
    </row>
    <row r="53" spans="2:11" ht="15.75" thickBot="1">
      <c r="B53" s="1149"/>
      <c r="C53" s="435"/>
      <c r="D53" s="441" t="s">
        <v>207</v>
      </c>
      <c r="E53" s="458"/>
      <c r="F53" s="137"/>
      <c r="G53" s="137"/>
      <c r="H53" s="137"/>
      <c r="I53" s="137"/>
      <c r="J53" s="137"/>
      <c r="K53" s="137"/>
    </row>
    <row r="54" spans="2:11" ht="15.75" thickBot="1">
      <c r="B54" s="1149"/>
      <c r="C54" s="435"/>
      <c r="D54" s="441" t="s">
        <v>208</v>
      </c>
      <c r="E54" s="458"/>
      <c r="F54" s="137"/>
      <c r="G54" s="137"/>
      <c r="H54" s="137"/>
      <c r="I54" s="137"/>
      <c r="J54" s="137"/>
      <c r="K54" s="137"/>
    </row>
    <row r="55" spans="2:11" ht="15.75" thickBot="1">
      <c r="B55" s="1150"/>
      <c r="C55" s="446"/>
      <c r="D55" s="441" t="s">
        <v>210</v>
      </c>
      <c r="E55" s="458"/>
      <c r="F55" s="137"/>
      <c r="G55" s="137"/>
      <c r="H55" s="137"/>
      <c r="I55" s="137"/>
      <c r="J55" s="137"/>
      <c r="K55" s="137"/>
    </row>
    <row r="56" spans="2:11" ht="15.75" thickBot="1">
      <c r="B56" s="135"/>
      <c r="C56" s="136"/>
      <c r="D56" s="137"/>
      <c r="E56" s="137"/>
      <c r="F56" s="137"/>
      <c r="G56" s="137"/>
      <c r="H56" s="137"/>
      <c r="I56" s="137"/>
      <c r="J56" s="137"/>
      <c r="K56" s="137"/>
    </row>
    <row r="57" spans="2:11" ht="15" customHeight="1" thickBot="1">
      <c r="B57" s="455" t="s">
        <v>215</v>
      </c>
      <c r="C57" s="480"/>
      <c r="D57" s="480"/>
      <c r="E57" s="481"/>
      <c r="F57" s="137"/>
      <c r="G57" s="137"/>
      <c r="H57" s="137"/>
      <c r="I57" s="137"/>
      <c r="J57" s="137"/>
      <c r="K57" s="137"/>
    </row>
    <row r="58" spans="2:11" ht="24.75" thickBot="1">
      <c r="B58" s="452" t="s">
        <v>216</v>
      </c>
      <c r="C58" s="441" t="s">
        <v>217</v>
      </c>
      <c r="D58" s="441" t="s">
        <v>218</v>
      </c>
      <c r="E58" s="441" t="s">
        <v>219</v>
      </c>
      <c r="F58" s="137"/>
      <c r="G58" s="137"/>
      <c r="H58" s="137"/>
      <c r="I58" s="137"/>
      <c r="J58" s="137"/>
    </row>
    <row r="59" spans="2:11" ht="72.75" thickBot="1">
      <c r="B59" s="462">
        <v>42401</v>
      </c>
      <c r="C59" s="441">
        <v>0.01</v>
      </c>
      <c r="D59" s="727" t="s">
        <v>805</v>
      </c>
      <c r="E59" s="441"/>
      <c r="F59" s="137"/>
      <c r="G59" s="137"/>
      <c r="H59" s="137"/>
      <c r="I59" s="137"/>
      <c r="J59" s="137"/>
    </row>
    <row r="60" spans="2:11" ht="15.75" thickBot="1">
      <c r="B60" s="135"/>
      <c r="C60" s="136"/>
      <c r="D60" s="137"/>
      <c r="E60" s="137"/>
      <c r="F60" s="137"/>
      <c r="G60" s="137"/>
      <c r="H60" s="137"/>
      <c r="I60" s="137"/>
      <c r="J60" s="137"/>
      <c r="K60" s="137"/>
    </row>
    <row r="61" spans="2:11">
      <c r="B61" s="464" t="s">
        <v>167</v>
      </c>
      <c r="C61" s="465"/>
      <c r="D61" s="137"/>
      <c r="E61" s="137"/>
      <c r="F61" s="137"/>
      <c r="G61" s="137"/>
      <c r="H61" s="137"/>
      <c r="I61" s="137"/>
      <c r="J61" s="137"/>
      <c r="K61" s="137"/>
    </row>
    <row r="62" spans="2:11" ht="14.45" customHeight="1">
      <c r="B62" s="1280" t="s">
        <v>806</v>
      </c>
      <c r="C62" s="1281"/>
      <c r="D62" s="1281"/>
      <c r="E62" s="1281"/>
      <c r="F62" s="1281"/>
      <c r="G62" s="1282"/>
      <c r="H62" s="137"/>
      <c r="I62" s="137"/>
      <c r="J62" s="137"/>
      <c r="K62" s="137"/>
    </row>
    <row r="63" spans="2:11">
      <c r="B63" s="1283"/>
      <c r="C63" s="1284"/>
      <c r="D63" s="1284"/>
      <c r="E63" s="1284"/>
      <c r="F63" s="1284"/>
      <c r="G63" s="1285"/>
      <c r="H63" s="137"/>
      <c r="I63" s="137"/>
      <c r="J63" s="137"/>
      <c r="K63" s="137"/>
    </row>
    <row r="64" spans="2:11">
      <c r="B64" s="766"/>
      <c r="C64" s="767"/>
      <c r="D64" s="767"/>
      <c r="E64" s="767"/>
      <c r="F64" s="767"/>
      <c r="G64" s="768"/>
      <c r="H64" s="137"/>
      <c r="I64" s="137"/>
      <c r="J64" s="137"/>
      <c r="K64" s="137"/>
    </row>
    <row r="65" spans="2:11" ht="15.75" thickBot="1">
      <c r="B65" s="137"/>
      <c r="D65" s="137"/>
      <c r="E65" s="137"/>
      <c r="F65" s="137"/>
      <c r="G65" s="137"/>
      <c r="H65" s="137"/>
      <c r="I65" s="137"/>
      <c r="J65" s="137"/>
      <c r="K65" s="137"/>
    </row>
    <row r="66" spans="2:11" ht="15.75" thickBot="1">
      <c r="B66" s="1163" t="s">
        <v>706</v>
      </c>
      <c r="C66" s="1164"/>
      <c r="D66" s="1165"/>
      <c r="E66" s="137"/>
      <c r="F66" s="137"/>
      <c r="G66" s="137"/>
      <c r="H66" s="137"/>
      <c r="I66" s="137"/>
      <c r="J66" s="137"/>
      <c r="K66" s="137"/>
    </row>
    <row r="67" spans="2:11" ht="108.75" thickBot="1">
      <c r="B67" s="452" t="s">
        <v>222</v>
      </c>
      <c r="C67" s="446"/>
      <c r="D67" s="441" t="s">
        <v>807</v>
      </c>
      <c r="E67" s="137"/>
      <c r="F67" s="137"/>
      <c r="G67" s="137"/>
      <c r="H67" s="137"/>
      <c r="I67" s="137"/>
      <c r="J67" s="137"/>
      <c r="K67" s="137"/>
    </row>
    <row r="68" spans="2:11">
      <c r="B68" s="1148" t="s">
        <v>224</v>
      </c>
      <c r="C68" s="435"/>
      <c r="D68" s="508" t="s">
        <v>225</v>
      </c>
      <c r="E68" s="137"/>
      <c r="F68" s="137"/>
      <c r="G68" s="137"/>
      <c r="H68" s="137"/>
      <c r="I68" s="137"/>
      <c r="J68" s="137"/>
      <c r="K68" s="137"/>
    </row>
    <row r="69" spans="2:11" ht="120">
      <c r="B69" s="1149"/>
      <c r="C69" s="435"/>
      <c r="D69" s="509" t="s">
        <v>808</v>
      </c>
      <c r="E69" s="137"/>
      <c r="F69" s="137"/>
      <c r="G69" s="137"/>
      <c r="H69" s="137"/>
      <c r="I69" s="137"/>
      <c r="J69" s="137"/>
      <c r="K69" s="137"/>
    </row>
    <row r="70" spans="2:11">
      <c r="B70" s="1149"/>
      <c r="C70" s="435"/>
      <c r="D70" s="508" t="s">
        <v>227</v>
      </c>
      <c r="E70" s="137"/>
      <c r="F70" s="137"/>
      <c r="G70" s="137"/>
      <c r="H70" s="137"/>
      <c r="I70" s="137"/>
      <c r="J70" s="137"/>
      <c r="K70" s="137"/>
    </row>
    <row r="71" spans="2:11">
      <c r="B71" s="1149"/>
      <c r="C71" s="435"/>
      <c r="D71" s="509" t="s">
        <v>229</v>
      </c>
      <c r="E71" s="137"/>
      <c r="F71" s="137"/>
      <c r="G71" s="137"/>
      <c r="H71" s="137"/>
      <c r="I71" s="137"/>
      <c r="J71" s="137"/>
      <c r="K71" s="137"/>
    </row>
    <row r="72" spans="2:11">
      <c r="B72" s="1149"/>
      <c r="C72" s="435"/>
      <c r="D72" s="508" t="s">
        <v>230</v>
      </c>
      <c r="E72" s="137"/>
      <c r="F72" s="137"/>
      <c r="G72" s="137"/>
      <c r="H72" s="137"/>
      <c r="I72" s="137"/>
      <c r="J72" s="137"/>
      <c r="K72" s="137"/>
    </row>
    <row r="73" spans="2:11" ht="36.75" thickBot="1">
      <c r="B73" s="1150"/>
      <c r="C73" s="446"/>
      <c r="D73" s="441" t="s">
        <v>670</v>
      </c>
      <c r="E73" s="137"/>
      <c r="F73" s="137"/>
      <c r="G73" s="137"/>
      <c r="H73" s="137"/>
      <c r="I73" s="137"/>
      <c r="J73" s="137"/>
      <c r="K73" s="137"/>
    </row>
    <row r="74" spans="2:11">
      <c r="B74" s="1148" t="s">
        <v>232</v>
      </c>
      <c r="C74" s="769"/>
      <c r="D74" s="1148"/>
      <c r="E74" s="137"/>
      <c r="F74" s="137"/>
      <c r="G74" s="137"/>
      <c r="H74" s="137"/>
      <c r="I74" s="137"/>
      <c r="J74" s="137"/>
      <c r="K74" s="137"/>
    </row>
    <row r="75" spans="2:11" ht="15.75" thickBot="1">
      <c r="B75" s="1150"/>
      <c r="C75" s="770"/>
      <c r="D75" s="1150"/>
      <c r="E75" s="137"/>
      <c r="F75" s="137"/>
      <c r="G75" s="137"/>
      <c r="H75" s="137"/>
      <c r="I75" s="137"/>
      <c r="J75" s="137"/>
      <c r="K75" s="137"/>
    </row>
    <row r="76" spans="2:11" ht="108">
      <c r="B76" s="1148" t="s">
        <v>233</v>
      </c>
      <c r="C76" s="435"/>
      <c r="D76" s="509" t="s">
        <v>809</v>
      </c>
      <c r="E76" s="137"/>
      <c r="F76" s="137"/>
      <c r="G76" s="137"/>
      <c r="H76" s="137"/>
      <c r="I76" s="137"/>
      <c r="J76" s="137"/>
      <c r="K76" s="137"/>
    </row>
    <row r="77" spans="2:11" ht="144">
      <c r="B77" s="1149"/>
      <c r="C77" s="435"/>
      <c r="D77" s="509" t="s">
        <v>810</v>
      </c>
      <c r="E77" s="137"/>
      <c r="F77" s="137"/>
      <c r="G77" s="137"/>
      <c r="H77" s="137"/>
      <c r="I77" s="137"/>
      <c r="J77" s="137"/>
      <c r="K77" s="137"/>
    </row>
    <row r="78" spans="2:11" ht="72">
      <c r="B78" s="1149"/>
      <c r="C78" s="435"/>
      <c r="D78" s="509" t="s">
        <v>811</v>
      </c>
      <c r="E78" s="137"/>
      <c r="F78" s="137"/>
      <c r="G78" s="137"/>
      <c r="H78" s="137"/>
      <c r="I78" s="137"/>
      <c r="J78" s="137"/>
      <c r="K78" s="137"/>
    </row>
    <row r="79" spans="2:11" ht="36">
      <c r="B79" s="1149"/>
      <c r="C79" s="435"/>
      <c r="D79" s="509" t="s">
        <v>812</v>
      </c>
      <c r="E79" s="137"/>
      <c r="F79" s="137"/>
      <c r="G79" s="137"/>
      <c r="H79" s="137"/>
      <c r="I79" s="137"/>
      <c r="J79" s="137"/>
      <c r="K79" s="137"/>
    </row>
    <row r="80" spans="2:11" ht="192.75" thickBot="1">
      <c r="B80" s="1150"/>
      <c r="C80" s="446"/>
      <c r="D80" s="441" t="s">
        <v>813</v>
      </c>
      <c r="E80" s="137"/>
      <c r="F80" s="137"/>
      <c r="G80" s="137"/>
      <c r="H80" s="137"/>
      <c r="I80" s="137"/>
      <c r="J80" s="137"/>
      <c r="K80" s="137"/>
    </row>
    <row r="81" spans="2:11" ht="24">
      <c r="B81" s="1148" t="s">
        <v>245</v>
      </c>
      <c r="C81" s="435"/>
      <c r="D81" s="508" t="s">
        <v>814</v>
      </c>
      <c r="E81" s="137"/>
      <c r="F81" s="137"/>
      <c r="G81" s="137"/>
      <c r="H81" s="137"/>
      <c r="I81" s="137"/>
      <c r="J81" s="137"/>
      <c r="K81" s="137"/>
    </row>
    <row r="82" spans="2:11">
      <c r="B82" s="1149"/>
      <c r="C82" s="435"/>
      <c r="D82" s="471"/>
      <c r="E82" s="137"/>
      <c r="F82" s="137"/>
      <c r="G82" s="137"/>
      <c r="H82" s="137"/>
      <c r="I82" s="137"/>
      <c r="J82" s="137"/>
      <c r="K82" s="137"/>
    </row>
    <row r="83" spans="2:11">
      <c r="B83" s="1149"/>
      <c r="C83" s="435"/>
      <c r="D83" s="509" t="s">
        <v>247</v>
      </c>
      <c r="E83" s="137"/>
      <c r="F83" s="137"/>
      <c r="G83" s="137"/>
      <c r="H83" s="137"/>
      <c r="I83" s="137"/>
      <c r="J83" s="137"/>
      <c r="K83" s="137"/>
    </row>
    <row r="84" spans="2:11" ht="37.5">
      <c r="B84" s="1149"/>
      <c r="C84" s="435"/>
      <c r="D84" s="509" t="s">
        <v>815</v>
      </c>
      <c r="E84" s="137"/>
      <c r="F84" s="137"/>
      <c r="G84" s="137"/>
      <c r="H84" s="137"/>
      <c r="I84" s="137"/>
      <c r="J84" s="137"/>
      <c r="K84" s="137"/>
    </row>
    <row r="85" spans="2:11" ht="37.5">
      <c r="B85" s="1149"/>
      <c r="C85" s="435"/>
      <c r="D85" s="509" t="s">
        <v>816</v>
      </c>
      <c r="E85" s="137"/>
      <c r="F85" s="137"/>
      <c r="G85" s="137"/>
      <c r="H85" s="137"/>
      <c r="I85" s="137"/>
      <c r="J85" s="137"/>
      <c r="K85" s="137"/>
    </row>
    <row r="86" spans="2:11" ht="49.5">
      <c r="B86" s="1149"/>
      <c r="C86" s="435"/>
      <c r="D86" s="509" t="s">
        <v>817</v>
      </c>
      <c r="E86" s="137"/>
      <c r="F86" s="137"/>
      <c r="G86" s="137"/>
      <c r="H86" s="137"/>
      <c r="I86" s="137"/>
      <c r="J86" s="137"/>
      <c r="K86" s="137"/>
    </row>
    <row r="87" spans="2:11">
      <c r="B87" s="1149"/>
      <c r="C87" s="435"/>
      <c r="D87" s="508" t="s">
        <v>257</v>
      </c>
      <c r="E87" s="137"/>
      <c r="F87" s="137"/>
      <c r="G87" s="137"/>
      <c r="H87" s="137"/>
      <c r="I87" s="137"/>
      <c r="J87" s="137"/>
      <c r="K87" s="137"/>
    </row>
    <row r="88" spans="2:11" ht="24">
      <c r="B88" s="1149"/>
      <c r="C88" s="435"/>
      <c r="D88" s="508" t="s">
        <v>818</v>
      </c>
      <c r="E88" s="137"/>
      <c r="F88" s="137"/>
      <c r="G88" s="137"/>
      <c r="H88" s="137"/>
      <c r="I88" s="137"/>
      <c r="J88" s="137"/>
      <c r="K88" s="137"/>
    </row>
    <row r="89" spans="2:11">
      <c r="B89" s="1149"/>
      <c r="C89" s="435"/>
      <c r="D89" s="471"/>
      <c r="E89" s="137"/>
      <c r="F89" s="137"/>
      <c r="G89" s="137"/>
      <c r="H89" s="137"/>
      <c r="I89" s="137"/>
      <c r="J89" s="137"/>
      <c r="K89" s="137"/>
    </row>
    <row r="90" spans="2:11">
      <c r="B90" s="1149"/>
      <c r="C90" s="435"/>
      <c r="D90" s="509" t="s">
        <v>247</v>
      </c>
      <c r="E90" s="137"/>
      <c r="F90" s="137"/>
      <c r="G90" s="137"/>
      <c r="H90" s="137"/>
      <c r="I90" s="137"/>
      <c r="J90" s="137"/>
      <c r="K90" s="137"/>
    </row>
    <row r="91" spans="2:11" ht="61.5">
      <c r="B91" s="1149"/>
      <c r="C91" s="435"/>
      <c r="D91" s="509" t="s">
        <v>819</v>
      </c>
      <c r="E91" s="137"/>
      <c r="F91" s="137"/>
      <c r="G91" s="137"/>
      <c r="H91" s="137"/>
      <c r="I91" s="137"/>
      <c r="J91" s="137"/>
      <c r="K91" s="137"/>
    </row>
    <row r="92" spans="2:11" ht="38.25" thickBot="1">
      <c r="B92" s="1150"/>
      <c r="C92" s="446"/>
      <c r="D92" s="441" t="s">
        <v>820</v>
      </c>
      <c r="E92" s="137"/>
      <c r="F92" s="137"/>
      <c r="G92" s="137"/>
      <c r="H92" s="137"/>
      <c r="I92" s="137"/>
      <c r="J92" s="137"/>
      <c r="K92" s="137"/>
    </row>
    <row r="93" spans="2:11">
      <c r="B93" s="137"/>
      <c r="D93" s="137"/>
      <c r="E93" s="137"/>
      <c r="F93" s="137"/>
      <c r="G93" s="137"/>
      <c r="H93" s="137"/>
      <c r="I93" s="137"/>
      <c r="J93" s="137"/>
      <c r="K93" s="137"/>
    </row>
    <row r="94" spans="2:11">
      <c r="B94" s="137"/>
      <c r="D94" s="137"/>
      <c r="E94" s="137"/>
      <c r="F94" s="137"/>
      <c r="G94" s="137"/>
      <c r="H94" s="137"/>
      <c r="I94" s="137"/>
      <c r="J94" s="137"/>
      <c r="K94" s="137"/>
    </row>
    <row r="95" spans="2:11">
      <c r="B95" s="137"/>
      <c r="D95" s="137"/>
      <c r="E95" s="137"/>
      <c r="F95" s="137"/>
      <c r="G95" s="137"/>
      <c r="H95" s="137"/>
      <c r="I95" s="137"/>
      <c r="J95" s="137"/>
      <c r="K95" s="137"/>
    </row>
    <row r="96" spans="2:11">
      <c r="B96" s="137"/>
      <c r="D96" s="137"/>
      <c r="E96" s="137"/>
      <c r="F96" s="137"/>
      <c r="G96" s="137"/>
      <c r="H96" s="137"/>
      <c r="I96" s="137"/>
      <c r="J96" s="137"/>
      <c r="K96" s="137"/>
    </row>
    <row r="97" spans="2:11">
      <c r="B97" s="137"/>
      <c r="D97" s="137"/>
      <c r="E97" s="137"/>
      <c r="F97" s="137"/>
      <c r="G97" s="137"/>
      <c r="H97" s="137"/>
      <c r="I97" s="137"/>
      <c r="J97" s="137"/>
      <c r="K97" s="137"/>
    </row>
    <row r="98" spans="2:11">
      <c r="B98" s="137"/>
      <c r="D98" s="137"/>
      <c r="E98" s="137"/>
      <c r="F98" s="137"/>
      <c r="G98" s="137"/>
      <c r="H98" s="137"/>
      <c r="I98" s="137"/>
      <c r="J98" s="137"/>
      <c r="K98" s="137"/>
    </row>
    <row r="99" spans="2:11">
      <c r="B99" s="137"/>
      <c r="D99" s="137"/>
      <c r="E99" s="137"/>
      <c r="F99" s="137"/>
      <c r="G99" s="137"/>
      <c r="H99" s="137"/>
      <c r="I99" s="137"/>
      <c r="J99" s="137"/>
      <c r="K99" s="137"/>
    </row>
    <row r="100" spans="2:11">
      <c r="B100" s="137"/>
      <c r="D100" s="137"/>
      <c r="E100" s="137"/>
      <c r="F100" s="137"/>
      <c r="G100" s="137"/>
      <c r="H100" s="137"/>
      <c r="I100" s="137"/>
      <c r="J100" s="137"/>
      <c r="K100" s="137"/>
    </row>
    <row r="101" spans="2:11">
      <c r="B101" s="137"/>
      <c r="D101" s="137"/>
      <c r="E101" s="137"/>
      <c r="F101" s="137"/>
      <c r="G101" s="137"/>
      <c r="H101" s="137"/>
      <c r="I101" s="137"/>
      <c r="J101" s="137"/>
      <c r="K101" s="137"/>
    </row>
    <row r="102" spans="2:11">
      <c r="B102" s="137"/>
      <c r="D102" s="137"/>
      <c r="E102" s="137"/>
      <c r="F102" s="137"/>
      <c r="G102" s="137"/>
      <c r="H102" s="137"/>
      <c r="I102" s="137"/>
      <c r="J102" s="137"/>
      <c r="K102" s="137"/>
    </row>
    <row r="103" spans="2:11">
      <c r="B103" s="137"/>
      <c r="D103" s="137"/>
      <c r="E103" s="137"/>
      <c r="F103" s="137"/>
      <c r="G103" s="137"/>
      <c r="H103" s="137"/>
      <c r="I103" s="137"/>
      <c r="J103" s="137"/>
      <c r="K103" s="137"/>
    </row>
    <row r="104" spans="2:11">
      <c r="B104" s="137"/>
      <c r="D104" s="137"/>
      <c r="E104" s="137"/>
      <c r="F104" s="137"/>
      <c r="G104" s="137"/>
      <c r="H104" s="137"/>
      <c r="I104" s="137"/>
      <c r="J104" s="137"/>
      <c r="K104" s="137"/>
    </row>
    <row r="105" spans="2:11">
      <c r="B105" s="137"/>
      <c r="D105" s="137"/>
      <c r="E105" s="137"/>
      <c r="F105" s="137"/>
      <c r="G105" s="137"/>
      <c r="H105" s="137"/>
      <c r="I105" s="137"/>
      <c r="J105" s="137"/>
      <c r="K105" s="137"/>
    </row>
    <row r="106" spans="2:11">
      <c r="B106" s="137"/>
      <c r="D106" s="137"/>
      <c r="E106" s="137"/>
      <c r="F106" s="137"/>
      <c r="G106" s="137"/>
      <c r="H106" s="137"/>
      <c r="I106" s="137"/>
      <c r="J106" s="137"/>
      <c r="K106" s="137"/>
    </row>
    <row r="107" spans="2:11">
      <c r="B107" s="137"/>
      <c r="D107" s="137"/>
      <c r="E107" s="137"/>
      <c r="F107" s="137"/>
      <c r="G107" s="137"/>
      <c r="H107" s="137"/>
      <c r="I107" s="137"/>
      <c r="J107" s="137"/>
      <c r="K107" s="137"/>
    </row>
    <row r="108" spans="2:11">
      <c r="B108" s="137"/>
      <c r="D108" s="137"/>
      <c r="E108" s="137"/>
      <c r="F108" s="137"/>
      <c r="G108" s="137"/>
      <c r="H108" s="137"/>
      <c r="I108" s="137"/>
      <c r="J108" s="137"/>
      <c r="K108" s="137"/>
    </row>
    <row r="109" spans="2:11">
      <c r="B109" s="137"/>
      <c r="D109" s="137"/>
      <c r="E109" s="137"/>
      <c r="F109" s="137"/>
      <c r="G109" s="137"/>
      <c r="H109" s="137"/>
      <c r="I109" s="137"/>
      <c r="J109" s="137"/>
      <c r="K109" s="137"/>
    </row>
    <row r="110" spans="2:11">
      <c r="B110" s="137"/>
      <c r="D110" s="137"/>
      <c r="E110" s="137"/>
      <c r="F110" s="137"/>
      <c r="G110" s="137"/>
      <c r="H110" s="137"/>
      <c r="I110" s="137"/>
      <c r="J110" s="137"/>
      <c r="K110" s="137"/>
    </row>
    <row r="111" spans="2:11">
      <c r="B111" s="137"/>
      <c r="D111" s="137"/>
      <c r="E111" s="137"/>
      <c r="F111" s="137"/>
      <c r="G111" s="137"/>
      <c r="H111" s="137"/>
      <c r="I111" s="137"/>
      <c r="J111" s="137"/>
      <c r="K111" s="137"/>
    </row>
    <row r="112" spans="2:11">
      <c r="B112" s="137"/>
      <c r="D112" s="137"/>
      <c r="E112" s="137"/>
      <c r="F112" s="137"/>
      <c r="G112" s="137"/>
      <c r="H112" s="137"/>
      <c r="I112" s="137"/>
      <c r="J112" s="137"/>
      <c r="K112" s="137"/>
    </row>
    <row r="113" spans="2:11">
      <c r="B113" s="137"/>
      <c r="D113" s="137"/>
      <c r="E113" s="137"/>
      <c r="F113" s="137"/>
      <c r="G113" s="137"/>
      <c r="H113" s="137"/>
      <c r="I113" s="137"/>
      <c r="J113" s="137"/>
      <c r="K113" s="137"/>
    </row>
    <row r="114" spans="2:11">
      <c r="B114" s="137"/>
      <c r="D114" s="137"/>
      <c r="E114" s="137"/>
      <c r="F114" s="137"/>
      <c r="G114" s="137"/>
      <c r="H114" s="137"/>
      <c r="I114" s="137"/>
      <c r="J114" s="137"/>
      <c r="K114" s="137"/>
    </row>
    <row r="115" spans="2:11">
      <c r="B115" s="137"/>
      <c r="D115" s="137"/>
      <c r="E115" s="137"/>
      <c r="F115" s="137"/>
      <c r="G115" s="137"/>
      <c r="H115" s="137"/>
      <c r="I115" s="137"/>
      <c r="J115" s="137"/>
      <c r="K115" s="137"/>
    </row>
    <row r="116" spans="2:11">
      <c r="B116" s="137"/>
      <c r="D116" s="137"/>
      <c r="E116" s="137"/>
      <c r="F116" s="137"/>
      <c r="G116" s="137"/>
      <c r="H116" s="137"/>
      <c r="I116" s="137"/>
      <c r="J116" s="137"/>
      <c r="K116" s="137"/>
    </row>
    <row r="117" spans="2:11">
      <c r="B117" s="137"/>
      <c r="D117" s="137"/>
      <c r="E117" s="137"/>
      <c r="F117" s="137"/>
      <c r="G117" s="137"/>
      <c r="H117" s="137"/>
      <c r="I117" s="137"/>
      <c r="J117" s="137"/>
      <c r="K117" s="137"/>
    </row>
    <row r="118" spans="2:11">
      <c r="B118" s="137"/>
      <c r="D118" s="137"/>
      <c r="E118" s="137"/>
      <c r="F118" s="137"/>
      <c r="G118" s="137"/>
      <c r="H118" s="137"/>
      <c r="I118" s="137"/>
      <c r="J118" s="137"/>
      <c r="K118" s="137"/>
    </row>
    <row r="119" spans="2:11">
      <c r="B119" s="137"/>
      <c r="D119" s="137"/>
      <c r="E119" s="137"/>
      <c r="F119" s="137"/>
      <c r="G119" s="137"/>
      <c r="H119" s="137"/>
      <c r="I119" s="137"/>
      <c r="J119" s="137"/>
      <c r="K119" s="137"/>
    </row>
    <row r="120" spans="2:11">
      <c r="B120" s="137"/>
      <c r="D120" s="137"/>
      <c r="E120" s="137"/>
      <c r="F120" s="137"/>
      <c r="G120" s="137"/>
      <c r="H120" s="137"/>
      <c r="I120" s="137"/>
      <c r="J120" s="137"/>
      <c r="K120" s="137"/>
    </row>
    <row r="121" spans="2:11">
      <c r="B121" s="137"/>
      <c r="D121" s="137"/>
      <c r="E121" s="137"/>
      <c r="F121" s="137"/>
      <c r="G121" s="137"/>
      <c r="H121" s="137"/>
      <c r="I121" s="137"/>
      <c r="J121" s="137"/>
      <c r="K121" s="137"/>
    </row>
    <row r="122" spans="2:11">
      <c r="B122" s="137"/>
      <c r="D122" s="137"/>
      <c r="E122" s="137"/>
      <c r="F122" s="137"/>
      <c r="G122" s="137"/>
      <c r="H122" s="137"/>
      <c r="I122" s="137"/>
      <c r="J122" s="137"/>
      <c r="K122" s="137"/>
    </row>
    <row r="123" spans="2:11">
      <c r="B123" s="137"/>
      <c r="D123" s="137"/>
      <c r="E123" s="137"/>
      <c r="F123" s="137"/>
      <c r="G123" s="137"/>
      <c r="H123" s="137"/>
      <c r="I123" s="137"/>
      <c r="J123" s="137"/>
      <c r="K123" s="137"/>
    </row>
    <row r="124" spans="2:11">
      <c r="B124" s="137"/>
      <c r="D124" s="137"/>
      <c r="E124" s="137"/>
      <c r="F124" s="137"/>
      <c r="G124" s="137"/>
      <c r="H124" s="137"/>
      <c r="I124" s="137"/>
      <c r="J124" s="137"/>
      <c r="K124" s="137"/>
    </row>
    <row r="125" spans="2:11">
      <c r="B125" s="137"/>
      <c r="D125" s="137"/>
      <c r="E125" s="137"/>
      <c r="F125" s="137"/>
      <c r="G125" s="137"/>
      <c r="H125" s="137"/>
      <c r="I125" s="137"/>
      <c r="J125" s="137"/>
      <c r="K125" s="137"/>
    </row>
    <row r="126" spans="2:11">
      <c r="B126" s="137"/>
      <c r="D126" s="137"/>
      <c r="E126" s="137"/>
      <c r="F126" s="137"/>
      <c r="G126" s="137"/>
      <c r="H126" s="137"/>
      <c r="I126" s="137"/>
      <c r="J126" s="137"/>
      <c r="K126" s="137"/>
    </row>
    <row r="127" spans="2:11">
      <c r="B127" s="137"/>
      <c r="D127" s="137"/>
      <c r="E127" s="137"/>
      <c r="F127" s="137"/>
      <c r="G127" s="137"/>
      <c r="H127" s="137"/>
      <c r="I127" s="137"/>
      <c r="J127" s="137"/>
      <c r="K127" s="137"/>
    </row>
    <row r="128" spans="2:11">
      <c r="B128" s="137"/>
      <c r="D128" s="137"/>
      <c r="E128" s="137"/>
      <c r="F128" s="137"/>
      <c r="G128" s="137"/>
      <c r="H128" s="137"/>
      <c r="I128" s="137"/>
      <c r="J128" s="137"/>
      <c r="K128" s="137"/>
    </row>
    <row r="129" spans="2:11">
      <c r="B129" s="137"/>
      <c r="D129" s="137"/>
      <c r="E129" s="137"/>
      <c r="F129" s="137"/>
      <c r="G129" s="137"/>
      <c r="H129" s="137"/>
      <c r="I129" s="137"/>
      <c r="J129" s="137"/>
      <c r="K129" s="137"/>
    </row>
    <row r="130" spans="2:11">
      <c r="B130" s="137"/>
      <c r="D130" s="137"/>
      <c r="E130" s="137"/>
      <c r="F130" s="137"/>
      <c r="G130" s="137"/>
      <c r="H130" s="137"/>
      <c r="I130" s="137"/>
      <c r="J130" s="137"/>
      <c r="K130" s="137"/>
    </row>
    <row r="131" spans="2:11">
      <c r="B131" s="137"/>
      <c r="D131" s="137"/>
      <c r="E131" s="137"/>
      <c r="F131" s="137"/>
      <c r="G131" s="137"/>
      <c r="H131" s="137"/>
      <c r="I131" s="137"/>
      <c r="J131" s="137"/>
      <c r="K131" s="137"/>
    </row>
    <row r="132" spans="2:11">
      <c r="B132" s="137"/>
      <c r="D132" s="137"/>
      <c r="E132" s="137"/>
      <c r="F132" s="137"/>
      <c r="G132" s="137"/>
      <c r="H132" s="137"/>
      <c r="I132" s="137"/>
      <c r="J132" s="137"/>
      <c r="K132" s="137"/>
    </row>
    <row r="133" spans="2:11">
      <c r="B133" s="137"/>
      <c r="D133" s="137"/>
      <c r="E133" s="137"/>
      <c r="F133" s="137"/>
      <c r="G133" s="137"/>
      <c r="H133" s="137"/>
      <c r="I133" s="137"/>
      <c r="J133" s="137"/>
      <c r="K133" s="137"/>
    </row>
    <row r="134" spans="2:11">
      <c r="B134" s="137"/>
      <c r="D134" s="137"/>
      <c r="E134" s="137"/>
      <c r="F134" s="137"/>
      <c r="G134" s="137"/>
      <c r="H134" s="137"/>
      <c r="I134" s="137"/>
      <c r="J134" s="137"/>
      <c r="K134" s="137"/>
    </row>
    <row r="135" spans="2:11">
      <c r="B135" s="137"/>
      <c r="D135" s="137"/>
      <c r="E135" s="137"/>
      <c r="F135" s="137"/>
      <c r="G135" s="137"/>
      <c r="H135" s="137"/>
      <c r="I135" s="137"/>
      <c r="J135" s="137"/>
      <c r="K135" s="137"/>
    </row>
    <row r="136" spans="2:11">
      <c r="B136" s="137"/>
      <c r="D136" s="137"/>
      <c r="E136" s="137"/>
      <c r="F136" s="137"/>
      <c r="G136" s="137"/>
      <c r="H136" s="137"/>
      <c r="I136" s="137"/>
      <c r="J136" s="137"/>
      <c r="K136" s="137"/>
    </row>
    <row r="137" spans="2:11">
      <c r="B137" s="137"/>
      <c r="D137" s="137"/>
      <c r="E137" s="137"/>
      <c r="F137" s="137"/>
      <c r="G137" s="137"/>
      <c r="H137" s="137"/>
      <c r="I137" s="137"/>
      <c r="J137" s="137"/>
      <c r="K137" s="137"/>
    </row>
    <row r="138" spans="2:11">
      <c r="B138" s="137"/>
      <c r="D138" s="137"/>
      <c r="E138" s="137"/>
      <c r="F138" s="137"/>
      <c r="G138" s="137"/>
      <c r="H138" s="137"/>
      <c r="I138" s="137"/>
      <c r="J138" s="137"/>
      <c r="K138" s="137"/>
    </row>
    <row r="139" spans="2:11">
      <c r="B139" s="137"/>
      <c r="D139" s="137"/>
      <c r="E139" s="137"/>
      <c r="F139" s="137"/>
      <c r="G139" s="137"/>
      <c r="H139" s="137"/>
      <c r="I139" s="137"/>
      <c r="J139" s="137"/>
      <c r="K139" s="137"/>
    </row>
    <row r="140" spans="2:11">
      <c r="B140" s="137"/>
      <c r="D140" s="137"/>
      <c r="E140" s="137"/>
      <c r="F140" s="137"/>
      <c r="G140" s="137"/>
      <c r="H140" s="137"/>
      <c r="I140" s="137"/>
      <c r="J140" s="137"/>
      <c r="K140" s="137"/>
    </row>
    <row r="141" spans="2:11">
      <c r="B141" s="137"/>
      <c r="D141" s="137"/>
      <c r="E141" s="137"/>
      <c r="F141" s="137"/>
      <c r="G141" s="137"/>
      <c r="H141" s="137"/>
      <c r="I141" s="137"/>
      <c r="J141" s="137"/>
      <c r="K141" s="137"/>
    </row>
    <row r="142" spans="2:11">
      <c r="B142" s="137"/>
      <c r="D142" s="137"/>
      <c r="E142" s="137"/>
      <c r="F142" s="137"/>
      <c r="G142" s="137"/>
      <c r="H142" s="137"/>
      <c r="I142" s="137"/>
      <c r="J142" s="137"/>
      <c r="K142" s="137"/>
    </row>
    <row r="143" spans="2:11">
      <c r="B143" s="137"/>
      <c r="D143" s="137"/>
      <c r="E143" s="137"/>
      <c r="F143" s="137"/>
      <c r="G143" s="137"/>
      <c r="H143" s="137"/>
      <c r="I143" s="137"/>
      <c r="J143" s="137"/>
      <c r="K143" s="137"/>
    </row>
    <row r="144" spans="2:11">
      <c r="B144" s="137"/>
      <c r="D144" s="137"/>
      <c r="E144" s="137"/>
      <c r="F144" s="137"/>
      <c r="G144" s="137"/>
      <c r="H144" s="137"/>
      <c r="I144" s="137"/>
      <c r="J144" s="137"/>
      <c r="K144" s="137"/>
    </row>
    <row r="145" spans="2:11">
      <c r="B145" s="137"/>
      <c r="D145" s="137"/>
      <c r="E145" s="137"/>
      <c r="F145" s="137"/>
      <c r="G145" s="137"/>
      <c r="H145" s="137"/>
      <c r="I145" s="137"/>
      <c r="J145" s="137"/>
      <c r="K145" s="137"/>
    </row>
    <row r="146" spans="2:11">
      <c r="B146" s="137"/>
      <c r="D146" s="137"/>
      <c r="E146" s="137"/>
      <c r="F146" s="137"/>
      <c r="G146" s="137"/>
      <c r="H146" s="137"/>
      <c r="I146" s="137"/>
      <c r="J146" s="137"/>
      <c r="K146" s="137"/>
    </row>
    <row r="147" spans="2:11">
      <c r="B147" s="137"/>
      <c r="D147" s="137"/>
      <c r="E147" s="137"/>
      <c r="F147" s="137"/>
      <c r="G147" s="137"/>
      <c r="H147" s="137"/>
      <c r="I147" s="137"/>
      <c r="J147" s="137"/>
      <c r="K147" s="137"/>
    </row>
    <row r="148" spans="2:11">
      <c r="B148" s="137"/>
      <c r="D148" s="137"/>
      <c r="E148" s="137"/>
      <c r="F148" s="137"/>
      <c r="G148" s="137"/>
      <c r="H148" s="137"/>
      <c r="I148" s="137"/>
      <c r="J148" s="137"/>
      <c r="K148" s="137"/>
    </row>
    <row r="149" spans="2:11">
      <c r="B149" s="137"/>
      <c r="D149" s="137"/>
      <c r="E149" s="137"/>
      <c r="F149" s="137"/>
      <c r="G149" s="137"/>
      <c r="H149" s="137"/>
      <c r="I149" s="137"/>
      <c r="J149" s="137"/>
      <c r="K149" s="137"/>
    </row>
    <row r="150" spans="2:11">
      <c r="B150" s="137"/>
      <c r="D150" s="137"/>
      <c r="E150" s="137"/>
      <c r="F150" s="137"/>
      <c r="G150" s="137"/>
      <c r="H150" s="137"/>
      <c r="I150" s="137"/>
      <c r="J150" s="137"/>
      <c r="K150" s="137"/>
    </row>
    <row r="151" spans="2:11">
      <c r="B151" s="137"/>
      <c r="D151" s="137"/>
      <c r="E151" s="137"/>
      <c r="F151" s="137"/>
      <c r="G151" s="137"/>
      <c r="H151" s="137"/>
      <c r="I151" s="137"/>
      <c r="J151" s="137"/>
      <c r="K151" s="137"/>
    </row>
    <row r="152" spans="2:11">
      <c r="B152" s="137"/>
      <c r="D152" s="137"/>
      <c r="E152" s="137"/>
      <c r="F152" s="137"/>
      <c r="G152" s="137"/>
      <c r="H152" s="137"/>
      <c r="I152" s="137"/>
      <c r="J152" s="137"/>
      <c r="K152" s="137"/>
    </row>
    <row r="153" spans="2:11">
      <c r="B153" s="137"/>
      <c r="D153" s="137"/>
      <c r="E153" s="137"/>
      <c r="F153" s="137"/>
      <c r="G153" s="137"/>
      <c r="H153" s="137"/>
      <c r="I153" s="137"/>
      <c r="J153" s="137"/>
      <c r="K153" s="137"/>
    </row>
    <row r="154" spans="2:11">
      <c r="B154" s="137"/>
      <c r="D154" s="137"/>
      <c r="E154" s="137"/>
      <c r="F154" s="137"/>
      <c r="G154" s="137"/>
      <c r="H154" s="137"/>
      <c r="I154" s="137"/>
      <c r="J154" s="137"/>
      <c r="K154" s="137"/>
    </row>
    <row r="155" spans="2:11">
      <c r="B155" s="137"/>
      <c r="D155" s="137"/>
      <c r="E155" s="137"/>
      <c r="F155" s="137"/>
      <c r="G155" s="137"/>
      <c r="H155" s="137"/>
      <c r="I155" s="137"/>
      <c r="J155" s="137"/>
      <c r="K155" s="137"/>
    </row>
    <row r="156" spans="2:11">
      <c r="B156" s="137"/>
      <c r="D156" s="137"/>
      <c r="E156" s="137"/>
      <c r="F156" s="137"/>
      <c r="G156" s="137"/>
      <c r="H156" s="137"/>
      <c r="I156" s="137"/>
      <c r="J156" s="137"/>
      <c r="K156" s="137"/>
    </row>
    <row r="157" spans="2:11">
      <c r="B157" s="137"/>
      <c r="D157" s="137"/>
      <c r="E157" s="137"/>
      <c r="F157" s="137"/>
      <c r="G157" s="137"/>
      <c r="H157" s="137"/>
      <c r="I157" s="137"/>
      <c r="J157" s="137"/>
      <c r="K157" s="137"/>
    </row>
    <row r="158" spans="2:11">
      <c r="B158" s="137"/>
      <c r="D158" s="137"/>
      <c r="E158" s="137"/>
      <c r="F158" s="137"/>
      <c r="G158" s="137"/>
      <c r="H158" s="137"/>
      <c r="I158" s="137"/>
      <c r="J158" s="137"/>
      <c r="K158" s="137"/>
    </row>
    <row r="159" spans="2:11">
      <c r="B159" s="137"/>
      <c r="D159" s="137"/>
      <c r="E159" s="137"/>
      <c r="F159" s="137"/>
      <c r="G159" s="137"/>
      <c r="H159" s="137"/>
      <c r="I159" s="137"/>
      <c r="J159" s="137"/>
      <c r="K159" s="137"/>
    </row>
    <row r="160" spans="2:11">
      <c r="B160" s="137"/>
      <c r="D160" s="137"/>
      <c r="E160" s="137"/>
      <c r="F160" s="137"/>
      <c r="G160" s="137"/>
      <c r="H160" s="137"/>
      <c r="I160" s="137"/>
      <c r="J160" s="137"/>
      <c r="K160" s="137"/>
    </row>
    <row r="161" spans="2:11">
      <c r="B161" s="137"/>
      <c r="D161" s="137"/>
      <c r="E161" s="137"/>
      <c r="F161" s="137"/>
      <c r="G161" s="137"/>
      <c r="H161" s="137"/>
      <c r="I161" s="137"/>
      <c r="J161" s="137"/>
      <c r="K161" s="137"/>
    </row>
    <row r="162" spans="2:11">
      <c r="B162" s="137"/>
      <c r="D162" s="137"/>
      <c r="E162" s="137"/>
      <c r="F162" s="137"/>
      <c r="G162" s="137"/>
      <c r="H162" s="137"/>
      <c r="I162" s="137"/>
      <c r="J162" s="137"/>
      <c r="K162" s="137"/>
    </row>
    <row r="163" spans="2:11">
      <c r="B163" s="137"/>
      <c r="D163" s="137"/>
      <c r="E163" s="137"/>
      <c r="F163" s="137"/>
      <c r="G163" s="137"/>
      <c r="H163" s="137"/>
      <c r="I163" s="137"/>
      <c r="J163" s="137"/>
      <c r="K163" s="137"/>
    </row>
    <row r="164" spans="2:11">
      <c r="B164" s="137"/>
      <c r="D164" s="137"/>
      <c r="E164" s="137"/>
      <c r="F164" s="137"/>
      <c r="G164" s="137"/>
      <c r="H164" s="137"/>
      <c r="I164" s="137"/>
      <c r="J164" s="137"/>
      <c r="K164" s="137"/>
    </row>
    <row r="165" spans="2:11">
      <c r="B165" s="137"/>
      <c r="D165" s="137"/>
      <c r="E165" s="137"/>
      <c r="F165" s="137"/>
      <c r="G165" s="137"/>
      <c r="H165" s="137"/>
      <c r="I165" s="137"/>
      <c r="J165" s="137"/>
      <c r="K165" s="137"/>
    </row>
    <row r="166" spans="2:11">
      <c r="B166" s="137"/>
      <c r="D166" s="137"/>
      <c r="E166" s="137"/>
      <c r="F166" s="137"/>
      <c r="G166" s="137"/>
      <c r="H166" s="137"/>
      <c r="I166" s="137"/>
      <c r="J166" s="137"/>
      <c r="K166" s="137"/>
    </row>
    <row r="167" spans="2:11">
      <c r="B167" s="137"/>
      <c r="D167" s="137"/>
      <c r="E167" s="137"/>
      <c r="F167" s="137"/>
      <c r="G167" s="137"/>
      <c r="H167" s="137"/>
      <c r="I167" s="137"/>
      <c r="J167" s="137"/>
      <c r="K167" s="137"/>
    </row>
    <row r="168" spans="2:11">
      <c r="B168" s="137"/>
      <c r="D168" s="137"/>
      <c r="E168" s="137"/>
      <c r="F168" s="137"/>
      <c r="G168" s="137"/>
      <c r="H168" s="137"/>
      <c r="I168" s="137"/>
      <c r="J168" s="137"/>
      <c r="K168" s="137"/>
    </row>
    <row r="169" spans="2:11">
      <c r="B169" s="137"/>
      <c r="D169" s="137"/>
      <c r="E169" s="137"/>
      <c r="F169" s="137"/>
      <c r="G169" s="137"/>
      <c r="H169" s="137"/>
      <c r="I169" s="137"/>
      <c r="J169" s="137"/>
      <c r="K169" s="137"/>
    </row>
    <row r="170" spans="2:11">
      <c r="B170" s="137"/>
      <c r="D170" s="137"/>
      <c r="E170" s="137"/>
      <c r="F170" s="137"/>
      <c r="G170" s="137"/>
      <c r="H170" s="137"/>
      <c r="I170" s="137"/>
      <c r="J170" s="137"/>
      <c r="K170" s="137"/>
    </row>
    <row r="171" spans="2:11">
      <c r="B171" s="137"/>
      <c r="D171" s="137"/>
      <c r="E171" s="137"/>
      <c r="F171" s="137"/>
      <c r="G171" s="137"/>
      <c r="H171" s="137"/>
      <c r="I171" s="137"/>
      <c r="J171" s="137"/>
      <c r="K171" s="137"/>
    </row>
    <row r="172" spans="2:11">
      <c r="B172" s="137"/>
      <c r="D172" s="137"/>
      <c r="E172" s="137"/>
      <c r="F172" s="137"/>
      <c r="G172" s="137"/>
      <c r="H172" s="137"/>
      <c r="I172" s="137"/>
      <c r="J172" s="137"/>
      <c r="K172" s="137"/>
    </row>
    <row r="173" spans="2:11">
      <c r="B173" s="137"/>
      <c r="D173" s="137"/>
      <c r="E173" s="137"/>
      <c r="F173" s="137"/>
      <c r="G173" s="137"/>
      <c r="H173" s="137"/>
      <c r="I173" s="137"/>
      <c r="J173" s="137"/>
      <c r="K173" s="137"/>
    </row>
    <row r="174" spans="2:11">
      <c r="B174" s="137"/>
      <c r="D174" s="137"/>
      <c r="E174" s="137"/>
      <c r="F174" s="137"/>
      <c r="G174" s="137"/>
      <c r="H174" s="137"/>
      <c r="I174" s="137"/>
      <c r="J174" s="137"/>
      <c r="K174" s="137"/>
    </row>
    <row r="175" spans="2:11">
      <c r="B175" s="137"/>
      <c r="D175" s="137"/>
      <c r="E175" s="137"/>
      <c r="F175" s="137"/>
      <c r="G175" s="137"/>
      <c r="H175" s="137"/>
      <c r="I175" s="137"/>
      <c r="J175" s="137"/>
      <c r="K175" s="137"/>
    </row>
    <row r="176" spans="2:11">
      <c r="B176" s="137"/>
      <c r="D176" s="137"/>
      <c r="E176" s="137"/>
      <c r="F176" s="137"/>
      <c r="G176" s="137"/>
      <c r="H176" s="137"/>
      <c r="I176" s="137"/>
      <c r="J176" s="137"/>
      <c r="K176" s="137"/>
    </row>
    <row r="177" spans="2:11">
      <c r="B177" s="137"/>
      <c r="D177" s="137"/>
      <c r="E177" s="137"/>
      <c r="F177" s="137"/>
      <c r="G177" s="137"/>
      <c r="H177" s="137"/>
      <c r="I177" s="137"/>
      <c r="J177" s="137"/>
      <c r="K177" s="137"/>
    </row>
    <row r="178" spans="2:11">
      <c r="B178" s="137"/>
      <c r="D178" s="137"/>
      <c r="E178" s="137"/>
      <c r="F178" s="137"/>
      <c r="G178" s="137"/>
      <c r="H178" s="137"/>
      <c r="I178" s="137"/>
      <c r="J178" s="137"/>
      <c r="K178" s="137"/>
    </row>
    <row r="179" spans="2:11">
      <c r="B179" s="137"/>
      <c r="D179" s="137"/>
      <c r="E179" s="137"/>
      <c r="F179" s="137"/>
      <c r="G179" s="137"/>
      <c r="H179" s="137"/>
      <c r="I179" s="137"/>
      <c r="J179" s="137"/>
      <c r="K179" s="137"/>
    </row>
    <row r="180" spans="2:11">
      <c r="B180" s="137"/>
      <c r="D180" s="137"/>
      <c r="E180" s="137"/>
      <c r="F180" s="137"/>
      <c r="G180" s="137"/>
      <c r="H180" s="137"/>
      <c r="I180" s="137"/>
      <c r="J180" s="137"/>
      <c r="K180" s="137"/>
    </row>
    <row r="181" spans="2:11">
      <c r="B181" s="137"/>
      <c r="D181" s="137"/>
      <c r="E181" s="137"/>
      <c r="F181" s="137"/>
      <c r="G181" s="137"/>
      <c r="H181" s="137"/>
      <c r="I181" s="137"/>
      <c r="J181" s="137"/>
      <c r="K181" s="137"/>
    </row>
    <row r="182" spans="2:11">
      <c r="B182" s="137"/>
      <c r="D182" s="137"/>
      <c r="E182" s="137"/>
      <c r="F182" s="137"/>
      <c r="G182" s="137"/>
      <c r="H182" s="137"/>
      <c r="I182" s="137"/>
      <c r="J182" s="137"/>
      <c r="K182" s="137"/>
    </row>
    <row r="183" spans="2:11">
      <c r="B183" s="137"/>
      <c r="D183" s="137"/>
      <c r="E183" s="137"/>
      <c r="F183" s="137"/>
      <c r="G183" s="137"/>
      <c r="H183" s="137"/>
      <c r="I183" s="137"/>
      <c r="J183" s="137"/>
      <c r="K183" s="137"/>
    </row>
    <row r="184" spans="2:11">
      <c r="B184" s="137"/>
      <c r="D184" s="137"/>
      <c r="E184" s="137"/>
      <c r="F184" s="137"/>
      <c r="G184" s="137"/>
      <c r="H184" s="137"/>
      <c r="I184" s="137"/>
      <c r="J184" s="137"/>
      <c r="K184" s="137"/>
    </row>
  </sheetData>
  <sheetProtection algorithmName="SHA-512" hashValue="e+m4lfTVPc1MXy+UtYHcnNqNJO69a1fB63s+OSBXLqYzbhvK94uA6tb32qKR8WmOv+f4myvgMIoxdu+Hb8i+Jw==" saltValue="MsA/3huDbngl2kSkoACATQ==" spinCount="100000" sheet="1" objects="1" scenarios="1" selectLockedCells="1" selectUnlockedCells="1"/>
  <mergeCells count="37">
    <mergeCell ref="B10:D10"/>
    <mergeCell ref="F10:S10"/>
    <mergeCell ref="A1:P1"/>
    <mergeCell ref="A2:P2"/>
    <mergeCell ref="A3:P3"/>
    <mergeCell ref="A4:D4"/>
    <mergeCell ref="A5:P5"/>
    <mergeCell ref="F11:S11"/>
    <mergeCell ref="E12:R12"/>
    <mergeCell ref="E13:R13"/>
    <mergeCell ref="B15:B24"/>
    <mergeCell ref="D15:L15"/>
    <mergeCell ref="D21:L21"/>
    <mergeCell ref="D22:L22"/>
    <mergeCell ref="D23:L23"/>
    <mergeCell ref="D24:L24"/>
    <mergeCell ref="B40:B46"/>
    <mergeCell ref="C25:C26"/>
    <mergeCell ref="D25:D26"/>
    <mergeCell ref="E25:E26"/>
    <mergeCell ref="F25:F26"/>
    <mergeCell ref="K25:K26"/>
    <mergeCell ref="L25:L26"/>
    <mergeCell ref="D36:L36"/>
    <mergeCell ref="D37:L37"/>
    <mergeCell ref="B39:E39"/>
    <mergeCell ref="G25:G26"/>
    <mergeCell ref="J25:J26"/>
    <mergeCell ref="B76:B80"/>
    <mergeCell ref="B81:B92"/>
    <mergeCell ref="B48:E48"/>
    <mergeCell ref="B49:B55"/>
    <mergeCell ref="B62:G63"/>
    <mergeCell ref="B66:D66"/>
    <mergeCell ref="B68:B73"/>
    <mergeCell ref="B74:B75"/>
    <mergeCell ref="D74:D75"/>
  </mergeCells>
  <conditionalFormatting sqref="F10">
    <cfRule type="notContainsBlanks" dxfId="45" priority="4">
      <formula>LEN(TRIM(F10))&gt;0</formula>
    </cfRule>
  </conditionalFormatting>
  <conditionalFormatting sqref="F11:S11">
    <cfRule type="expression" dxfId="44" priority="2">
      <formula>E11="NO SE REPORTA"</formula>
    </cfRule>
    <cfRule type="expression" dxfId="43" priority="3">
      <formula>E10="NO APLICA"</formula>
    </cfRule>
  </conditionalFormatting>
  <conditionalFormatting sqref="E12:R12">
    <cfRule type="expression" dxfId="42" priority="1">
      <formula>E11="SI SE REPORTA"</formula>
    </cfRule>
  </conditionalFormatting>
  <dataValidations count="2">
    <dataValidation type="whole" operator="greaterThanOrEqual" allowBlank="1" showInputMessage="1" showErrorMessage="1" errorTitle="ERROR" error="Valor en PESOS (sin centavos)" sqref="WVP983067:WVS983074 JD27:JG34 SZ27:TC34 ACV27:ACY34 AMR27:AMU34 AWN27:AWQ34 BGJ27:BGM34 BQF27:BQI34 CAB27:CAE34 CJX27:CKA34 CTT27:CTW34 DDP27:DDS34 DNL27:DNO34 DXH27:DXK34 EHD27:EHG34 EQZ27:ERC34 FAV27:FAY34 FKR27:FKU34 FUN27:FUQ34 GEJ27:GEM34 GOF27:GOI34 GYB27:GYE34 HHX27:HIA34 HRT27:HRW34 IBP27:IBS34 ILL27:ILO34 IVH27:IVK34 JFD27:JFG34 JOZ27:JPC34 JYV27:JYY34 KIR27:KIU34 KSN27:KSQ34 LCJ27:LCM34 LMF27:LMI34 LWB27:LWE34 MFX27:MGA34 MPT27:MPW34 MZP27:MZS34 NJL27:NJO34 NTH27:NTK34 ODD27:ODG34 OMZ27:ONC34 OWV27:OWY34 PGR27:PGU34 PQN27:PQQ34 QAJ27:QAM34 QKF27:QKI34 QUB27:QUE34 RDX27:REA34 RNT27:RNW34 RXP27:RXS34 SHL27:SHO34 SRH27:SRK34 TBD27:TBG34 TKZ27:TLC34 TUV27:TUY34 UER27:UEU34 UON27:UOQ34 UYJ27:UYM34 VIF27:VII34 VSB27:VSE34 WBX27:WCA34 WLT27:WLW34 WVP27:WVS34 H65563:K65570 JD65563:JG65570 SZ65563:TC65570 ACV65563:ACY65570 AMR65563:AMU65570 AWN65563:AWQ65570 BGJ65563:BGM65570 BQF65563:BQI65570 CAB65563:CAE65570 CJX65563:CKA65570 CTT65563:CTW65570 DDP65563:DDS65570 DNL65563:DNO65570 DXH65563:DXK65570 EHD65563:EHG65570 EQZ65563:ERC65570 FAV65563:FAY65570 FKR65563:FKU65570 FUN65563:FUQ65570 GEJ65563:GEM65570 GOF65563:GOI65570 GYB65563:GYE65570 HHX65563:HIA65570 HRT65563:HRW65570 IBP65563:IBS65570 ILL65563:ILO65570 IVH65563:IVK65570 JFD65563:JFG65570 JOZ65563:JPC65570 JYV65563:JYY65570 KIR65563:KIU65570 KSN65563:KSQ65570 LCJ65563:LCM65570 LMF65563:LMI65570 LWB65563:LWE65570 MFX65563:MGA65570 MPT65563:MPW65570 MZP65563:MZS65570 NJL65563:NJO65570 NTH65563:NTK65570 ODD65563:ODG65570 OMZ65563:ONC65570 OWV65563:OWY65570 PGR65563:PGU65570 PQN65563:PQQ65570 QAJ65563:QAM65570 QKF65563:QKI65570 QUB65563:QUE65570 RDX65563:REA65570 RNT65563:RNW65570 RXP65563:RXS65570 SHL65563:SHO65570 SRH65563:SRK65570 TBD65563:TBG65570 TKZ65563:TLC65570 TUV65563:TUY65570 UER65563:UEU65570 UON65563:UOQ65570 UYJ65563:UYM65570 VIF65563:VII65570 VSB65563:VSE65570 WBX65563:WCA65570 WLT65563:WLW65570 WVP65563:WVS65570 H131099:K131106 JD131099:JG131106 SZ131099:TC131106 ACV131099:ACY131106 AMR131099:AMU131106 AWN131099:AWQ131106 BGJ131099:BGM131106 BQF131099:BQI131106 CAB131099:CAE131106 CJX131099:CKA131106 CTT131099:CTW131106 DDP131099:DDS131106 DNL131099:DNO131106 DXH131099:DXK131106 EHD131099:EHG131106 EQZ131099:ERC131106 FAV131099:FAY131106 FKR131099:FKU131106 FUN131099:FUQ131106 GEJ131099:GEM131106 GOF131099:GOI131106 GYB131099:GYE131106 HHX131099:HIA131106 HRT131099:HRW131106 IBP131099:IBS131106 ILL131099:ILO131106 IVH131099:IVK131106 JFD131099:JFG131106 JOZ131099:JPC131106 JYV131099:JYY131106 KIR131099:KIU131106 KSN131099:KSQ131106 LCJ131099:LCM131106 LMF131099:LMI131106 LWB131099:LWE131106 MFX131099:MGA131106 MPT131099:MPW131106 MZP131099:MZS131106 NJL131099:NJO131106 NTH131099:NTK131106 ODD131099:ODG131106 OMZ131099:ONC131106 OWV131099:OWY131106 PGR131099:PGU131106 PQN131099:PQQ131106 QAJ131099:QAM131106 QKF131099:QKI131106 QUB131099:QUE131106 RDX131099:REA131106 RNT131099:RNW131106 RXP131099:RXS131106 SHL131099:SHO131106 SRH131099:SRK131106 TBD131099:TBG131106 TKZ131099:TLC131106 TUV131099:TUY131106 UER131099:UEU131106 UON131099:UOQ131106 UYJ131099:UYM131106 VIF131099:VII131106 VSB131099:VSE131106 WBX131099:WCA131106 WLT131099:WLW131106 WVP131099:WVS131106 H196635:K196642 JD196635:JG196642 SZ196635:TC196642 ACV196635:ACY196642 AMR196635:AMU196642 AWN196635:AWQ196642 BGJ196635:BGM196642 BQF196635:BQI196642 CAB196635:CAE196642 CJX196635:CKA196642 CTT196635:CTW196642 DDP196635:DDS196642 DNL196635:DNO196642 DXH196635:DXK196642 EHD196635:EHG196642 EQZ196635:ERC196642 FAV196635:FAY196642 FKR196635:FKU196642 FUN196635:FUQ196642 GEJ196635:GEM196642 GOF196635:GOI196642 GYB196635:GYE196642 HHX196635:HIA196642 HRT196635:HRW196642 IBP196635:IBS196642 ILL196635:ILO196642 IVH196635:IVK196642 JFD196635:JFG196642 JOZ196635:JPC196642 JYV196635:JYY196642 KIR196635:KIU196642 KSN196635:KSQ196642 LCJ196635:LCM196642 LMF196635:LMI196642 LWB196635:LWE196642 MFX196635:MGA196642 MPT196635:MPW196642 MZP196635:MZS196642 NJL196635:NJO196642 NTH196635:NTK196642 ODD196635:ODG196642 OMZ196635:ONC196642 OWV196635:OWY196642 PGR196635:PGU196642 PQN196635:PQQ196642 QAJ196635:QAM196642 QKF196635:QKI196642 QUB196635:QUE196642 RDX196635:REA196642 RNT196635:RNW196642 RXP196635:RXS196642 SHL196635:SHO196642 SRH196635:SRK196642 TBD196635:TBG196642 TKZ196635:TLC196642 TUV196635:TUY196642 UER196635:UEU196642 UON196635:UOQ196642 UYJ196635:UYM196642 VIF196635:VII196642 VSB196635:VSE196642 WBX196635:WCA196642 WLT196635:WLW196642 WVP196635:WVS196642 H262171:K262178 JD262171:JG262178 SZ262171:TC262178 ACV262171:ACY262178 AMR262171:AMU262178 AWN262171:AWQ262178 BGJ262171:BGM262178 BQF262171:BQI262178 CAB262171:CAE262178 CJX262171:CKA262178 CTT262171:CTW262178 DDP262171:DDS262178 DNL262171:DNO262178 DXH262171:DXK262178 EHD262171:EHG262178 EQZ262171:ERC262178 FAV262171:FAY262178 FKR262171:FKU262178 FUN262171:FUQ262178 GEJ262171:GEM262178 GOF262171:GOI262178 GYB262171:GYE262178 HHX262171:HIA262178 HRT262171:HRW262178 IBP262171:IBS262178 ILL262171:ILO262178 IVH262171:IVK262178 JFD262171:JFG262178 JOZ262171:JPC262178 JYV262171:JYY262178 KIR262171:KIU262178 KSN262171:KSQ262178 LCJ262171:LCM262178 LMF262171:LMI262178 LWB262171:LWE262178 MFX262171:MGA262178 MPT262171:MPW262178 MZP262171:MZS262178 NJL262171:NJO262178 NTH262171:NTK262178 ODD262171:ODG262178 OMZ262171:ONC262178 OWV262171:OWY262178 PGR262171:PGU262178 PQN262171:PQQ262178 QAJ262171:QAM262178 QKF262171:QKI262178 QUB262171:QUE262178 RDX262171:REA262178 RNT262171:RNW262178 RXP262171:RXS262178 SHL262171:SHO262178 SRH262171:SRK262178 TBD262171:TBG262178 TKZ262171:TLC262178 TUV262171:TUY262178 UER262171:UEU262178 UON262171:UOQ262178 UYJ262171:UYM262178 VIF262171:VII262178 VSB262171:VSE262178 WBX262171:WCA262178 WLT262171:WLW262178 WVP262171:WVS262178 H327707:K327714 JD327707:JG327714 SZ327707:TC327714 ACV327707:ACY327714 AMR327707:AMU327714 AWN327707:AWQ327714 BGJ327707:BGM327714 BQF327707:BQI327714 CAB327707:CAE327714 CJX327707:CKA327714 CTT327707:CTW327714 DDP327707:DDS327714 DNL327707:DNO327714 DXH327707:DXK327714 EHD327707:EHG327714 EQZ327707:ERC327714 FAV327707:FAY327714 FKR327707:FKU327714 FUN327707:FUQ327714 GEJ327707:GEM327714 GOF327707:GOI327714 GYB327707:GYE327714 HHX327707:HIA327714 HRT327707:HRW327714 IBP327707:IBS327714 ILL327707:ILO327714 IVH327707:IVK327714 JFD327707:JFG327714 JOZ327707:JPC327714 JYV327707:JYY327714 KIR327707:KIU327714 KSN327707:KSQ327714 LCJ327707:LCM327714 LMF327707:LMI327714 LWB327707:LWE327714 MFX327707:MGA327714 MPT327707:MPW327714 MZP327707:MZS327714 NJL327707:NJO327714 NTH327707:NTK327714 ODD327707:ODG327714 OMZ327707:ONC327714 OWV327707:OWY327714 PGR327707:PGU327714 PQN327707:PQQ327714 QAJ327707:QAM327714 QKF327707:QKI327714 QUB327707:QUE327714 RDX327707:REA327714 RNT327707:RNW327714 RXP327707:RXS327714 SHL327707:SHO327714 SRH327707:SRK327714 TBD327707:TBG327714 TKZ327707:TLC327714 TUV327707:TUY327714 UER327707:UEU327714 UON327707:UOQ327714 UYJ327707:UYM327714 VIF327707:VII327714 VSB327707:VSE327714 WBX327707:WCA327714 WLT327707:WLW327714 WVP327707:WVS327714 H393243:K393250 JD393243:JG393250 SZ393243:TC393250 ACV393243:ACY393250 AMR393243:AMU393250 AWN393243:AWQ393250 BGJ393243:BGM393250 BQF393243:BQI393250 CAB393243:CAE393250 CJX393243:CKA393250 CTT393243:CTW393250 DDP393243:DDS393250 DNL393243:DNO393250 DXH393243:DXK393250 EHD393243:EHG393250 EQZ393243:ERC393250 FAV393243:FAY393250 FKR393243:FKU393250 FUN393243:FUQ393250 GEJ393243:GEM393250 GOF393243:GOI393250 GYB393243:GYE393250 HHX393243:HIA393250 HRT393243:HRW393250 IBP393243:IBS393250 ILL393243:ILO393250 IVH393243:IVK393250 JFD393243:JFG393250 JOZ393243:JPC393250 JYV393243:JYY393250 KIR393243:KIU393250 KSN393243:KSQ393250 LCJ393243:LCM393250 LMF393243:LMI393250 LWB393243:LWE393250 MFX393243:MGA393250 MPT393243:MPW393250 MZP393243:MZS393250 NJL393243:NJO393250 NTH393243:NTK393250 ODD393243:ODG393250 OMZ393243:ONC393250 OWV393243:OWY393250 PGR393243:PGU393250 PQN393243:PQQ393250 QAJ393243:QAM393250 QKF393243:QKI393250 QUB393243:QUE393250 RDX393243:REA393250 RNT393243:RNW393250 RXP393243:RXS393250 SHL393243:SHO393250 SRH393243:SRK393250 TBD393243:TBG393250 TKZ393243:TLC393250 TUV393243:TUY393250 UER393243:UEU393250 UON393243:UOQ393250 UYJ393243:UYM393250 VIF393243:VII393250 VSB393243:VSE393250 WBX393243:WCA393250 WLT393243:WLW393250 WVP393243:WVS393250 H458779:K458786 JD458779:JG458786 SZ458779:TC458786 ACV458779:ACY458786 AMR458779:AMU458786 AWN458779:AWQ458786 BGJ458779:BGM458786 BQF458779:BQI458786 CAB458779:CAE458786 CJX458779:CKA458786 CTT458779:CTW458786 DDP458779:DDS458786 DNL458779:DNO458786 DXH458779:DXK458786 EHD458779:EHG458786 EQZ458779:ERC458786 FAV458779:FAY458786 FKR458779:FKU458786 FUN458779:FUQ458786 GEJ458779:GEM458786 GOF458779:GOI458786 GYB458779:GYE458786 HHX458779:HIA458786 HRT458779:HRW458786 IBP458779:IBS458786 ILL458779:ILO458786 IVH458779:IVK458786 JFD458779:JFG458786 JOZ458779:JPC458786 JYV458779:JYY458786 KIR458779:KIU458786 KSN458779:KSQ458786 LCJ458779:LCM458786 LMF458779:LMI458786 LWB458779:LWE458786 MFX458779:MGA458786 MPT458779:MPW458786 MZP458779:MZS458786 NJL458779:NJO458786 NTH458779:NTK458786 ODD458779:ODG458786 OMZ458779:ONC458786 OWV458779:OWY458786 PGR458779:PGU458786 PQN458779:PQQ458786 QAJ458779:QAM458786 QKF458779:QKI458786 QUB458779:QUE458786 RDX458779:REA458786 RNT458779:RNW458786 RXP458779:RXS458786 SHL458779:SHO458786 SRH458779:SRK458786 TBD458779:TBG458786 TKZ458779:TLC458786 TUV458779:TUY458786 UER458779:UEU458786 UON458779:UOQ458786 UYJ458779:UYM458786 VIF458779:VII458786 VSB458779:VSE458786 WBX458779:WCA458786 WLT458779:WLW458786 WVP458779:WVS458786 H524315:K524322 JD524315:JG524322 SZ524315:TC524322 ACV524315:ACY524322 AMR524315:AMU524322 AWN524315:AWQ524322 BGJ524315:BGM524322 BQF524315:BQI524322 CAB524315:CAE524322 CJX524315:CKA524322 CTT524315:CTW524322 DDP524315:DDS524322 DNL524315:DNO524322 DXH524315:DXK524322 EHD524315:EHG524322 EQZ524315:ERC524322 FAV524315:FAY524322 FKR524315:FKU524322 FUN524315:FUQ524322 GEJ524315:GEM524322 GOF524315:GOI524322 GYB524315:GYE524322 HHX524315:HIA524322 HRT524315:HRW524322 IBP524315:IBS524322 ILL524315:ILO524322 IVH524315:IVK524322 JFD524315:JFG524322 JOZ524315:JPC524322 JYV524315:JYY524322 KIR524315:KIU524322 KSN524315:KSQ524322 LCJ524315:LCM524322 LMF524315:LMI524322 LWB524315:LWE524322 MFX524315:MGA524322 MPT524315:MPW524322 MZP524315:MZS524322 NJL524315:NJO524322 NTH524315:NTK524322 ODD524315:ODG524322 OMZ524315:ONC524322 OWV524315:OWY524322 PGR524315:PGU524322 PQN524315:PQQ524322 QAJ524315:QAM524322 QKF524315:QKI524322 QUB524315:QUE524322 RDX524315:REA524322 RNT524315:RNW524322 RXP524315:RXS524322 SHL524315:SHO524322 SRH524315:SRK524322 TBD524315:TBG524322 TKZ524315:TLC524322 TUV524315:TUY524322 UER524315:UEU524322 UON524315:UOQ524322 UYJ524315:UYM524322 VIF524315:VII524322 VSB524315:VSE524322 WBX524315:WCA524322 WLT524315:WLW524322 WVP524315:WVS524322 H589851:K589858 JD589851:JG589858 SZ589851:TC589858 ACV589851:ACY589858 AMR589851:AMU589858 AWN589851:AWQ589858 BGJ589851:BGM589858 BQF589851:BQI589858 CAB589851:CAE589858 CJX589851:CKA589858 CTT589851:CTW589858 DDP589851:DDS589858 DNL589851:DNO589858 DXH589851:DXK589858 EHD589851:EHG589858 EQZ589851:ERC589858 FAV589851:FAY589858 FKR589851:FKU589858 FUN589851:FUQ589858 GEJ589851:GEM589858 GOF589851:GOI589858 GYB589851:GYE589858 HHX589851:HIA589858 HRT589851:HRW589858 IBP589851:IBS589858 ILL589851:ILO589858 IVH589851:IVK589858 JFD589851:JFG589858 JOZ589851:JPC589858 JYV589851:JYY589858 KIR589851:KIU589858 KSN589851:KSQ589858 LCJ589851:LCM589858 LMF589851:LMI589858 LWB589851:LWE589858 MFX589851:MGA589858 MPT589851:MPW589858 MZP589851:MZS589858 NJL589851:NJO589858 NTH589851:NTK589858 ODD589851:ODG589858 OMZ589851:ONC589858 OWV589851:OWY589858 PGR589851:PGU589858 PQN589851:PQQ589858 QAJ589851:QAM589858 QKF589851:QKI589858 QUB589851:QUE589858 RDX589851:REA589858 RNT589851:RNW589858 RXP589851:RXS589858 SHL589851:SHO589858 SRH589851:SRK589858 TBD589851:TBG589858 TKZ589851:TLC589858 TUV589851:TUY589858 UER589851:UEU589858 UON589851:UOQ589858 UYJ589851:UYM589858 VIF589851:VII589858 VSB589851:VSE589858 WBX589851:WCA589858 WLT589851:WLW589858 WVP589851:WVS589858 H655387:K655394 JD655387:JG655394 SZ655387:TC655394 ACV655387:ACY655394 AMR655387:AMU655394 AWN655387:AWQ655394 BGJ655387:BGM655394 BQF655387:BQI655394 CAB655387:CAE655394 CJX655387:CKA655394 CTT655387:CTW655394 DDP655387:DDS655394 DNL655387:DNO655394 DXH655387:DXK655394 EHD655387:EHG655394 EQZ655387:ERC655394 FAV655387:FAY655394 FKR655387:FKU655394 FUN655387:FUQ655394 GEJ655387:GEM655394 GOF655387:GOI655394 GYB655387:GYE655394 HHX655387:HIA655394 HRT655387:HRW655394 IBP655387:IBS655394 ILL655387:ILO655394 IVH655387:IVK655394 JFD655387:JFG655394 JOZ655387:JPC655394 JYV655387:JYY655394 KIR655387:KIU655394 KSN655387:KSQ655394 LCJ655387:LCM655394 LMF655387:LMI655394 LWB655387:LWE655394 MFX655387:MGA655394 MPT655387:MPW655394 MZP655387:MZS655394 NJL655387:NJO655394 NTH655387:NTK655394 ODD655387:ODG655394 OMZ655387:ONC655394 OWV655387:OWY655394 PGR655387:PGU655394 PQN655387:PQQ655394 QAJ655387:QAM655394 QKF655387:QKI655394 QUB655387:QUE655394 RDX655387:REA655394 RNT655387:RNW655394 RXP655387:RXS655394 SHL655387:SHO655394 SRH655387:SRK655394 TBD655387:TBG655394 TKZ655387:TLC655394 TUV655387:TUY655394 UER655387:UEU655394 UON655387:UOQ655394 UYJ655387:UYM655394 VIF655387:VII655394 VSB655387:VSE655394 WBX655387:WCA655394 WLT655387:WLW655394 WVP655387:WVS655394 H720923:K720930 JD720923:JG720930 SZ720923:TC720930 ACV720923:ACY720930 AMR720923:AMU720930 AWN720923:AWQ720930 BGJ720923:BGM720930 BQF720923:BQI720930 CAB720923:CAE720930 CJX720923:CKA720930 CTT720923:CTW720930 DDP720923:DDS720930 DNL720923:DNO720930 DXH720923:DXK720930 EHD720923:EHG720930 EQZ720923:ERC720930 FAV720923:FAY720930 FKR720923:FKU720930 FUN720923:FUQ720930 GEJ720923:GEM720930 GOF720923:GOI720930 GYB720923:GYE720930 HHX720923:HIA720930 HRT720923:HRW720930 IBP720923:IBS720930 ILL720923:ILO720930 IVH720923:IVK720930 JFD720923:JFG720930 JOZ720923:JPC720930 JYV720923:JYY720930 KIR720923:KIU720930 KSN720923:KSQ720930 LCJ720923:LCM720930 LMF720923:LMI720930 LWB720923:LWE720930 MFX720923:MGA720930 MPT720923:MPW720930 MZP720923:MZS720930 NJL720923:NJO720930 NTH720923:NTK720930 ODD720923:ODG720930 OMZ720923:ONC720930 OWV720923:OWY720930 PGR720923:PGU720930 PQN720923:PQQ720930 QAJ720923:QAM720930 QKF720923:QKI720930 QUB720923:QUE720930 RDX720923:REA720930 RNT720923:RNW720930 RXP720923:RXS720930 SHL720923:SHO720930 SRH720923:SRK720930 TBD720923:TBG720930 TKZ720923:TLC720930 TUV720923:TUY720930 UER720923:UEU720930 UON720923:UOQ720930 UYJ720923:UYM720930 VIF720923:VII720930 VSB720923:VSE720930 WBX720923:WCA720930 WLT720923:WLW720930 WVP720923:WVS720930 H786459:K786466 JD786459:JG786466 SZ786459:TC786466 ACV786459:ACY786466 AMR786459:AMU786466 AWN786459:AWQ786466 BGJ786459:BGM786466 BQF786459:BQI786466 CAB786459:CAE786466 CJX786459:CKA786466 CTT786459:CTW786466 DDP786459:DDS786466 DNL786459:DNO786466 DXH786459:DXK786466 EHD786459:EHG786466 EQZ786459:ERC786466 FAV786459:FAY786466 FKR786459:FKU786466 FUN786459:FUQ786466 GEJ786459:GEM786466 GOF786459:GOI786466 GYB786459:GYE786466 HHX786459:HIA786466 HRT786459:HRW786466 IBP786459:IBS786466 ILL786459:ILO786466 IVH786459:IVK786466 JFD786459:JFG786466 JOZ786459:JPC786466 JYV786459:JYY786466 KIR786459:KIU786466 KSN786459:KSQ786466 LCJ786459:LCM786466 LMF786459:LMI786466 LWB786459:LWE786466 MFX786459:MGA786466 MPT786459:MPW786466 MZP786459:MZS786466 NJL786459:NJO786466 NTH786459:NTK786466 ODD786459:ODG786466 OMZ786459:ONC786466 OWV786459:OWY786466 PGR786459:PGU786466 PQN786459:PQQ786466 QAJ786459:QAM786466 QKF786459:QKI786466 QUB786459:QUE786466 RDX786459:REA786466 RNT786459:RNW786466 RXP786459:RXS786466 SHL786459:SHO786466 SRH786459:SRK786466 TBD786459:TBG786466 TKZ786459:TLC786466 TUV786459:TUY786466 UER786459:UEU786466 UON786459:UOQ786466 UYJ786459:UYM786466 VIF786459:VII786466 VSB786459:VSE786466 WBX786459:WCA786466 WLT786459:WLW786466 WVP786459:WVS786466 H851995:K852002 JD851995:JG852002 SZ851995:TC852002 ACV851995:ACY852002 AMR851995:AMU852002 AWN851995:AWQ852002 BGJ851995:BGM852002 BQF851995:BQI852002 CAB851995:CAE852002 CJX851995:CKA852002 CTT851995:CTW852002 DDP851995:DDS852002 DNL851995:DNO852002 DXH851995:DXK852002 EHD851995:EHG852002 EQZ851995:ERC852002 FAV851995:FAY852002 FKR851995:FKU852002 FUN851995:FUQ852002 GEJ851995:GEM852002 GOF851995:GOI852002 GYB851995:GYE852002 HHX851995:HIA852002 HRT851995:HRW852002 IBP851995:IBS852002 ILL851995:ILO852002 IVH851995:IVK852002 JFD851995:JFG852002 JOZ851995:JPC852002 JYV851995:JYY852002 KIR851995:KIU852002 KSN851995:KSQ852002 LCJ851995:LCM852002 LMF851995:LMI852002 LWB851995:LWE852002 MFX851995:MGA852002 MPT851995:MPW852002 MZP851995:MZS852002 NJL851995:NJO852002 NTH851995:NTK852002 ODD851995:ODG852002 OMZ851995:ONC852002 OWV851995:OWY852002 PGR851995:PGU852002 PQN851995:PQQ852002 QAJ851995:QAM852002 QKF851995:QKI852002 QUB851995:QUE852002 RDX851995:REA852002 RNT851995:RNW852002 RXP851995:RXS852002 SHL851995:SHO852002 SRH851995:SRK852002 TBD851995:TBG852002 TKZ851995:TLC852002 TUV851995:TUY852002 UER851995:UEU852002 UON851995:UOQ852002 UYJ851995:UYM852002 VIF851995:VII852002 VSB851995:VSE852002 WBX851995:WCA852002 WLT851995:WLW852002 WVP851995:WVS852002 H917531:K917538 JD917531:JG917538 SZ917531:TC917538 ACV917531:ACY917538 AMR917531:AMU917538 AWN917531:AWQ917538 BGJ917531:BGM917538 BQF917531:BQI917538 CAB917531:CAE917538 CJX917531:CKA917538 CTT917531:CTW917538 DDP917531:DDS917538 DNL917531:DNO917538 DXH917531:DXK917538 EHD917531:EHG917538 EQZ917531:ERC917538 FAV917531:FAY917538 FKR917531:FKU917538 FUN917531:FUQ917538 GEJ917531:GEM917538 GOF917531:GOI917538 GYB917531:GYE917538 HHX917531:HIA917538 HRT917531:HRW917538 IBP917531:IBS917538 ILL917531:ILO917538 IVH917531:IVK917538 JFD917531:JFG917538 JOZ917531:JPC917538 JYV917531:JYY917538 KIR917531:KIU917538 KSN917531:KSQ917538 LCJ917531:LCM917538 LMF917531:LMI917538 LWB917531:LWE917538 MFX917531:MGA917538 MPT917531:MPW917538 MZP917531:MZS917538 NJL917531:NJO917538 NTH917531:NTK917538 ODD917531:ODG917538 OMZ917531:ONC917538 OWV917531:OWY917538 PGR917531:PGU917538 PQN917531:PQQ917538 QAJ917531:QAM917538 QKF917531:QKI917538 QUB917531:QUE917538 RDX917531:REA917538 RNT917531:RNW917538 RXP917531:RXS917538 SHL917531:SHO917538 SRH917531:SRK917538 TBD917531:TBG917538 TKZ917531:TLC917538 TUV917531:TUY917538 UER917531:UEU917538 UON917531:UOQ917538 UYJ917531:UYM917538 VIF917531:VII917538 VSB917531:VSE917538 WBX917531:WCA917538 WLT917531:WLW917538 WVP917531:WVS917538 H983067:K983074 JD983067:JG983074 SZ983067:TC983074 ACV983067:ACY983074 AMR983067:AMU983074 AWN983067:AWQ983074 BGJ983067:BGM983074 BQF983067:BQI983074 CAB983067:CAE983074 CJX983067:CKA983074 CTT983067:CTW983074 DDP983067:DDS983074 DNL983067:DNO983074 DXH983067:DXK983074 EHD983067:EHG983074 EQZ983067:ERC983074 FAV983067:FAY983074 FKR983067:FKU983074 FUN983067:FUQ983074 GEJ983067:GEM983074 GOF983067:GOI983074 GYB983067:GYE983074 HHX983067:HIA983074 HRT983067:HRW983074 IBP983067:IBS983074 ILL983067:ILO983074 IVH983067:IVK983074 JFD983067:JFG983074 JOZ983067:JPC983074 JYV983067:JYY983074 KIR983067:KIU983074 KSN983067:KSQ983074 LCJ983067:LCM983074 LMF983067:LMI983074 LWB983067:LWE983074 MFX983067:MGA983074 MPT983067:MPW983074 MZP983067:MZS983074 NJL983067:NJO983074 NTH983067:NTK983074 ODD983067:ODG983074 OMZ983067:ONC983074 OWV983067:OWY983074 PGR983067:PGU983074 PQN983067:PQQ983074 QAJ983067:QAM983074 QKF983067:QKI983074 QUB983067:QUE983074 RDX983067:REA983074 RNT983067:RNW983074 RXP983067:RXS983074 SHL983067:SHO983074 SRH983067:SRK983074 TBD983067:TBG983074 TKZ983067:TLC983074 TUV983067:TUY983074 UER983067:UEU983074 UON983067:UOQ983074 UYJ983067:UYM983074 VIF983067:VII983074 VSB983067:VSE983074 WBX983067:WCA983074 WLT983067:WLW983074 H27:K34">
      <formula1>0</formula1>
    </dataValidation>
    <dataValidation type="whole" operator="greaterThanOrEqual" allowBlank="1" showErrorMessage="1" errorTitle="ERROR" error="Escriba un número igual o mayor que 0" promptTitle="ERROR" prompt="Escriba un número igual o mayor que 0" sqref="E17:F19 JA17:JB19 SW17:SX19 ACS17:ACT19 AMO17:AMP19 AWK17:AWL19 BGG17:BGH19 BQC17:BQD19 BZY17:BZZ19 CJU17:CJV19 CTQ17:CTR19 DDM17:DDN19 DNI17:DNJ19 DXE17:DXF19 EHA17:EHB19 EQW17:EQX19 FAS17:FAT19 FKO17:FKP19 FUK17:FUL19 GEG17:GEH19 GOC17:GOD19 GXY17:GXZ19 HHU17:HHV19 HRQ17:HRR19 IBM17:IBN19 ILI17:ILJ19 IVE17:IVF19 JFA17:JFB19 JOW17:JOX19 JYS17:JYT19 KIO17:KIP19 KSK17:KSL19 LCG17:LCH19 LMC17:LMD19 LVY17:LVZ19 MFU17:MFV19 MPQ17:MPR19 MZM17:MZN19 NJI17:NJJ19 NTE17:NTF19 ODA17:ODB19 OMW17:OMX19 OWS17:OWT19 PGO17:PGP19 PQK17:PQL19 QAG17:QAH19 QKC17:QKD19 QTY17:QTZ19 RDU17:RDV19 RNQ17:RNR19 RXM17:RXN19 SHI17:SHJ19 SRE17:SRF19 TBA17:TBB19 TKW17:TKX19 TUS17:TUT19 UEO17:UEP19 UOK17:UOL19 UYG17:UYH19 VIC17:VID19 VRY17:VRZ19 WBU17:WBV19 WLQ17:WLR19 WVM17:WVN19 E65553:F65555 JA65553:JB65555 SW65553:SX65555 ACS65553:ACT65555 AMO65553:AMP65555 AWK65553:AWL65555 BGG65553:BGH65555 BQC65553:BQD65555 BZY65553:BZZ65555 CJU65553:CJV65555 CTQ65553:CTR65555 DDM65553:DDN65555 DNI65553:DNJ65555 DXE65553:DXF65555 EHA65553:EHB65555 EQW65553:EQX65555 FAS65553:FAT65555 FKO65553:FKP65555 FUK65553:FUL65555 GEG65553:GEH65555 GOC65553:GOD65555 GXY65553:GXZ65555 HHU65553:HHV65555 HRQ65553:HRR65555 IBM65553:IBN65555 ILI65553:ILJ65555 IVE65553:IVF65555 JFA65553:JFB65555 JOW65553:JOX65555 JYS65553:JYT65555 KIO65553:KIP65555 KSK65553:KSL65555 LCG65553:LCH65555 LMC65553:LMD65555 LVY65553:LVZ65555 MFU65553:MFV65555 MPQ65553:MPR65555 MZM65553:MZN65555 NJI65553:NJJ65555 NTE65553:NTF65555 ODA65553:ODB65555 OMW65553:OMX65555 OWS65553:OWT65555 PGO65553:PGP65555 PQK65553:PQL65555 QAG65553:QAH65555 QKC65553:QKD65555 QTY65553:QTZ65555 RDU65553:RDV65555 RNQ65553:RNR65555 RXM65553:RXN65555 SHI65553:SHJ65555 SRE65553:SRF65555 TBA65553:TBB65555 TKW65553:TKX65555 TUS65553:TUT65555 UEO65553:UEP65555 UOK65553:UOL65555 UYG65553:UYH65555 VIC65553:VID65555 VRY65553:VRZ65555 WBU65553:WBV65555 WLQ65553:WLR65555 WVM65553:WVN65555 E131089:F131091 JA131089:JB131091 SW131089:SX131091 ACS131089:ACT131091 AMO131089:AMP131091 AWK131089:AWL131091 BGG131089:BGH131091 BQC131089:BQD131091 BZY131089:BZZ131091 CJU131089:CJV131091 CTQ131089:CTR131091 DDM131089:DDN131091 DNI131089:DNJ131091 DXE131089:DXF131091 EHA131089:EHB131091 EQW131089:EQX131091 FAS131089:FAT131091 FKO131089:FKP131091 FUK131089:FUL131091 GEG131089:GEH131091 GOC131089:GOD131091 GXY131089:GXZ131091 HHU131089:HHV131091 HRQ131089:HRR131091 IBM131089:IBN131091 ILI131089:ILJ131091 IVE131089:IVF131091 JFA131089:JFB131091 JOW131089:JOX131091 JYS131089:JYT131091 KIO131089:KIP131091 KSK131089:KSL131091 LCG131089:LCH131091 LMC131089:LMD131091 LVY131089:LVZ131091 MFU131089:MFV131091 MPQ131089:MPR131091 MZM131089:MZN131091 NJI131089:NJJ131091 NTE131089:NTF131091 ODA131089:ODB131091 OMW131089:OMX131091 OWS131089:OWT131091 PGO131089:PGP131091 PQK131089:PQL131091 QAG131089:QAH131091 QKC131089:QKD131091 QTY131089:QTZ131091 RDU131089:RDV131091 RNQ131089:RNR131091 RXM131089:RXN131091 SHI131089:SHJ131091 SRE131089:SRF131091 TBA131089:TBB131091 TKW131089:TKX131091 TUS131089:TUT131091 UEO131089:UEP131091 UOK131089:UOL131091 UYG131089:UYH131091 VIC131089:VID131091 VRY131089:VRZ131091 WBU131089:WBV131091 WLQ131089:WLR131091 WVM131089:WVN131091 E196625:F196627 JA196625:JB196627 SW196625:SX196627 ACS196625:ACT196627 AMO196625:AMP196627 AWK196625:AWL196627 BGG196625:BGH196627 BQC196625:BQD196627 BZY196625:BZZ196627 CJU196625:CJV196627 CTQ196625:CTR196627 DDM196625:DDN196627 DNI196625:DNJ196627 DXE196625:DXF196627 EHA196625:EHB196627 EQW196625:EQX196627 FAS196625:FAT196627 FKO196625:FKP196627 FUK196625:FUL196627 GEG196625:GEH196627 GOC196625:GOD196627 GXY196625:GXZ196627 HHU196625:HHV196627 HRQ196625:HRR196627 IBM196625:IBN196627 ILI196625:ILJ196627 IVE196625:IVF196627 JFA196625:JFB196627 JOW196625:JOX196627 JYS196625:JYT196627 KIO196625:KIP196627 KSK196625:KSL196627 LCG196625:LCH196627 LMC196625:LMD196627 LVY196625:LVZ196627 MFU196625:MFV196627 MPQ196625:MPR196627 MZM196625:MZN196627 NJI196625:NJJ196627 NTE196625:NTF196627 ODA196625:ODB196627 OMW196625:OMX196627 OWS196625:OWT196627 PGO196625:PGP196627 PQK196625:PQL196627 QAG196625:QAH196627 QKC196625:QKD196627 QTY196625:QTZ196627 RDU196625:RDV196627 RNQ196625:RNR196627 RXM196625:RXN196627 SHI196625:SHJ196627 SRE196625:SRF196627 TBA196625:TBB196627 TKW196625:TKX196627 TUS196625:TUT196627 UEO196625:UEP196627 UOK196625:UOL196627 UYG196625:UYH196627 VIC196625:VID196627 VRY196625:VRZ196627 WBU196625:WBV196627 WLQ196625:WLR196627 WVM196625:WVN196627 E262161:F262163 JA262161:JB262163 SW262161:SX262163 ACS262161:ACT262163 AMO262161:AMP262163 AWK262161:AWL262163 BGG262161:BGH262163 BQC262161:BQD262163 BZY262161:BZZ262163 CJU262161:CJV262163 CTQ262161:CTR262163 DDM262161:DDN262163 DNI262161:DNJ262163 DXE262161:DXF262163 EHA262161:EHB262163 EQW262161:EQX262163 FAS262161:FAT262163 FKO262161:FKP262163 FUK262161:FUL262163 GEG262161:GEH262163 GOC262161:GOD262163 GXY262161:GXZ262163 HHU262161:HHV262163 HRQ262161:HRR262163 IBM262161:IBN262163 ILI262161:ILJ262163 IVE262161:IVF262163 JFA262161:JFB262163 JOW262161:JOX262163 JYS262161:JYT262163 KIO262161:KIP262163 KSK262161:KSL262163 LCG262161:LCH262163 LMC262161:LMD262163 LVY262161:LVZ262163 MFU262161:MFV262163 MPQ262161:MPR262163 MZM262161:MZN262163 NJI262161:NJJ262163 NTE262161:NTF262163 ODA262161:ODB262163 OMW262161:OMX262163 OWS262161:OWT262163 PGO262161:PGP262163 PQK262161:PQL262163 QAG262161:QAH262163 QKC262161:QKD262163 QTY262161:QTZ262163 RDU262161:RDV262163 RNQ262161:RNR262163 RXM262161:RXN262163 SHI262161:SHJ262163 SRE262161:SRF262163 TBA262161:TBB262163 TKW262161:TKX262163 TUS262161:TUT262163 UEO262161:UEP262163 UOK262161:UOL262163 UYG262161:UYH262163 VIC262161:VID262163 VRY262161:VRZ262163 WBU262161:WBV262163 WLQ262161:WLR262163 WVM262161:WVN262163 E327697:F327699 JA327697:JB327699 SW327697:SX327699 ACS327697:ACT327699 AMO327697:AMP327699 AWK327697:AWL327699 BGG327697:BGH327699 BQC327697:BQD327699 BZY327697:BZZ327699 CJU327697:CJV327699 CTQ327697:CTR327699 DDM327697:DDN327699 DNI327697:DNJ327699 DXE327697:DXF327699 EHA327697:EHB327699 EQW327697:EQX327699 FAS327697:FAT327699 FKO327697:FKP327699 FUK327697:FUL327699 GEG327697:GEH327699 GOC327697:GOD327699 GXY327697:GXZ327699 HHU327697:HHV327699 HRQ327697:HRR327699 IBM327697:IBN327699 ILI327697:ILJ327699 IVE327697:IVF327699 JFA327697:JFB327699 JOW327697:JOX327699 JYS327697:JYT327699 KIO327697:KIP327699 KSK327697:KSL327699 LCG327697:LCH327699 LMC327697:LMD327699 LVY327697:LVZ327699 MFU327697:MFV327699 MPQ327697:MPR327699 MZM327697:MZN327699 NJI327697:NJJ327699 NTE327697:NTF327699 ODA327697:ODB327699 OMW327697:OMX327699 OWS327697:OWT327699 PGO327697:PGP327699 PQK327697:PQL327699 QAG327697:QAH327699 QKC327697:QKD327699 QTY327697:QTZ327699 RDU327697:RDV327699 RNQ327697:RNR327699 RXM327697:RXN327699 SHI327697:SHJ327699 SRE327697:SRF327699 TBA327697:TBB327699 TKW327697:TKX327699 TUS327697:TUT327699 UEO327697:UEP327699 UOK327697:UOL327699 UYG327697:UYH327699 VIC327697:VID327699 VRY327697:VRZ327699 WBU327697:WBV327699 WLQ327697:WLR327699 WVM327697:WVN327699 E393233:F393235 JA393233:JB393235 SW393233:SX393235 ACS393233:ACT393235 AMO393233:AMP393235 AWK393233:AWL393235 BGG393233:BGH393235 BQC393233:BQD393235 BZY393233:BZZ393235 CJU393233:CJV393235 CTQ393233:CTR393235 DDM393233:DDN393235 DNI393233:DNJ393235 DXE393233:DXF393235 EHA393233:EHB393235 EQW393233:EQX393235 FAS393233:FAT393235 FKO393233:FKP393235 FUK393233:FUL393235 GEG393233:GEH393235 GOC393233:GOD393235 GXY393233:GXZ393235 HHU393233:HHV393235 HRQ393233:HRR393235 IBM393233:IBN393235 ILI393233:ILJ393235 IVE393233:IVF393235 JFA393233:JFB393235 JOW393233:JOX393235 JYS393233:JYT393235 KIO393233:KIP393235 KSK393233:KSL393235 LCG393233:LCH393235 LMC393233:LMD393235 LVY393233:LVZ393235 MFU393233:MFV393235 MPQ393233:MPR393235 MZM393233:MZN393235 NJI393233:NJJ393235 NTE393233:NTF393235 ODA393233:ODB393235 OMW393233:OMX393235 OWS393233:OWT393235 PGO393233:PGP393235 PQK393233:PQL393235 QAG393233:QAH393235 QKC393233:QKD393235 QTY393233:QTZ393235 RDU393233:RDV393235 RNQ393233:RNR393235 RXM393233:RXN393235 SHI393233:SHJ393235 SRE393233:SRF393235 TBA393233:TBB393235 TKW393233:TKX393235 TUS393233:TUT393235 UEO393233:UEP393235 UOK393233:UOL393235 UYG393233:UYH393235 VIC393233:VID393235 VRY393233:VRZ393235 WBU393233:WBV393235 WLQ393233:WLR393235 WVM393233:WVN393235 E458769:F458771 JA458769:JB458771 SW458769:SX458771 ACS458769:ACT458771 AMO458769:AMP458771 AWK458769:AWL458771 BGG458769:BGH458771 BQC458769:BQD458771 BZY458769:BZZ458771 CJU458769:CJV458771 CTQ458769:CTR458771 DDM458769:DDN458771 DNI458769:DNJ458771 DXE458769:DXF458771 EHA458769:EHB458771 EQW458769:EQX458771 FAS458769:FAT458771 FKO458769:FKP458771 FUK458769:FUL458771 GEG458769:GEH458771 GOC458769:GOD458771 GXY458769:GXZ458771 HHU458769:HHV458771 HRQ458769:HRR458771 IBM458769:IBN458771 ILI458769:ILJ458771 IVE458769:IVF458771 JFA458769:JFB458771 JOW458769:JOX458771 JYS458769:JYT458771 KIO458769:KIP458771 KSK458769:KSL458771 LCG458769:LCH458771 LMC458769:LMD458771 LVY458769:LVZ458771 MFU458769:MFV458771 MPQ458769:MPR458771 MZM458769:MZN458771 NJI458769:NJJ458771 NTE458769:NTF458771 ODA458769:ODB458771 OMW458769:OMX458771 OWS458769:OWT458771 PGO458769:PGP458771 PQK458769:PQL458771 QAG458769:QAH458771 QKC458769:QKD458771 QTY458769:QTZ458771 RDU458769:RDV458771 RNQ458769:RNR458771 RXM458769:RXN458771 SHI458769:SHJ458771 SRE458769:SRF458771 TBA458769:TBB458771 TKW458769:TKX458771 TUS458769:TUT458771 UEO458769:UEP458771 UOK458769:UOL458771 UYG458769:UYH458771 VIC458769:VID458771 VRY458769:VRZ458771 WBU458769:WBV458771 WLQ458769:WLR458771 WVM458769:WVN458771 E524305:F524307 JA524305:JB524307 SW524305:SX524307 ACS524305:ACT524307 AMO524305:AMP524307 AWK524305:AWL524307 BGG524305:BGH524307 BQC524305:BQD524307 BZY524305:BZZ524307 CJU524305:CJV524307 CTQ524305:CTR524307 DDM524305:DDN524307 DNI524305:DNJ524307 DXE524305:DXF524307 EHA524305:EHB524307 EQW524305:EQX524307 FAS524305:FAT524307 FKO524305:FKP524307 FUK524305:FUL524307 GEG524305:GEH524307 GOC524305:GOD524307 GXY524305:GXZ524307 HHU524305:HHV524307 HRQ524305:HRR524307 IBM524305:IBN524307 ILI524305:ILJ524307 IVE524305:IVF524307 JFA524305:JFB524307 JOW524305:JOX524307 JYS524305:JYT524307 KIO524305:KIP524307 KSK524305:KSL524307 LCG524305:LCH524307 LMC524305:LMD524307 LVY524305:LVZ524307 MFU524305:MFV524307 MPQ524305:MPR524307 MZM524305:MZN524307 NJI524305:NJJ524307 NTE524305:NTF524307 ODA524305:ODB524307 OMW524305:OMX524307 OWS524305:OWT524307 PGO524305:PGP524307 PQK524305:PQL524307 QAG524305:QAH524307 QKC524305:QKD524307 QTY524305:QTZ524307 RDU524305:RDV524307 RNQ524305:RNR524307 RXM524305:RXN524307 SHI524305:SHJ524307 SRE524305:SRF524307 TBA524305:TBB524307 TKW524305:TKX524307 TUS524305:TUT524307 UEO524305:UEP524307 UOK524305:UOL524307 UYG524305:UYH524307 VIC524305:VID524307 VRY524305:VRZ524307 WBU524305:WBV524307 WLQ524305:WLR524307 WVM524305:WVN524307 E589841:F589843 JA589841:JB589843 SW589841:SX589843 ACS589841:ACT589843 AMO589841:AMP589843 AWK589841:AWL589843 BGG589841:BGH589843 BQC589841:BQD589843 BZY589841:BZZ589843 CJU589841:CJV589843 CTQ589841:CTR589843 DDM589841:DDN589843 DNI589841:DNJ589843 DXE589841:DXF589843 EHA589841:EHB589843 EQW589841:EQX589843 FAS589841:FAT589843 FKO589841:FKP589843 FUK589841:FUL589843 GEG589841:GEH589843 GOC589841:GOD589843 GXY589841:GXZ589843 HHU589841:HHV589843 HRQ589841:HRR589843 IBM589841:IBN589843 ILI589841:ILJ589843 IVE589841:IVF589843 JFA589841:JFB589843 JOW589841:JOX589843 JYS589841:JYT589843 KIO589841:KIP589843 KSK589841:KSL589843 LCG589841:LCH589843 LMC589841:LMD589843 LVY589841:LVZ589843 MFU589841:MFV589843 MPQ589841:MPR589843 MZM589841:MZN589843 NJI589841:NJJ589843 NTE589841:NTF589843 ODA589841:ODB589843 OMW589841:OMX589843 OWS589841:OWT589843 PGO589841:PGP589843 PQK589841:PQL589843 QAG589841:QAH589843 QKC589841:QKD589843 QTY589841:QTZ589843 RDU589841:RDV589843 RNQ589841:RNR589843 RXM589841:RXN589843 SHI589841:SHJ589843 SRE589841:SRF589843 TBA589841:TBB589843 TKW589841:TKX589843 TUS589841:TUT589843 UEO589841:UEP589843 UOK589841:UOL589843 UYG589841:UYH589843 VIC589841:VID589843 VRY589841:VRZ589843 WBU589841:WBV589843 WLQ589841:WLR589843 WVM589841:WVN589843 E655377:F655379 JA655377:JB655379 SW655377:SX655379 ACS655377:ACT655379 AMO655377:AMP655379 AWK655377:AWL655379 BGG655377:BGH655379 BQC655377:BQD655379 BZY655377:BZZ655379 CJU655377:CJV655379 CTQ655377:CTR655379 DDM655377:DDN655379 DNI655377:DNJ655379 DXE655377:DXF655379 EHA655377:EHB655379 EQW655377:EQX655379 FAS655377:FAT655379 FKO655377:FKP655379 FUK655377:FUL655379 GEG655377:GEH655379 GOC655377:GOD655379 GXY655377:GXZ655379 HHU655377:HHV655379 HRQ655377:HRR655379 IBM655377:IBN655379 ILI655377:ILJ655379 IVE655377:IVF655379 JFA655377:JFB655379 JOW655377:JOX655379 JYS655377:JYT655379 KIO655377:KIP655379 KSK655377:KSL655379 LCG655377:LCH655379 LMC655377:LMD655379 LVY655377:LVZ655379 MFU655377:MFV655379 MPQ655377:MPR655379 MZM655377:MZN655379 NJI655377:NJJ655379 NTE655377:NTF655379 ODA655377:ODB655379 OMW655377:OMX655379 OWS655377:OWT655379 PGO655377:PGP655379 PQK655377:PQL655379 QAG655377:QAH655379 QKC655377:QKD655379 QTY655377:QTZ655379 RDU655377:RDV655379 RNQ655377:RNR655379 RXM655377:RXN655379 SHI655377:SHJ655379 SRE655377:SRF655379 TBA655377:TBB655379 TKW655377:TKX655379 TUS655377:TUT655379 UEO655377:UEP655379 UOK655377:UOL655379 UYG655377:UYH655379 VIC655377:VID655379 VRY655377:VRZ655379 WBU655377:WBV655379 WLQ655377:WLR655379 WVM655377:WVN655379 E720913:F720915 JA720913:JB720915 SW720913:SX720915 ACS720913:ACT720915 AMO720913:AMP720915 AWK720913:AWL720915 BGG720913:BGH720915 BQC720913:BQD720915 BZY720913:BZZ720915 CJU720913:CJV720915 CTQ720913:CTR720915 DDM720913:DDN720915 DNI720913:DNJ720915 DXE720913:DXF720915 EHA720913:EHB720915 EQW720913:EQX720915 FAS720913:FAT720915 FKO720913:FKP720915 FUK720913:FUL720915 GEG720913:GEH720915 GOC720913:GOD720915 GXY720913:GXZ720915 HHU720913:HHV720915 HRQ720913:HRR720915 IBM720913:IBN720915 ILI720913:ILJ720915 IVE720913:IVF720915 JFA720913:JFB720915 JOW720913:JOX720915 JYS720913:JYT720915 KIO720913:KIP720915 KSK720913:KSL720915 LCG720913:LCH720915 LMC720913:LMD720915 LVY720913:LVZ720915 MFU720913:MFV720915 MPQ720913:MPR720915 MZM720913:MZN720915 NJI720913:NJJ720915 NTE720913:NTF720915 ODA720913:ODB720915 OMW720913:OMX720915 OWS720913:OWT720915 PGO720913:PGP720915 PQK720913:PQL720915 QAG720913:QAH720915 QKC720913:QKD720915 QTY720913:QTZ720915 RDU720913:RDV720915 RNQ720913:RNR720915 RXM720913:RXN720915 SHI720913:SHJ720915 SRE720913:SRF720915 TBA720913:TBB720915 TKW720913:TKX720915 TUS720913:TUT720915 UEO720913:UEP720915 UOK720913:UOL720915 UYG720913:UYH720915 VIC720913:VID720915 VRY720913:VRZ720915 WBU720913:WBV720915 WLQ720913:WLR720915 WVM720913:WVN720915 E786449:F786451 JA786449:JB786451 SW786449:SX786451 ACS786449:ACT786451 AMO786449:AMP786451 AWK786449:AWL786451 BGG786449:BGH786451 BQC786449:BQD786451 BZY786449:BZZ786451 CJU786449:CJV786451 CTQ786449:CTR786451 DDM786449:DDN786451 DNI786449:DNJ786451 DXE786449:DXF786451 EHA786449:EHB786451 EQW786449:EQX786451 FAS786449:FAT786451 FKO786449:FKP786451 FUK786449:FUL786451 GEG786449:GEH786451 GOC786449:GOD786451 GXY786449:GXZ786451 HHU786449:HHV786451 HRQ786449:HRR786451 IBM786449:IBN786451 ILI786449:ILJ786451 IVE786449:IVF786451 JFA786449:JFB786451 JOW786449:JOX786451 JYS786449:JYT786451 KIO786449:KIP786451 KSK786449:KSL786451 LCG786449:LCH786451 LMC786449:LMD786451 LVY786449:LVZ786451 MFU786449:MFV786451 MPQ786449:MPR786451 MZM786449:MZN786451 NJI786449:NJJ786451 NTE786449:NTF786451 ODA786449:ODB786451 OMW786449:OMX786451 OWS786449:OWT786451 PGO786449:PGP786451 PQK786449:PQL786451 QAG786449:QAH786451 QKC786449:QKD786451 QTY786449:QTZ786451 RDU786449:RDV786451 RNQ786449:RNR786451 RXM786449:RXN786451 SHI786449:SHJ786451 SRE786449:SRF786451 TBA786449:TBB786451 TKW786449:TKX786451 TUS786449:TUT786451 UEO786449:UEP786451 UOK786449:UOL786451 UYG786449:UYH786451 VIC786449:VID786451 VRY786449:VRZ786451 WBU786449:WBV786451 WLQ786449:WLR786451 WVM786449:WVN786451 E851985:F851987 JA851985:JB851987 SW851985:SX851987 ACS851985:ACT851987 AMO851985:AMP851987 AWK851985:AWL851987 BGG851985:BGH851987 BQC851985:BQD851987 BZY851985:BZZ851987 CJU851985:CJV851987 CTQ851985:CTR851987 DDM851985:DDN851987 DNI851985:DNJ851987 DXE851985:DXF851987 EHA851985:EHB851987 EQW851985:EQX851987 FAS851985:FAT851987 FKO851985:FKP851987 FUK851985:FUL851987 GEG851985:GEH851987 GOC851985:GOD851987 GXY851985:GXZ851987 HHU851985:HHV851987 HRQ851985:HRR851987 IBM851985:IBN851987 ILI851985:ILJ851987 IVE851985:IVF851987 JFA851985:JFB851987 JOW851985:JOX851987 JYS851985:JYT851987 KIO851985:KIP851987 KSK851985:KSL851987 LCG851985:LCH851987 LMC851985:LMD851987 LVY851985:LVZ851987 MFU851985:MFV851987 MPQ851985:MPR851987 MZM851985:MZN851987 NJI851985:NJJ851987 NTE851985:NTF851987 ODA851985:ODB851987 OMW851985:OMX851987 OWS851985:OWT851987 PGO851985:PGP851987 PQK851985:PQL851987 QAG851985:QAH851987 QKC851985:QKD851987 QTY851985:QTZ851987 RDU851985:RDV851987 RNQ851985:RNR851987 RXM851985:RXN851987 SHI851985:SHJ851987 SRE851985:SRF851987 TBA851985:TBB851987 TKW851985:TKX851987 TUS851985:TUT851987 UEO851985:UEP851987 UOK851985:UOL851987 UYG851985:UYH851987 VIC851985:VID851987 VRY851985:VRZ851987 WBU851985:WBV851987 WLQ851985:WLR851987 WVM851985:WVN851987 E917521:F917523 JA917521:JB917523 SW917521:SX917523 ACS917521:ACT917523 AMO917521:AMP917523 AWK917521:AWL917523 BGG917521:BGH917523 BQC917521:BQD917523 BZY917521:BZZ917523 CJU917521:CJV917523 CTQ917521:CTR917523 DDM917521:DDN917523 DNI917521:DNJ917523 DXE917521:DXF917523 EHA917521:EHB917523 EQW917521:EQX917523 FAS917521:FAT917523 FKO917521:FKP917523 FUK917521:FUL917523 GEG917521:GEH917523 GOC917521:GOD917523 GXY917521:GXZ917523 HHU917521:HHV917523 HRQ917521:HRR917523 IBM917521:IBN917523 ILI917521:ILJ917523 IVE917521:IVF917523 JFA917521:JFB917523 JOW917521:JOX917523 JYS917521:JYT917523 KIO917521:KIP917523 KSK917521:KSL917523 LCG917521:LCH917523 LMC917521:LMD917523 LVY917521:LVZ917523 MFU917521:MFV917523 MPQ917521:MPR917523 MZM917521:MZN917523 NJI917521:NJJ917523 NTE917521:NTF917523 ODA917521:ODB917523 OMW917521:OMX917523 OWS917521:OWT917523 PGO917521:PGP917523 PQK917521:PQL917523 QAG917521:QAH917523 QKC917521:QKD917523 QTY917521:QTZ917523 RDU917521:RDV917523 RNQ917521:RNR917523 RXM917521:RXN917523 SHI917521:SHJ917523 SRE917521:SRF917523 TBA917521:TBB917523 TKW917521:TKX917523 TUS917521:TUT917523 UEO917521:UEP917523 UOK917521:UOL917523 UYG917521:UYH917523 VIC917521:VID917523 VRY917521:VRZ917523 WBU917521:WBV917523 WLQ917521:WLR917523 WVM917521:WVN917523 E983057:F983059 JA983057:JB983059 SW983057:SX983059 ACS983057:ACT983059 AMO983057:AMP983059 AWK983057:AWL983059 BGG983057:BGH983059 BQC983057:BQD983059 BZY983057:BZZ983059 CJU983057:CJV983059 CTQ983057:CTR983059 DDM983057:DDN983059 DNI983057:DNJ983059 DXE983057:DXF983059 EHA983057:EHB983059 EQW983057:EQX983059 FAS983057:FAT983059 FKO983057:FKP983059 FUK983057:FUL983059 GEG983057:GEH983059 GOC983057:GOD983059 GXY983057:GXZ983059 HHU983057:HHV983059 HRQ983057:HRR983059 IBM983057:IBN983059 ILI983057:ILJ983059 IVE983057:IVF983059 JFA983057:JFB983059 JOW983057:JOX983059 JYS983057:JYT983059 KIO983057:KIP983059 KSK983057:KSL983059 LCG983057:LCH983059 LMC983057:LMD983059 LVY983057:LVZ983059 MFU983057:MFV983059 MPQ983057:MPR983059 MZM983057:MZN983059 NJI983057:NJJ983059 NTE983057:NTF983059 ODA983057:ODB983059 OMW983057:OMX983059 OWS983057:OWT983059 PGO983057:PGP983059 PQK983057:PQL983059 QAG983057:QAH983059 QKC983057:QKD983059 QTY983057:QTZ983059 RDU983057:RDV983059 RNQ983057:RNR983059 RXM983057:RXN983059 SHI983057:SHJ983059 SRE983057:SRF983059 TBA983057:TBB983059 TKW983057:TKX983059 TUS983057:TUT983059 UEO983057:UEP983059 UOK983057:UOL983059 UYG983057:UYH983059 VIC983057:VID983059 VRY983057:VRZ983059 WBU983057:WBV983059 WLQ983057:WLR983059 WVM983057:WVN983059">
      <formula1>0</formula1>
    </dataValidation>
  </dataValidations>
  <hyperlinks>
    <hyperlink ref="B9" location="'ANEXO 3'!A1" display="VOLVER AL INDICE"/>
  </hyperlinks>
  <pageMargins left="0.25" right="0.25" top="0.75" bottom="0.75" header="0.3" footer="0.3"/>
  <pageSetup paperSize="178" orientation="landscape" horizontalDpi="1200" verticalDpi="12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6"/>
  <sheetViews>
    <sheetView showGridLines="0" zoomScale="98" zoomScaleNormal="98" zoomScalePageLayoutView="98" workbookViewId="0">
      <selection activeCell="D27" sqref="D27:P27"/>
    </sheetView>
  </sheetViews>
  <sheetFormatPr baseColWidth="10" defaultColWidth="10.85546875" defaultRowHeight="15"/>
  <cols>
    <col min="1" max="1" width="1.85546875" style="131" customWidth="1"/>
    <col min="2" max="2" width="10.85546875" style="131" customWidth="1"/>
    <col min="3" max="3" width="5" style="160" bestFit="1" customWidth="1"/>
    <col min="4" max="4" width="34.85546875" style="131" customWidth="1"/>
    <col min="5" max="5" width="12.140625" style="131" customWidth="1"/>
    <col min="6" max="16384" width="10.85546875" style="131"/>
  </cols>
  <sheetData>
    <row r="1" spans="1:21" s="424" customFormat="1" ht="100.5" customHeight="1" thickBot="1">
      <c r="A1" s="1131"/>
      <c r="B1" s="1132"/>
      <c r="C1" s="1132"/>
      <c r="D1" s="1132"/>
      <c r="E1" s="1132"/>
      <c r="F1" s="1132"/>
      <c r="G1" s="1132"/>
      <c r="H1" s="1132"/>
      <c r="I1" s="1132"/>
      <c r="J1" s="1132"/>
      <c r="K1" s="1132"/>
      <c r="L1" s="1132"/>
      <c r="M1" s="1132"/>
      <c r="N1" s="1132"/>
      <c r="O1" s="1132"/>
      <c r="P1" s="1133"/>
      <c r="Q1" s="131"/>
      <c r="R1" s="131"/>
    </row>
    <row r="2" spans="1:21" s="425" customFormat="1" ht="16.5" thickBot="1">
      <c r="A2" s="1167">
        <f>'[2]Datos Generales'!C5</f>
        <v>0</v>
      </c>
      <c r="B2" s="1168"/>
      <c r="C2" s="1168"/>
      <c r="D2" s="1168"/>
      <c r="E2" s="1168"/>
      <c r="F2" s="1168"/>
      <c r="G2" s="1168"/>
      <c r="H2" s="1168"/>
      <c r="I2" s="1168"/>
      <c r="J2" s="1168"/>
      <c r="K2" s="1168"/>
      <c r="L2" s="1168"/>
      <c r="M2" s="1168"/>
      <c r="N2" s="1168"/>
      <c r="O2" s="1168"/>
      <c r="P2" s="1169"/>
      <c r="Q2" s="131"/>
      <c r="R2" s="131"/>
    </row>
    <row r="3" spans="1:21" s="425" customFormat="1" ht="16.5" thickBot="1">
      <c r="A3" s="1137" t="s">
        <v>104</v>
      </c>
      <c r="B3" s="1138"/>
      <c r="C3" s="1138"/>
      <c r="D3" s="1138"/>
      <c r="E3" s="1138"/>
      <c r="F3" s="1138"/>
      <c r="G3" s="1138"/>
      <c r="H3" s="1138"/>
      <c r="I3" s="1138"/>
      <c r="J3" s="1138"/>
      <c r="K3" s="1138"/>
      <c r="L3" s="1138"/>
      <c r="M3" s="1138"/>
      <c r="N3" s="1138"/>
      <c r="O3" s="1138"/>
      <c r="P3" s="1139"/>
      <c r="Q3" s="131"/>
      <c r="R3" s="131"/>
    </row>
    <row r="4" spans="1:21" s="425" customFormat="1" ht="16.5" thickBot="1">
      <c r="A4" s="1170" t="s">
        <v>263</v>
      </c>
      <c r="B4" s="1171"/>
      <c r="C4" s="1171"/>
      <c r="D4" s="1171"/>
      <c r="E4" s="472">
        <f>'[2]Datos Generales'!C6</f>
        <v>0</v>
      </c>
      <c r="F4" s="472"/>
      <c r="G4" s="472"/>
      <c r="H4" s="472"/>
      <c r="I4" s="472"/>
      <c r="J4" s="472"/>
      <c r="K4" s="472"/>
      <c r="L4" s="427"/>
      <c r="M4" s="427"/>
      <c r="N4" s="427"/>
      <c r="O4" s="427"/>
      <c r="P4" s="428"/>
      <c r="Q4" s="131"/>
      <c r="R4" s="131"/>
    </row>
    <row r="5" spans="1:21" ht="16.5" customHeight="1" thickBot="1">
      <c r="A5" s="1137" t="s">
        <v>119</v>
      </c>
      <c r="B5" s="1138"/>
      <c r="C5" s="1138"/>
      <c r="D5" s="1138"/>
      <c r="E5" s="1138"/>
      <c r="F5" s="1138"/>
      <c r="G5" s="1138"/>
      <c r="H5" s="1138"/>
      <c r="I5" s="1138"/>
      <c r="J5" s="1138"/>
      <c r="K5" s="1138"/>
      <c r="L5" s="1138"/>
      <c r="M5" s="1138"/>
      <c r="N5" s="1138"/>
      <c r="O5" s="1138"/>
      <c r="P5" s="1139"/>
    </row>
    <row r="6" spans="1:21">
      <c r="B6" s="135" t="s">
        <v>134</v>
      </c>
      <c r="C6" s="136"/>
      <c r="D6" s="137"/>
      <c r="E6" s="710"/>
      <c r="F6" s="137" t="s">
        <v>135</v>
      </c>
      <c r="G6" s="137"/>
      <c r="H6" s="137"/>
      <c r="I6" s="137"/>
      <c r="J6" s="137"/>
      <c r="K6" s="137"/>
    </row>
    <row r="7" spans="1:21" ht="15.75" thickBot="1">
      <c r="B7" s="429"/>
      <c r="C7" s="430"/>
      <c r="D7" s="137"/>
      <c r="E7" s="711"/>
      <c r="F7" s="137" t="s">
        <v>136</v>
      </c>
      <c r="G7" s="137"/>
      <c r="H7" s="137"/>
      <c r="I7" s="137"/>
      <c r="J7" s="137"/>
      <c r="K7" s="137"/>
    </row>
    <row r="8" spans="1:21" ht="15.75" thickBot="1">
      <c r="B8" s="103" t="s">
        <v>137</v>
      </c>
      <c r="C8" s="141">
        <v>2019</v>
      </c>
      <c r="D8" s="431">
        <f>IF(E10="NO APLICA","NO APLICA",IF(E11="NO SE REPORTA","SIN INFORMACION",+Q22))</f>
        <v>0.93333333333333335</v>
      </c>
      <c r="E8" s="142"/>
      <c r="F8" s="137" t="s">
        <v>138</v>
      </c>
      <c r="G8" s="137"/>
      <c r="H8" s="137"/>
      <c r="I8" s="137"/>
      <c r="J8" s="137"/>
      <c r="K8" s="137"/>
    </row>
    <row r="9" spans="1:21">
      <c r="B9" s="143" t="s">
        <v>139</v>
      </c>
      <c r="D9" s="137"/>
      <c r="E9" s="137"/>
      <c r="F9" s="137"/>
      <c r="G9" s="137"/>
      <c r="H9" s="137"/>
      <c r="I9" s="137"/>
      <c r="J9" s="137"/>
      <c r="K9" s="137"/>
    </row>
    <row r="10" spans="1:21">
      <c r="B10" s="1128" t="s">
        <v>140</v>
      </c>
      <c r="C10" s="1128"/>
      <c r="D10" s="1128"/>
      <c r="E10" s="712" t="s">
        <v>141</v>
      </c>
      <c r="F10" s="1129"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130"/>
      <c r="H10" s="1130"/>
      <c r="I10" s="1130"/>
      <c r="J10" s="1130"/>
      <c r="K10" s="1130"/>
      <c r="L10" s="1130"/>
      <c r="M10" s="1130"/>
      <c r="N10" s="1130"/>
      <c r="O10" s="1130"/>
      <c r="P10" s="1130"/>
      <c r="Q10" s="1130"/>
      <c r="R10" s="1130"/>
      <c r="S10" s="1130"/>
      <c r="T10" s="137"/>
      <c r="U10" s="137"/>
    </row>
    <row r="11" spans="1:21" ht="14.45" customHeight="1">
      <c r="B11" s="146"/>
      <c r="C11" s="144"/>
      <c r="D11" s="98" t="str">
        <f>IF(E10="SI APLICA","¿El indicador no se reporta por limitaciones de información disponible? ","")</f>
        <v xml:space="preserve">¿El indicador no se reporta por limitaciones de información disponible? </v>
      </c>
      <c r="E11" s="713" t="s">
        <v>142</v>
      </c>
      <c r="F11" s="1142"/>
      <c r="G11" s="1143"/>
      <c r="H11" s="1143"/>
      <c r="I11" s="1143"/>
      <c r="J11" s="1143"/>
      <c r="K11" s="1143"/>
      <c r="L11" s="1143"/>
      <c r="M11" s="1143"/>
      <c r="N11" s="1143"/>
      <c r="O11" s="1143"/>
      <c r="P11" s="1143"/>
      <c r="Q11" s="1143"/>
      <c r="R11" s="1143"/>
      <c r="S11" s="1143"/>
    </row>
    <row r="12" spans="1:21" ht="23.45" customHeight="1">
      <c r="B12" s="143"/>
      <c r="C12" s="144"/>
      <c r="D12" s="98" t="str">
        <f>IF(E11="SI SE REPORTA","¿Qué programas o proyectos del Plan de Acción están asociados al indicador? ","")</f>
        <v xml:space="preserve">¿Qué programas o proyectos del Plan de Acción están asociados al indicador? </v>
      </c>
      <c r="E12" s="1144" t="s">
        <v>1584</v>
      </c>
      <c r="F12" s="1144"/>
      <c r="G12" s="1144"/>
      <c r="H12" s="1144"/>
      <c r="I12" s="1144"/>
      <c r="J12" s="1144"/>
      <c r="K12" s="1144"/>
      <c r="L12" s="1144"/>
      <c r="M12" s="1144"/>
      <c r="N12" s="1144"/>
      <c r="O12" s="1144"/>
      <c r="P12" s="1144"/>
      <c r="Q12" s="1144"/>
      <c r="R12" s="1144"/>
    </row>
    <row r="13" spans="1:21" ht="21.95" customHeight="1">
      <c r="B13" s="143"/>
      <c r="C13" s="144"/>
      <c r="D13" s="98" t="s">
        <v>143</v>
      </c>
      <c r="E13" s="1145"/>
      <c r="F13" s="1146"/>
      <c r="G13" s="1146"/>
      <c r="H13" s="1146"/>
      <c r="I13" s="1146"/>
      <c r="J13" s="1146"/>
      <c r="K13" s="1146"/>
      <c r="L13" s="1146"/>
      <c r="M13" s="1146"/>
      <c r="N13" s="1146"/>
      <c r="O13" s="1146"/>
      <c r="P13" s="1146"/>
      <c r="Q13" s="1146"/>
      <c r="R13" s="1147"/>
    </row>
    <row r="14" spans="1:21" ht="6.95" customHeight="1" thickBot="1">
      <c r="B14" s="143"/>
      <c r="D14" s="137"/>
      <c r="E14" s="137"/>
      <c r="F14" s="137"/>
      <c r="G14" s="137"/>
      <c r="H14" s="137"/>
      <c r="I14" s="137"/>
      <c r="J14" s="137"/>
      <c r="K14" s="137"/>
    </row>
    <row r="15" spans="1:21" ht="15.75" thickBot="1">
      <c r="B15" s="1286" t="s">
        <v>144</v>
      </c>
      <c r="C15" s="771"/>
      <c r="D15" s="1160" t="s">
        <v>145</v>
      </c>
      <c r="E15" s="1161"/>
      <c r="F15" s="1161"/>
      <c r="G15" s="1161"/>
      <c r="H15" s="1161"/>
      <c r="I15" s="1161"/>
      <c r="J15" s="1161"/>
      <c r="K15" s="1161"/>
      <c r="L15" s="1307"/>
      <c r="M15" s="1307"/>
      <c r="N15" s="1307"/>
      <c r="O15" s="1307"/>
      <c r="P15" s="1288"/>
      <c r="Q15" s="1305" t="s">
        <v>184</v>
      </c>
    </row>
    <row r="16" spans="1:21" ht="15.75" thickBot="1">
      <c r="B16" s="1308"/>
      <c r="C16" s="772"/>
      <c r="D16" s="1153" t="s">
        <v>418</v>
      </c>
      <c r="E16" s="1311" t="s">
        <v>632</v>
      </c>
      <c r="F16" s="1312"/>
      <c r="G16" s="1312"/>
      <c r="H16" s="1312"/>
      <c r="I16" s="1312"/>
      <c r="J16" s="1313"/>
      <c r="K16" s="1311" t="s">
        <v>633</v>
      </c>
      <c r="L16" s="1314"/>
      <c r="M16" s="1314"/>
      <c r="N16" s="1314"/>
      <c r="O16" s="1314"/>
      <c r="P16" s="1315"/>
      <c r="Q16" s="1309"/>
    </row>
    <row r="17" spans="2:17" ht="15.75" thickBot="1">
      <c r="B17" s="1308"/>
      <c r="C17" s="772"/>
      <c r="D17" s="1204"/>
      <c r="E17" s="1311" t="s">
        <v>634</v>
      </c>
      <c r="F17" s="1312"/>
      <c r="G17" s="1313"/>
      <c r="H17" s="1311" t="s">
        <v>635</v>
      </c>
      <c r="I17" s="1312"/>
      <c r="J17" s="1313"/>
      <c r="K17" s="1311" t="s">
        <v>634</v>
      </c>
      <c r="L17" s="1314"/>
      <c r="M17" s="1315"/>
      <c r="N17" s="1316" t="s">
        <v>635</v>
      </c>
      <c r="O17" s="1314"/>
      <c r="P17" s="1315"/>
      <c r="Q17" s="1309"/>
    </row>
    <row r="18" spans="2:17" ht="15.75" thickBot="1">
      <c r="B18" s="1308"/>
      <c r="C18" s="772"/>
      <c r="D18" s="1310"/>
      <c r="E18" s="441" t="s">
        <v>636</v>
      </c>
      <c r="F18" s="441" t="s">
        <v>637</v>
      </c>
      <c r="G18" s="441" t="s">
        <v>638</v>
      </c>
      <c r="H18" s="441" t="s">
        <v>636</v>
      </c>
      <c r="I18" s="441" t="s">
        <v>637</v>
      </c>
      <c r="J18" s="441" t="s">
        <v>638</v>
      </c>
      <c r="K18" s="441" t="s">
        <v>636</v>
      </c>
      <c r="L18" s="773" t="s">
        <v>637</v>
      </c>
      <c r="M18" s="773" t="s">
        <v>638</v>
      </c>
      <c r="N18" s="773" t="s">
        <v>636</v>
      </c>
      <c r="O18" s="773" t="s">
        <v>637</v>
      </c>
      <c r="P18" s="773" t="s">
        <v>638</v>
      </c>
      <c r="Q18" s="1306"/>
    </row>
    <row r="19" spans="2:17" ht="24.75" thickBot="1">
      <c r="B19" s="1308"/>
      <c r="C19" s="772"/>
      <c r="D19" s="441" t="s">
        <v>639</v>
      </c>
      <c r="E19" s="774">
        <v>5</v>
      </c>
      <c r="F19" s="774">
        <v>14</v>
      </c>
      <c r="G19" s="774">
        <v>11</v>
      </c>
      <c r="H19" s="774">
        <v>14</v>
      </c>
      <c r="I19" s="774">
        <v>37</v>
      </c>
      <c r="J19" s="774">
        <v>56</v>
      </c>
      <c r="K19" s="774"/>
      <c r="L19" s="774"/>
      <c r="M19" s="774"/>
      <c r="N19" s="774"/>
      <c r="O19" s="774"/>
      <c r="P19" s="774"/>
      <c r="Q19" s="775">
        <f>SUM(E19:P19)</f>
        <v>137</v>
      </c>
    </row>
    <row r="20" spans="2:17" ht="36.75" thickBot="1">
      <c r="B20" s="1308"/>
      <c r="C20" s="772"/>
      <c r="D20" s="441" t="s">
        <v>640</v>
      </c>
      <c r="E20" s="774">
        <v>2</v>
      </c>
      <c r="F20" s="774">
        <v>2</v>
      </c>
      <c r="G20" s="774">
        <v>1</v>
      </c>
      <c r="H20" s="774">
        <v>2</v>
      </c>
      <c r="I20" s="774">
        <v>3</v>
      </c>
      <c r="J20" s="774">
        <v>5</v>
      </c>
      <c r="K20" s="774"/>
      <c r="L20" s="774"/>
      <c r="M20" s="774"/>
      <c r="N20" s="774"/>
      <c r="O20" s="774"/>
      <c r="P20" s="774"/>
      <c r="Q20" s="775">
        <f t="shared" ref="Q20:Q21" si="0">SUM(E20:P20)</f>
        <v>15</v>
      </c>
    </row>
    <row r="21" spans="2:17" ht="36.75" thickBot="1">
      <c r="B21" s="1308"/>
      <c r="C21" s="772"/>
      <c r="D21" s="441" t="s">
        <v>641</v>
      </c>
      <c r="E21" s="774">
        <v>2</v>
      </c>
      <c r="F21" s="774">
        <v>2</v>
      </c>
      <c r="G21" s="774">
        <v>1</v>
      </c>
      <c r="H21" s="774">
        <v>2</v>
      </c>
      <c r="I21" s="774">
        <v>3</v>
      </c>
      <c r="J21" s="774">
        <v>4</v>
      </c>
      <c r="K21" s="774"/>
      <c r="L21" s="774"/>
      <c r="M21" s="774"/>
      <c r="N21" s="774"/>
      <c r="O21" s="774"/>
      <c r="P21" s="774"/>
      <c r="Q21" s="775">
        <f t="shared" si="0"/>
        <v>14</v>
      </c>
    </row>
    <row r="22" spans="2:17" ht="36.75" thickBot="1">
      <c r="B22" s="1308"/>
      <c r="C22" s="772"/>
      <c r="D22" s="441" t="s">
        <v>119</v>
      </c>
      <c r="E22" s="756">
        <f>IFERROR(E21/E20,"N.A.")</f>
        <v>1</v>
      </c>
      <c r="F22" s="756">
        <f t="shared" ref="F22:Q22" si="1">IFERROR(F21/F20,"N.A.")</f>
        <v>1</v>
      </c>
      <c r="G22" s="756">
        <f t="shared" si="1"/>
        <v>1</v>
      </c>
      <c r="H22" s="756">
        <f t="shared" si="1"/>
        <v>1</v>
      </c>
      <c r="I22" s="756">
        <f t="shared" si="1"/>
        <v>1</v>
      </c>
      <c r="J22" s="756">
        <f t="shared" si="1"/>
        <v>0.8</v>
      </c>
      <c r="K22" s="756" t="str">
        <f t="shared" si="1"/>
        <v>N.A.</v>
      </c>
      <c r="L22" s="756" t="str">
        <f t="shared" si="1"/>
        <v>N.A.</v>
      </c>
      <c r="M22" s="756" t="str">
        <f t="shared" si="1"/>
        <v>N.A.</v>
      </c>
      <c r="N22" s="756" t="str">
        <f t="shared" si="1"/>
        <v>N.A.</v>
      </c>
      <c r="O22" s="756" t="str">
        <f t="shared" si="1"/>
        <v>N.A.</v>
      </c>
      <c r="P22" s="756" t="str">
        <f t="shared" si="1"/>
        <v>N.A.</v>
      </c>
      <c r="Q22" s="756">
        <f t="shared" si="1"/>
        <v>0.93333333333333335</v>
      </c>
    </row>
    <row r="23" spans="2:17">
      <c r="B23" s="1308"/>
      <c r="C23" s="105"/>
      <c r="D23" s="1151" t="s">
        <v>642</v>
      </c>
      <c r="E23" s="1152"/>
      <c r="F23" s="1152"/>
      <c r="G23" s="1152"/>
      <c r="H23" s="1152"/>
      <c r="I23" s="1152"/>
      <c r="J23" s="1152"/>
      <c r="K23" s="1152"/>
      <c r="L23" s="1317"/>
      <c r="M23" s="1317"/>
      <c r="N23" s="1317"/>
      <c r="O23" s="1317"/>
      <c r="P23" s="1293"/>
    </row>
    <row r="24" spans="2:17">
      <c r="B24" s="1308"/>
      <c r="C24" s="105"/>
      <c r="D24" s="1202" t="s">
        <v>643</v>
      </c>
      <c r="E24" s="1203"/>
      <c r="F24" s="1203"/>
      <c r="G24" s="1203"/>
      <c r="H24" s="1203"/>
      <c r="I24" s="1203"/>
      <c r="J24" s="1203"/>
      <c r="K24" s="1203"/>
      <c r="L24" s="1302"/>
      <c r="M24" s="1302"/>
      <c r="N24" s="1302"/>
      <c r="O24" s="1302"/>
      <c r="P24" s="1295"/>
    </row>
    <row r="25" spans="2:17">
      <c r="B25" s="1308"/>
      <c r="C25" s="105"/>
      <c r="D25" s="1202" t="s">
        <v>644</v>
      </c>
      <c r="E25" s="1203"/>
      <c r="F25" s="1203"/>
      <c r="G25" s="1203"/>
      <c r="H25" s="1203"/>
      <c r="I25" s="1203"/>
      <c r="J25" s="1203"/>
      <c r="K25" s="1203"/>
      <c r="L25" s="1302"/>
      <c r="M25" s="1302"/>
      <c r="N25" s="1302"/>
      <c r="O25" s="1302"/>
      <c r="P25" s="1295"/>
    </row>
    <row r="26" spans="2:17">
      <c r="B26" s="1308"/>
      <c r="C26" s="105"/>
      <c r="D26" s="1199" t="s">
        <v>257</v>
      </c>
      <c r="E26" s="1200"/>
      <c r="F26" s="1200"/>
      <c r="G26" s="1200"/>
      <c r="H26" s="1200"/>
      <c r="I26" s="1200"/>
      <c r="J26" s="1200"/>
      <c r="K26" s="1200"/>
      <c r="L26" s="1301"/>
      <c r="M26" s="1301"/>
      <c r="N26" s="1301"/>
      <c r="O26" s="1301"/>
      <c r="P26" s="1297"/>
    </row>
    <row r="27" spans="2:17">
      <c r="B27" s="1308"/>
      <c r="C27" s="105"/>
      <c r="D27" s="1199" t="s">
        <v>645</v>
      </c>
      <c r="E27" s="1200"/>
      <c r="F27" s="1200"/>
      <c r="G27" s="1200"/>
      <c r="H27" s="1200"/>
      <c r="I27" s="1200"/>
      <c r="J27" s="1200"/>
      <c r="K27" s="1200"/>
      <c r="L27" s="1301"/>
      <c r="M27" s="1301"/>
      <c r="N27" s="1301"/>
      <c r="O27" s="1301"/>
      <c r="P27" s="1297"/>
    </row>
    <row r="28" spans="2:17" ht="15.75" thickBot="1">
      <c r="B28" s="1308"/>
      <c r="C28" s="105"/>
      <c r="D28" s="1202" t="s">
        <v>452</v>
      </c>
      <c r="E28" s="1203"/>
      <c r="F28" s="1203"/>
      <c r="G28" s="1203"/>
      <c r="H28" s="1203"/>
      <c r="I28" s="1203"/>
      <c r="J28" s="1203"/>
      <c r="K28" s="1203"/>
      <c r="L28" s="1302"/>
      <c r="M28" s="1302"/>
      <c r="N28" s="1302"/>
      <c r="O28" s="1302"/>
      <c r="P28" s="1295"/>
    </row>
    <row r="29" spans="2:17" ht="21" customHeight="1">
      <c r="B29" s="1308"/>
      <c r="C29" s="1303" t="s">
        <v>105</v>
      </c>
      <c r="D29" s="1305" t="s">
        <v>159</v>
      </c>
      <c r="E29" s="1305" t="s">
        <v>646</v>
      </c>
      <c r="F29" s="1305" t="s">
        <v>647</v>
      </c>
      <c r="G29" s="1305" t="s">
        <v>648</v>
      </c>
      <c r="H29" s="776" t="s">
        <v>649</v>
      </c>
      <c r="I29" s="776" t="s">
        <v>650</v>
      </c>
      <c r="J29" s="1305" t="s">
        <v>165</v>
      </c>
      <c r="K29" s="1305" t="s">
        <v>166</v>
      </c>
      <c r="L29" s="1305" t="s">
        <v>167</v>
      </c>
      <c r="P29" s="755"/>
    </row>
    <row r="30" spans="2:17" ht="15.75" thickBot="1">
      <c r="B30" s="1308"/>
      <c r="C30" s="1304"/>
      <c r="D30" s="1306"/>
      <c r="E30" s="1306"/>
      <c r="F30" s="1306"/>
      <c r="G30" s="1306"/>
      <c r="H30" s="777" t="s">
        <v>651</v>
      </c>
      <c r="I30" s="777" t="s">
        <v>652</v>
      </c>
      <c r="J30" s="1306"/>
      <c r="K30" s="1306"/>
      <c r="L30" s="1306"/>
      <c r="P30" s="755"/>
    </row>
    <row r="31" spans="2:17" ht="64.5" thickBot="1">
      <c r="B31" s="1308"/>
      <c r="C31" s="778"/>
      <c r="D31" s="779" t="s">
        <v>1585</v>
      </c>
      <c r="E31" s="760" t="s">
        <v>653</v>
      </c>
      <c r="F31" s="760" t="s">
        <v>654</v>
      </c>
      <c r="G31" s="780" t="s">
        <v>1586</v>
      </c>
      <c r="H31" s="761">
        <v>42230000</v>
      </c>
      <c r="I31" s="761">
        <v>42230000</v>
      </c>
      <c r="J31" s="761">
        <v>42230000</v>
      </c>
      <c r="K31" s="761">
        <v>0</v>
      </c>
      <c r="L31" s="761" t="s">
        <v>1587</v>
      </c>
      <c r="P31" s="755"/>
    </row>
    <row r="32" spans="2:17" ht="64.5" thickBot="1">
      <c r="B32" s="1308"/>
      <c r="C32" s="778"/>
      <c r="D32" s="781" t="s">
        <v>1588</v>
      </c>
      <c r="E32" s="760" t="s">
        <v>653</v>
      </c>
      <c r="F32" s="760" t="s">
        <v>654</v>
      </c>
      <c r="G32" s="782" t="s">
        <v>1589</v>
      </c>
      <c r="H32" s="761">
        <v>36050000</v>
      </c>
      <c r="I32" s="761">
        <v>36050000</v>
      </c>
      <c r="J32" s="761">
        <v>36050000</v>
      </c>
      <c r="K32" s="761">
        <v>0</v>
      </c>
      <c r="L32" s="761" t="s">
        <v>1590</v>
      </c>
      <c r="P32" s="755"/>
    </row>
    <row r="33" spans="2:16" ht="51.75" thickBot="1">
      <c r="B33" s="1308"/>
      <c r="C33" s="778"/>
      <c r="D33" s="781" t="s">
        <v>1591</v>
      </c>
      <c r="E33" s="760" t="s">
        <v>653</v>
      </c>
      <c r="F33" s="760" t="s">
        <v>654</v>
      </c>
      <c r="G33" s="782" t="s">
        <v>1592</v>
      </c>
      <c r="H33" s="761">
        <v>0</v>
      </c>
      <c r="I33" s="761">
        <v>0</v>
      </c>
      <c r="J33" s="761">
        <v>0</v>
      </c>
      <c r="K33" s="761">
        <v>0</v>
      </c>
      <c r="L33" s="761"/>
      <c r="P33" s="755"/>
    </row>
    <row r="34" spans="2:16" ht="64.5" thickBot="1">
      <c r="B34" s="1308"/>
      <c r="C34" s="778"/>
      <c r="D34" s="781" t="s">
        <v>1593</v>
      </c>
      <c r="E34" s="760" t="s">
        <v>653</v>
      </c>
      <c r="F34" s="760" t="s">
        <v>654</v>
      </c>
      <c r="G34" s="782" t="s">
        <v>1594</v>
      </c>
      <c r="H34" s="761">
        <v>0</v>
      </c>
      <c r="I34" s="761">
        <v>0</v>
      </c>
      <c r="J34" s="761">
        <v>0</v>
      </c>
      <c r="K34" s="761">
        <v>0</v>
      </c>
      <c r="L34" s="761"/>
      <c r="P34" s="755"/>
    </row>
    <row r="35" spans="2:16" ht="39" thickBot="1">
      <c r="B35" s="1308"/>
      <c r="C35" s="778"/>
      <c r="D35" s="781" t="s">
        <v>1595</v>
      </c>
      <c r="E35" s="760" t="s">
        <v>653</v>
      </c>
      <c r="F35" s="760" t="s">
        <v>654</v>
      </c>
      <c r="G35" s="782" t="s">
        <v>1596</v>
      </c>
      <c r="H35" s="761">
        <v>0</v>
      </c>
      <c r="I35" s="761">
        <v>0</v>
      </c>
      <c r="J35" s="761">
        <v>0</v>
      </c>
      <c r="K35" s="761">
        <v>0</v>
      </c>
      <c r="L35" s="761"/>
      <c r="P35" s="755"/>
    </row>
    <row r="36" spans="2:16" ht="51.75" thickBot="1">
      <c r="B36" s="1308"/>
      <c r="C36" s="778"/>
      <c r="D36" s="781" t="s">
        <v>1597</v>
      </c>
      <c r="E36" s="760" t="s">
        <v>653</v>
      </c>
      <c r="F36" s="760" t="s">
        <v>654</v>
      </c>
      <c r="G36" s="782" t="s">
        <v>1598</v>
      </c>
      <c r="H36" s="761">
        <v>17020000</v>
      </c>
      <c r="I36" s="761">
        <v>17020000</v>
      </c>
      <c r="J36" s="761">
        <v>17020000</v>
      </c>
      <c r="K36" s="761">
        <v>0</v>
      </c>
      <c r="L36" s="761" t="s">
        <v>1599</v>
      </c>
      <c r="P36" s="755"/>
    </row>
    <row r="37" spans="2:16" ht="51.75" thickBot="1">
      <c r="B37" s="1308"/>
      <c r="C37" s="778"/>
      <c r="D37" s="781" t="s">
        <v>1597</v>
      </c>
      <c r="E37" s="760" t="s">
        <v>653</v>
      </c>
      <c r="F37" s="760" t="s">
        <v>654</v>
      </c>
      <c r="G37" s="782" t="s">
        <v>1600</v>
      </c>
      <c r="H37" s="761">
        <v>17020000</v>
      </c>
      <c r="I37" s="761">
        <v>17020000</v>
      </c>
      <c r="J37" s="761">
        <v>17020000</v>
      </c>
      <c r="K37" s="761">
        <v>0</v>
      </c>
      <c r="L37" s="761" t="s">
        <v>1599</v>
      </c>
      <c r="P37" s="755"/>
    </row>
    <row r="38" spans="2:16" ht="51.75" thickBot="1">
      <c r="B38" s="1308"/>
      <c r="C38" s="778"/>
      <c r="D38" s="781" t="s">
        <v>1597</v>
      </c>
      <c r="E38" s="760" t="s">
        <v>653</v>
      </c>
      <c r="F38" s="760" t="s">
        <v>654</v>
      </c>
      <c r="G38" s="782" t="s">
        <v>1601</v>
      </c>
      <c r="H38" s="761">
        <v>0</v>
      </c>
      <c r="I38" s="761">
        <v>0</v>
      </c>
      <c r="J38" s="761">
        <v>0</v>
      </c>
      <c r="K38" s="761">
        <v>0</v>
      </c>
      <c r="L38" s="761"/>
      <c r="P38" s="755"/>
    </row>
    <row r="39" spans="2:16" ht="39" thickBot="1">
      <c r="B39" s="1308"/>
      <c r="C39" s="778"/>
      <c r="D39" s="781" t="s">
        <v>1602</v>
      </c>
      <c r="E39" s="760" t="s">
        <v>653</v>
      </c>
      <c r="F39" s="760" t="s">
        <v>654</v>
      </c>
      <c r="G39" s="782" t="s">
        <v>1603</v>
      </c>
      <c r="H39" s="761">
        <v>0</v>
      </c>
      <c r="I39" s="761">
        <v>0</v>
      </c>
      <c r="J39" s="761">
        <v>0</v>
      </c>
      <c r="K39" s="761">
        <v>0</v>
      </c>
      <c r="L39" s="761"/>
      <c r="P39" s="755"/>
    </row>
    <row r="40" spans="2:16" ht="51.75" thickBot="1">
      <c r="B40" s="1308"/>
      <c r="C40" s="778"/>
      <c r="D40" s="781" t="s">
        <v>1604</v>
      </c>
      <c r="E40" s="760" t="s">
        <v>653</v>
      </c>
      <c r="F40" s="760" t="s">
        <v>654</v>
      </c>
      <c r="G40" s="782" t="s">
        <v>1605</v>
      </c>
      <c r="H40" s="761">
        <v>49400000</v>
      </c>
      <c r="I40" s="761">
        <v>49400000</v>
      </c>
      <c r="J40" s="761">
        <v>49400000</v>
      </c>
      <c r="K40" s="761">
        <v>0</v>
      </c>
      <c r="L40" s="761" t="s">
        <v>1606</v>
      </c>
      <c r="P40" s="755"/>
    </row>
    <row r="41" spans="2:16" ht="51.75" thickBot="1">
      <c r="B41" s="1308"/>
      <c r="C41" s="778"/>
      <c r="D41" s="781" t="s">
        <v>1607</v>
      </c>
      <c r="E41" s="760" t="s">
        <v>653</v>
      </c>
      <c r="F41" s="760" t="s">
        <v>654</v>
      </c>
      <c r="G41" s="782" t="s">
        <v>655</v>
      </c>
      <c r="H41" s="761">
        <v>0</v>
      </c>
      <c r="I41" s="761">
        <v>0</v>
      </c>
      <c r="J41" s="761">
        <v>0</v>
      </c>
      <c r="K41" s="761">
        <v>0</v>
      </c>
      <c r="L41" s="761"/>
      <c r="P41" s="755"/>
    </row>
    <row r="42" spans="2:16" ht="64.5" thickBot="1">
      <c r="B42" s="1308"/>
      <c r="C42" s="778"/>
      <c r="D42" s="781" t="s">
        <v>1608</v>
      </c>
      <c r="E42" s="760" t="s">
        <v>653</v>
      </c>
      <c r="F42" s="760" t="s">
        <v>654</v>
      </c>
      <c r="G42" s="782" t="s">
        <v>1609</v>
      </c>
      <c r="H42" s="761">
        <v>0</v>
      </c>
      <c r="I42" s="761">
        <v>0</v>
      </c>
      <c r="J42" s="761">
        <v>0</v>
      </c>
      <c r="K42" s="761">
        <v>0</v>
      </c>
      <c r="L42" s="761"/>
      <c r="P42" s="755"/>
    </row>
    <row r="43" spans="2:16" ht="64.5" thickBot="1">
      <c r="B43" s="1308"/>
      <c r="C43" s="778"/>
      <c r="D43" s="781" t="s">
        <v>1608</v>
      </c>
      <c r="E43" s="760" t="s">
        <v>653</v>
      </c>
      <c r="F43" s="760" t="s">
        <v>654</v>
      </c>
      <c r="G43" s="782" t="s">
        <v>1610</v>
      </c>
      <c r="H43" s="761">
        <v>0</v>
      </c>
      <c r="I43" s="761">
        <v>0</v>
      </c>
      <c r="J43" s="761">
        <v>0</v>
      </c>
      <c r="K43" s="761">
        <v>0</v>
      </c>
      <c r="L43" s="761"/>
      <c r="P43" s="755"/>
    </row>
    <row r="44" spans="2:16" ht="51.75" thickBot="1">
      <c r="B44" s="1308"/>
      <c r="C44" s="778"/>
      <c r="D44" s="781" t="s">
        <v>1607</v>
      </c>
      <c r="E44" s="760" t="s">
        <v>653</v>
      </c>
      <c r="F44" s="760" t="s">
        <v>654</v>
      </c>
      <c r="G44" s="782" t="s">
        <v>1611</v>
      </c>
      <c r="H44" s="761">
        <v>0</v>
      </c>
      <c r="I44" s="761">
        <v>0</v>
      </c>
      <c r="J44" s="761">
        <v>0</v>
      </c>
      <c r="K44" s="761">
        <v>0</v>
      </c>
      <c r="L44" s="761"/>
      <c r="P44" s="755"/>
    </row>
    <row r="45" spans="2:16" ht="51.75" thickBot="1">
      <c r="B45" s="1308"/>
      <c r="C45" s="778"/>
      <c r="D45" s="781" t="s">
        <v>1607</v>
      </c>
      <c r="E45" s="760" t="s">
        <v>653</v>
      </c>
      <c r="F45" s="760" t="s">
        <v>654</v>
      </c>
      <c r="G45" s="782" t="s">
        <v>1612</v>
      </c>
      <c r="H45" s="761">
        <v>0</v>
      </c>
      <c r="I45" s="761">
        <v>0</v>
      </c>
      <c r="J45" s="761">
        <v>0</v>
      </c>
      <c r="K45" s="761">
        <v>0</v>
      </c>
      <c r="L45" s="761"/>
      <c r="P45" s="755"/>
    </row>
    <row r="46" spans="2:16" ht="51.75" thickBot="1">
      <c r="B46" s="1308"/>
      <c r="C46" s="778"/>
      <c r="D46" s="781" t="s">
        <v>1607</v>
      </c>
      <c r="E46" s="760" t="s">
        <v>653</v>
      </c>
      <c r="F46" s="760" t="s">
        <v>654</v>
      </c>
      <c r="G46" s="782" t="s">
        <v>1613</v>
      </c>
      <c r="H46" s="761">
        <v>0</v>
      </c>
      <c r="I46" s="761">
        <v>0</v>
      </c>
      <c r="J46" s="761">
        <v>0</v>
      </c>
      <c r="K46" s="761">
        <v>0</v>
      </c>
      <c r="L46" s="761"/>
      <c r="P46" s="755"/>
    </row>
    <row r="47" spans="2:16" ht="15.75" thickBot="1">
      <c r="B47" s="1287"/>
      <c r="C47" s="762"/>
      <c r="D47" s="514" t="s">
        <v>184</v>
      </c>
      <c r="E47" s="763"/>
      <c r="F47" s="763"/>
      <c r="G47" s="763"/>
      <c r="H47" s="764">
        <f>SUM(H31:H46)</f>
        <v>161720000</v>
      </c>
      <c r="I47" s="764">
        <f>SUM(I31:I46)</f>
        <v>161720000</v>
      </c>
      <c r="J47" s="764">
        <f>SUM(J31:J46)</f>
        <v>161720000</v>
      </c>
      <c r="K47" s="764">
        <f>SUM(K31:K46)</f>
        <v>0</v>
      </c>
      <c r="L47" s="761"/>
      <c r="M47" s="106"/>
      <c r="N47" s="106"/>
      <c r="P47" s="783"/>
    </row>
    <row r="48" spans="2:16" ht="24" customHeight="1" thickBot="1">
      <c r="B48" s="501" t="s">
        <v>195</v>
      </c>
      <c r="C48" s="500"/>
      <c r="D48" s="1160" t="s">
        <v>656</v>
      </c>
      <c r="E48" s="1161"/>
      <c r="F48" s="1161"/>
      <c r="G48" s="1161"/>
      <c r="H48" s="1161"/>
      <c r="I48" s="1161"/>
      <c r="J48" s="1161"/>
      <c r="K48" s="1161"/>
      <c r="L48" s="1307"/>
      <c r="M48" s="1307"/>
      <c r="N48" s="1307"/>
      <c r="O48" s="1307"/>
      <c r="P48" s="1288"/>
    </row>
    <row r="49" spans="2:16" ht="23.25" thickBot="1">
      <c r="B49" s="501" t="s">
        <v>197</v>
      </c>
      <c r="C49" s="500"/>
      <c r="D49" s="1160" t="s">
        <v>198</v>
      </c>
      <c r="E49" s="1161"/>
      <c r="F49" s="1161"/>
      <c r="G49" s="1161"/>
      <c r="H49" s="1161"/>
      <c r="I49" s="1161"/>
      <c r="J49" s="1161"/>
      <c r="K49" s="1161"/>
      <c r="L49" s="1307"/>
      <c r="M49" s="1307"/>
      <c r="N49" s="1307"/>
      <c r="O49" s="1307"/>
      <c r="P49" s="1288"/>
    </row>
    <row r="50" spans="2:16" ht="15.75" thickBot="1">
      <c r="B50" s="135"/>
      <c r="C50" s="136"/>
      <c r="D50" s="137"/>
      <c r="E50" s="137"/>
      <c r="F50" s="137"/>
      <c r="G50" s="137"/>
      <c r="H50" s="137"/>
      <c r="I50" s="137"/>
      <c r="J50" s="137"/>
      <c r="K50" s="137"/>
    </row>
    <row r="51" spans="2:16" ht="24" customHeight="1" thickBot="1">
      <c r="B51" s="1163" t="s">
        <v>199</v>
      </c>
      <c r="C51" s="1164"/>
      <c r="D51" s="1164"/>
      <c r="E51" s="1165"/>
      <c r="F51" s="137"/>
      <c r="G51" s="137"/>
      <c r="H51" s="137"/>
      <c r="I51" s="137"/>
      <c r="J51" s="137"/>
      <c r="K51" s="137"/>
    </row>
    <row r="52" spans="2:16" ht="15.75" thickBot="1">
      <c r="B52" s="1148">
        <v>1</v>
      </c>
      <c r="C52" s="435"/>
      <c r="D52" s="456" t="s">
        <v>200</v>
      </c>
      <c r="E52" s="447" t="s">
        <v>285</v>
      </c>
      <c r="F52" s="137"/>
      <c r="G52" s="137"/>
      <c r="H52" s="137"/>
      <c r="I52" s="137"/>
      <c r="J52" s="137"/>
      <c r="K52" s="137"/>
    </row>
    <row r="53" spans="2:16" ht="15.75" thickBot="1">
      <c r="B53" s="1149"/>
      <c r="C53" s="435"/>
      <c r="D53" s="441" t="s">
        <v>202</v>
      </c>
      <c r="E53" s="447" t="s">
        <v>702</v>
      </c>
      <c r="F53" s="137"/>
      <c r="G53" s="137"/>
      <c r="H53" s="137"/>
      <c r="I53" s="137"/>
      <c r="J53" s="137"/>
      <c r="K53" s="137"/>
    </row>
    <row r="54" spans="2:16" ht="15.75" thickBot="1">
      <c r="B54" s="1149"/>
      <c r="C54" s="435"/>
      <c r="D54" s="441" t="s">
        <v>204</v>
      </c>
      <c r="E54" s="447" t="s">
        <v>657</v>
      </c>
      <c r="F54" s="137"/>
      <c r="G54" s="137"/>
      <c r="H54" s="137"/>
      <c r="I54" s="137"/>
      <c r="J54" s="137"/>
      <c r="K54" s="137"/>
    </row>
    <row r="55" spans="2:16" ht="15.75" thickBot="1">
      <c r="B55" s="1149"/>
      <c r="C55" s="435"/>
      <c r="D55" s="441" t="s">
        <v>205</v>
      </c>
      <c r="E55" s="447" t="s">
        <v>658</v>
      </c>
      <c r="F55" s="137"/>
      <c r="G55" s="137"/>
      <c r="H55" s="137"/>
      <c r="I55" s="137"/>
      <c r="J55" s="137"/>
      <c r="K55" s="137"/>
    </row>
    <row r="56" spans="2:16" ht="15.75" thickBot="1">
      <c r="B56" s="1149"/>
      <c r="C56" s="435"/>
      <c r="D56" s="441" t="s">
        <v>207</v>
      </c>
      <c r="E56" s="447" t="s">
        <v>659</v>
      </c>
      <c r="F56" s="137"/>
      <c r="G56" s="137"/>
      <c r="H56" s="137"/>
      <c r="I56" s="137"/>
      <c r="J56" s="137"/>
      <c r="K56" s="137"/>
    </row>
    <row r="57" spans="2:16" ht="15.75" thickBot="1">
      <c r="B57" s="1149"/>
      <c r="C57" s="435"/>
      <c r="D57" s="441" t="s">
        <v>208</v>
      </c>
      <c r="E57" s="447" t="s">
        <v>660</v>
      </c>
      <c r="F57" s="137"/>
      <c r="G57" s="137"/>
      <c r="H57" s="137"/>
      <c r="I57" s="137"/>
      <c r="J57" s="137"/>
      <c r="K57" s="137"/>
    </row>
    <row r="58" spans="2:16" ht="15.75" thickBot="1">
      <c r="B58" s="1150"/>
      <c r="C58" s="446"/>
      <c r="D58" s="441" t="s">
        <v>210</v>
      </c>
      <c r="E58" s="447" t="s">
        <v>661</v>
      </c>
      <c r="F58" s="137"/>
      <c r="G58" s="137"/>
      <c r="H58" s="137"/>
      <c r="I58" s="137"/>
      <c r="J58" s="137"/>
      <c r="K58" s="137"/>
    </row>
    <row r="59" spans="2:16" ht="15.75" thickBot="1">
      <c r="B59" s="135"/>
      <c r="C59" s="136"/>
      <c r="D59" s="137"/>
      <c r="E59" s="137"/>
      <c r="F59" s="137"/>
      <c r="G59" s="137"/>
      <c r="H59" s="137"/>
      <c r="I59" s="137"/>
      <c r="J59" s="137"/>
      <c r="K59" s="137"/>
    </row>
    <row r="60" spans="2:16" ht="15.75" thickBot="1">
      <c r="B60" s="1163" t="s">
        <v>212</v>
      </c>
      <c r="C60" s="1164"/>
      <c r="D60" s="1164"/>
      <c r="E60" s="1165"/>
      <c r="F60" s="137"/>
      <c r="G60" s="137"/>
      <c r="H60" s="137"/>
      <c r="I60" s="137"/>
      <c r="J60" s="137"/>
      <c r="K60" s="137"/>
    </row>
    <row r="61" spans="2:16" ht="15.75" thickBot="1">
      <c r="B61" s="1148">
        <v>1</v>
      </c>
      <c r="C61" s="435"/>
      <c r="D61" s="456" t="s">
        <v>200</v>
      </c>
      <c r="E61" s="447" t="s">
        <v>285</v>
      </c>
      <c r="F61" s="137"/>
      <c r="G61" s="137"/>
      <c r="H61" s="137"/>
      <c r="I61" s="137"/>
      <c r="J61" s="137"/>
      <c r="K61" s="137"/>
    </row>
    <row r="62" spans="2:16" ht="15.75" thickBot="1">
      <c r="B62" s="1149"/>
      <c r="C62" s="435"/>
      <c r="D62" s="441" t="s">
        <v>202</v>
      </c>
      <c r="E62" s="447" t="s">
        <v>702</v>
      </c>
      <c r="F62" s="137"/>
      <c r="G62" s="137"/>
      <c r="H62" s="137"/>
      <c r="I62" s="137"/>
      <c r="J62" s="137"/>
      <c r="K62" s="137"/>
    </row>
    <row r="63" spans="2:16" ht="15.75" thickBot="1">
      <c r="B63" s="1149"/>
      <c r="C63" s="435"/>
      <c r="D63" s="441" t="s">
        <v>204</v>
      </c>
      <c r="E63" s="447" t="s">
        <v>657</v>
      </c>
      <c r="F63" s="137"/>
      <c r="G63" s="137"/>
      <c r="H63" s="137"/>
      <c r="I63" s="137"/>
      <c r="J63" s="137"/>
      <c r="K63" s="137"/>
    </row>
    <row r="64" spans="2:16" ht="15.75" thickBot="1">
      <c r="B64" s="1149"/>
      <c r="C64" s="435"/>
      <c r="D64" s="441" t="s">
        <v>205</v>
      </c>
      <c r="E64" s="447" t="s">
        <v>658</v>
      </c>
      <c r="F64" s="137"/>
      <c r="G64" s="137"/>
      <c r="H64" s="137"/>
      <c r="I64" s="137"/>
      <c r="J64" s="137"/>
      <c r="K64" s="137"/>
    </row>
    <row r="65" spans="2:11" ht="15.75" thickBot="1">
      <c r="B65" s="1149"/>
      <c r="C65" s="435"/>
      <c r="D65" s="441" t="s">
        <v>207</v>
      </c>
      <c r="E65" s="447" t="s">
        <v>659</v>
      </c>
      <c r="F65" s="137"/>
      <c r="G65" s="137"/>
      <c r="H65" s="137"/>
      <c r="I65" s="137"/>
      <c r="J65" s="137"/>
      <c r="K65" s="137"/>
    </row>
    <row r="66" spans="2:11" ht="15.75" thickBot="1">
      <c r="B66" s="1149"/>
      <c r="C66" s="435"/>
      <c r="D66" s="441" t="s">
        <v>208</v>
      </c>
      <c r="E66" s="447" t="s">
        <v>660</v>
      </c>
      <c r="F66" s="137"/>
      <c r="G66" s="137"/>
      <c r="H66" s="137"/>
      <c r="I66" s="137"/>
      <c r="J66" s="137"/>
      <c r="K66" s="137"/>
    </row>
    <row r="67" spans="2:11" ht="15.75" thickBot="1">
      <c r="B67" s="1150"/>
      <c r="C67" s="446"/>
      <c r="D67" s="441" t="s">
        <v>210</v>
      </c>
      <c r="E67" s="447" t="s">
        <v>661</v>
      </c>
      <c r="F67" s="137"/>
      <c r="G67" s="137"/>
      <c r="H67" s="137"/>
      <c r="I67" s="137"/>
      <c r="J67" s="137"/>
      <c r="K67" s="137"/>
    </row>
    <row r="68" spans="2:11">
      <c r="B68" s="135"/>
      <c r="C68" s="136"/>
      <c r="D68" s="137"/>
      <c r="E68" s="137"/>
      <c r="F68" s="137"/>
      <c r="G68" s="137"/>
      <c r="H68" s="137"/>
      <c r="I68" s="137"/>
      <c r="J68" s="137"/>
      <c r="K68" s="137"/>
    </row>
    <row r="69" spans="2:11" ht="15.75" thickBot="1">
      <c r="B69" s="135"/>
      <c r="C69" s="136"/>
      <c r="D69" s="137"/>
      <c r="E69" s="137"/>
      <c r="F69" s="137"/>
      <c r="G69" s="137"/>
      <c r="H69" s="137"/>
      <c r="I69" s="137"/>
      <c r="J69" s="137"/>
      <c r="K69" s="137"/>
    </row>
    <row r="70" spans="2:11" ht="15.75" thickBot="1">
      <c r="B70" s="1163" t="s">
        <v>215</v>
      </c>
      <c r="C70" s="1164"/>
      <c r="D70" s="1164"/>
      <c r="E70" s="1164"/>
      <c r="F70" s="1165"/>
      <c r="G70" s="137"/>
      <c r="H70" s="137"/>
      <c r="I70" s="137"/>
      <c r="J70" s="137"/>
      <c r="K70" s="137"/>
    </row>
    <row r="71" spans="2:11" ht="24.75" thickBot="1">
      <c r="B71" s="452" t="s">
        <v>216</v>
      </c>
      <c r="C71" s="441" t="s">
        <v>217</v>
      </c>
      <c r="D71" s="441" t="s">
        <v>218</v>
      </c>
      <c r="E71" s="441" t="s">
        <v>219</v>
      </c>
      <c r="F71" s="137"/>
      <c r="G71" s="137"/>
      <c r="H71" s="137"/>
      <c r="I71" s="137"/>
      <c r="J71" s="137"/>
    </row>
    <row r="72" spans="2:11" ht="72.75" thickBot="1">
      <c r="B72" s="462">
        <v>43865</v>
      </c>
      <c r="C72" s="441">
        <v>0.01</v>
      </c>
      <c r="D72" s="727" t="s">
        <v>662</v>
      </c>
      <c r="E72" s="441"/>
      <c r="F72" s="137"/>
      <c r="G72" s="137"/>
      <c r="H72" s="137"/>
      <c r="I72" s="137"/>
      <c r="J72" s="137"/>
    </row>
    <row r="73" spans="2:11" ht="15.75" thickBot="1">
      <c r="B73" s="158"/>
      <c r="C73" s="159"/>
      <c r="D73" s="137"/>
      <c r="E73" s="137"/>
      <c r="F73" s="137"/>
      <c r="G73" s="137"/>
      <c r="H73" s="137"/>
      <c r="I73" s="137"/>
      <c r="J73" s="137"/>
      <c r="K73" s="137"/>
    </row>
    <row r="74" spans="2:11" ht="24.75" thickBot="1">
      <c r="B74" s="497" t="s">
        <v>167</v>
      </c>
      <c r="C74" s="465"/>
      <c r="D74" s="137"/>
      <c r="E74" s="137"/>
      <c r="F74" s="137"/>
      <c r="G74" s="137"/>
      <c r="H74" s="137"/>
      <c r="I74" s="137"/>
      <c r="J74" s="137"/>
      <c r="K74" s="137"/>
    </row>
    <row r="75" spans="2:11" s="36" customFormat="1">
      <c r="B75" s="1299" t="s">
        <v>663</v>
      </c>
      <c r="C75" s="1300"/>
      <c r="D75" s="1300"/>
      <c r="E75" s="1300"/>
      <c r="F75" s="1300"/>
      <c r="G75" s="1300"/>
      <c r="H75" s="107"/>
      <c r="I75" s="107"/>
      <c r="J75" s="107"/>
      <c r="K75" s="107"/>
    </row>
    <row r="76" spans="2:11" s="36" customFormat="1">
      <c r="B76" s="1299" t="s">
        <v>664</v>
      </c>
      <c r="C76" s="1300"/>
      <c r="D76" s="1300"/>
      <c r="E76" s="1300"/>
      <c r="F76" s="1300"/>
      <c r="G76" s="1300"/>
      <c r="H76" s="107"/>
      <c r="I76" s="107"/>
      <c r="J76" s="107"/>
      <c r="K76" s="107"/>
    </row>
    <row r="77" spans="2:11" s="36" customFormat="1" ht="35.450000000000003" customHeight="1">
      <c r="B77" s="1187"/>
      <c r="C77" s="1188"/>
      <c r="D77" s="1188"/>
      <c r="E77" s="1188"/>
      <c r="F77" s="1188"/>
      <c r="G77" s="1188"/>
      <c r="H77" s="107"/>
      <c r="I77" s="107"/>
      <c r="J77" s="107"/>
      <c r="K77" s="107"/>
    </row>
    <row r="78" spans="2:11" ht="15.75" thickBot="1">
      <c r="B78" s="135"/>
      <c r="C78" s="136"/>
      <c r="D78" s="137"/>
      <c r="E78" s="137"/>
      <c r="F78" s="137"/>
      <c r="G78" s="137"/>
      <c r="H78" s="137"/>
      <c r="I78" s="137"/>
      <c r="J78" s="137"/>
      <c r="K78" s="137"/>
    </row>
    <row r="79" spans="2:11" ht="24.75" thickBot="1">
      <c r="B79" s="466" t="s">
        <v>221</v>
      </c>
      <c r="C79" s="467"/>
      <c r="D79" s="137"/>
      <c r="E79" s="137"/>
      <c r="F79" s="137"/>
      <c r="G79" s="137"/>
      <c r="H79" s="137"/>
      <c r="I79" s="137"/>
      <c r="J79" s="137"/>
      <c r="K79" s="137"/>
    </row>
    <row r="80" spans="2:11" ht="15.75" thickBot="1">
      <c r="B80" s="162"/>
      <c r="C80" s="144"/>
      <c r="D80" s="137"/>
      <c r="E80" s="137"/>
      <c r="F80" s="137"/>
      <c r="G80" s="137"/>
      <c r="H80" s="137"/>
      <c r="I80" s="137"/>
      <c r="J80" s="137"/>
      <c r="K80" s="137"/>
    </row>
    <row r="81" spans="2:11" ht="84.75" thickBot="1">
      <c r="B81" s="468" t="s">
        <v>222</v>
      </c>
      <c r="C81" s="442"/>
      <c r="D81" s="454" t="s">
        <v>665</v>
      </c>
      <c r="E81" s="137"/>
      <c r="F81" s="137"/>
      <c r="G81" s="137"/>
      <c r="H81" s="137"/>
      <c r="I81" s="137"/>
      <c r="J81" s="137"/>
      <c r="K81" s="137"/>
    </row>
    <row r="82" spans="2:11">
      <c r="B82" s="1148" t="s">
        <v>224</v>
      </c>
      <c r="C82" s="435"/>
      <c r="D82" s="508" t="s">
        <v>225</v>
      </c>
      <c r="E82" s="137"/>
      <c r="F82" s="137"/>
      <c r="G82" s="137"/>
      <c r="H82" s="137"/>
      <c r="I82" s="137"/>
      <c r="J82" s="137"/>
      <c r="K82" s="137"/>
    </row>
    <row r="83" spans="2:11" ht="120">
      <c r="B83" s="1149"/>
      <c r="C83" s="435"/>
      <c r="D83" s="509" t="s">
        <v>666</v>
      </c>
      <c r="E83" s="137"/>
      <c r="F83" s="137"/>
      <c r="G83" s="137"/>
      <c r="H83" s="137"/>
      <c r="I83" s="137"/>
      <c r="J83" s="137"/>
      <c r="K83" s="137"/>
    </row>
    <row r="84" spans="2:11">
      <c r="B84" s="1149"/>
      <c r="C84" s="435"/>
      <c r="D84" s="508" t="s">
        <v>227</v>
      </c>
      <c r="E84" s="137"/>
      <c r="F84" s="137"/>
      <c r="G84" s="137"/>
      <c r="H84" s="137"/>
      <c r="I84" s="137"/>
      <c r="J84" s="137"/>
      <c r="K84" s="137"/>
    </row>
    <row r="85" spans="2:11" ht="72">
      <c r="B85" s="1149"/>
      <c r="C85" s="435"/>
      <c r="D85" s="509" t="s">
        <v>667</v>
      </c>
      <c r="E85" s="137"/>
      <c r="F85" s="137"/>
      <c r="G85" s="137"/>
      <c r="H85" s="137"/>
      <c r="I85" s="137"/>
      <c r="J85" s="137"/>
      <c r="K85" s="137"/>
    </row>
    <row r="86" spans="2:11">
      <c r="B86" s="1149"/>
      <c r="C86" s="435"/>
      <c r="D86" s="509" t="s">
        <v>229</v>
      </c>
      <c r="E86" s="137"/>
      <c r="F86" s="137"/>
      <c r="G86" s="137"/>
      <c r="H86" s="137"/>
      <c r="I86" s="137"/>
      <c r="J86" s="137"/>
      <c r="K86" s="137"/>
    </row>
    <row r="87" spans="2:11">
      <c r="B87" s="1149"/>
      <c r="C87" s="435"/>
      <c r="D87" s="509" t="s">
        <v>668</v>
      </c>
      <c r="E87" s="137"/>
      <c r="F87" s="137"/>
      <c r="G87" s="137"/>
      <c r="H87" s="137"/>
      <c r="I87" s="137"/>
      <c r="J87" s="137"/>
      <c r="K87" s="137"/>
    </row>
    <row r="88" spans="2:11">
      <c r="B88" s="1149"/>
      <c r="C88" s="435"/>
      <c r="D88" s="509" t="s">
        <v>669</v>
      </c>
      <c r="E88" s="137"/>
      <c r="F88" s="137"/>
      <c r="G88" s="137"/>
      <c r="H88" s="137"/>
      <c r="I88" s="137"/>
      <c r="J88" s="137"/>
      <c r="K88" s="137"/>
    </row>
    <row r="89" spans="2:11">
      <c r="B89" s="1149"/>
      <c r="C89" s="435"/>
      <c r="D89" s="508" t="s">
        <v>230</v>
      </c>
      <c r="E89" s="137"/>
      <c r="F89" s="137"/>
      <c r="G89" s="137"/>
      <c r="H89" s="137"/>
      <c r="I89" s="137"/>
      <c r="J89" s="137"/>
      <c r="K89" s="137"/>
    </row>
    <row r="90" spans="2:11" ht="36.75" thickBot="1">
      <c r="B90" s="1150"/>
      <c r="C90" s="446"/>
      <c r="D90" s="441" t="s">
        <v>670</v>
      </c>
      <c r="E90" s="137"/>
      <c r="F90" s="137"/>
      <c r="G90" s="137"/>
      <c r="H90" s="137"/>
      <c r="I90" s="137"/>
      <c r="J90" s="137"/>
      <c r="K90" s="137"/>
    </row>
    <row r="91" spans="2:11" ht="24.75" thickBot="1">
      <c r="B91" s="452" t="s">
        <v>232</v>
      </c>
      <c r="C91" s="446"/>
      <c r="D91" s="441"/>
      <c r="E91" s="137"/>
      <c r="F91" s="137"/>
      <c r="G91" s="137"/>
      <c r="H91" s="137"/>
      <c r="I91" s="137"/>
      <c r="J91" s="137"/>
      <c r="K91" s="137"/>
    </row>
    <row r="92" spans="2:11" ht="48">
      <c r="B92" s="1148" t="s">
        <v>233</v>
      </c>
      <c r="C92" s="435"/>
      <c r="D92" s="509" t="s">
        <v>671</v>
      </c>
      <c r="E92" s="137"/>
      <c r="F92" s="137"/>
      <c r="G92" s="137"/>
      <c r="H92" s="137"/>
      <c r="I92" s="137"/>
      <c r="J92" s="137"/>
      <c r="K92" s="137"/>
    </row>
    <row r="93" spans="2:11" ht="60">
      <c r="B93" s="1149"/>
      <c r="C93" s="435"/>
      <c r="D93" s="784" t="s">
        <v>672</v>
      </c>
      <c r="E93" s="137"/>
      <c r="F93" s="137"/>
      <c r="G93" s="137"/>
      <c r="H93" s="137"/>
      <c r="I93" s="137"/>
      <c r="J93" s="137"/>
      <c r="K93" s="137"/>
    </row>
    <row r="94" spans="2:11" ht="36">
      <c r="B94" s="1149"/>
      <c r="C94" s="435"/>
      <c r="D94" s="784" t="s">
        <v>673</v>
      </c>
      <c r="E94" s="137"/>
      <c r="F94" s="137"/>
      <c r="G94" s="137"/>
      <c r="H94" s="137"/>
      <c r="I94" s="137"/>
      <c r="J94" s="137"/>
      <c r="K94" s="137"/>
    </row>
    <row r="95" spans="2:11" ht="48">
      <c r="B95" s="1149"/>
      <c r="C95" s="435"/>
      <c r="D95" s="784" t="s">
        <v>674</v>
      </c>
      <c r="E95" s="137"/>
      <c r="F95" s="137"/>
      <c r="G95" s="137"/>
      <c r="H95" s="137"/>
      <c r="I95" s="137"/>
      <c r="J95" s="137"/>
      <c r="K95" s="137"/>
    </row>
    <row r="96" spans="2:11" ht="36">
      <c r="B96" s="1149"/>
      <c r="C96" s="435"/>
      <c r="D96" s="784" t="s">
        <v>675</v>
      </c>
      <c r="E96" s="137"/>
      <c r="F96" s="137"/>
      <c r="G96" s="137"/>
      <c r="H96" s="137"/>
      <c r="I96" s="137"/>
      <c r="J96" s="137"/>
      <c r="K96" s="137"/>
    </row>
    <row r="97" spans="2:11" ht="96">
      <c r="B97" s="1149"/>
      <c r="C97" s="435"/>
      <c r="D97" s="509" t="s">
        <v>676</v>
      </c>
      <c r="E97" s="137"/>
      <c r="F97" s="137"/>
      <c r="G97" s="137"/>
      <c r="H97" s="137"/>
      <c r="I97" s="137"/>
      <c r="J97" s="137"/>
      <c r="K97" s="137"/>
    </row>
    <row r="98" spans="2:11" ht="48">
      <c r="B98" s="1149"/>
      <c r="C98" s="435"/>
      <c r="D98" s="509" t="s">
        <v>677</v>
      </c>
      <c r="E98" s="137"/>
      <c r="F98" s="137"/>
      <c r="G98" s="137"/>
      <c r="H98" s="137"/>
      <c r="I98" s="137"/>
      <c r="J98" s="137"/>
      <c r="K98" s="137"/>
    </row>
    <row r="99" spans="2:11" ht="36">
      <c r="B99" s="1149"/>
      <c r="C99" s="435"/>
      <c r="D99" s="509" t="s">
        <v>678</v>
      </c>
      <c r="E99" s="137"/>
      <c r="F99" s="137"/>
      <c r="G99" s="137"/>
      <c r="H99" s="137"/>
      <c r="I99" s="137"/>
      <c r="J99" s="137"/>
      <c r="K99" s="137"/>
    </row>
    <row r="100" spans="2:11" ht="36">
      <c r="B100" s="1149"/>
      <c r="C100" s="435"/>
      <c r="D100" s="509" t="s">
        <v>679</v>
      </c>
      <c r="E100" s="137"/>
      <c r="F100" s="137"/>
      <c r="G100" s="137"/>
      <c r="H100" s="137"/>
      <c r="I100" s="137"/>
      <c r="J100" s="137"/>
      <c r="K100" s="137"/>
    </row>
    <row r="101" spans="2:11" ht="96.75" thickBot="1">
      <c r="B101" s="1150"/>
      <c r="C101" s="446"/>
      <c r="D101" s="441" t="s">
        <v>680</v>
      </c>
      <c r="E101" s="137"/>
      <c r="F101" s="137"/>
      <c r="G101" s="137"/>
      <c r="H101" s="137"/>
      <c r="I101" s="137"/>
      <c r="J101" s="137"/>
      <c r="K101" s="137"/>
    </row>
    <row r="102" spans="2:11" ht="24">
      <c r="B102" s="1148" t="s">
        <v>245</v>
      </c>
      <c r="C102" s="435"/>
      <c r="D102" s="508" t="s">
        <v>681</v>
      </c>
      <c r="E102" s="137"/>
      <c r="F102" s="137"/>
      <c r="G102" s="137"/>
      <c r="H102" s="137"/>
      <c r="I102" s="137"/>
      <c r="J102" s="137"/>
      <c r="K102" s="137"/>
    </row>
    <row r="103" spans="2:11">
      <c r="B103" s="1149"/>
      <c r="C103" s="435"/>
      <c r="D103" s="509" t="s">
        <v>682</v>
      </c>
      <c r="E103" s="137"/>
      <c r="F103" s="137"/>
      <c r="G103" s="137"/>
      <c r="H103" s="137"/>
      <c r="I103" s="137"/>
      <c r="J103" s="137"/>
      <c r="K103" s="137"/>
    </row>
    <row r="104" spans="2:11">
      <c r="B104" s="1149"/>
      <c r="C104" s="435"/>
      <c r="D104" s="509" t="s">
        <v>247</v>
      </c>
      <c r="E104" s="137"/>
      <c r="F104" s="137"/>
      <c r="G104" s="137"/>
      <c r="H104" s="137"/>
      <c r="I104" s="137"/>
      <c r="J104" s="137"/>
      <c r="K104" s="137"/>
    </row>
    <row r="105" spans="2:11" ht="49.5">
      <c r="B105" s="1149"/>
      <c r="C105" s="435"/>
      <c r="D105" s="509" t="s">
        <v>683</v>
      </c>
      <c r="E105" s="137"/>
      <c r="F105" s="137"/>
      <c r="G105" s="137"/>
      <c r="H105" s="137"/>
      <c r="I105" s="137"/>
      <c r="J105" s="137"/>
      <c r="K105" s="137"/>
    </row>
    <row r="106" spans="2:11" ht="49.5">
      <c r="B106" s="1149"/>
      <c r="C106" s="435"/>
      <c r="D106" s="509" t="s">
        <v>684</v>
      </c>
      <c r="E106" s="137"/>
      <c r="F106" s="137"/>
      <c r="G106" s="137"/>
      <c r="H106" s="137"/>
      <c r="I106" s="137"/>
      <c r="J106" s="137"/>
      <c r="K106" s="137"/>
    </row>
    <row r="107" spans="2:11" ht="49.5">
      <c r="B107" s="1149"/>
      <c r="C107" s="435"/>
      <c r="D107" s="509" t="s">
        <v>685</v>
      </c>
      <c r="E107" s="137"/>
      <c r="F107" s="137"/>
      <c r="G107" s="137"/>
      <c r="H107" s="137"/>
      <c r="I107" s="137"/>
      <c r="J107" s="137"/>
      <c r="K107" s="137"/>
    </row>
    <row r="108" spans="2:11">
      <c r="B108" s="1149"/>
      <c r="C108" s="435"/>
      <c r="D108" s="508" t="s">
        <v>257</v>
      </c>
      <c r="E108" s="137"/>
      <c r="F108" s="137"/>
      <c r="G108" s="137"/>
      <c r="H108" s="137"/>
      <c r="I108" s="137"/>
      <c r="J108" s="137"/>
      <c r="K108" s="137"/>
    </row>
    <row r="109" spans="2:11" ht="36">
      <c r="B109" s="1149"/>
      <c r="C109" s="435"/>
      <c r="D109" s="508" t="s">
        <v>686</v>
      </c>
      <c r="E109" s="137"/>
      <c r="F109" s="137"/>
      <c r="G109" s="137"/>
      <c r="H109" s="137"/>
      <c r="I109" s="137"/>
      <c r="J109" s="137"/>
      <c r="K109" s="137"/>
    </row>
    <row r="110" spans="2:11">
      <c r="B110" s="1149"/>
      <c r="C110" s="435"/>
      <c r="D110" s="471"/>
      <c r="E110" s="137"/>
      <c r="F110" s="137"/>
      <c r="G110" s="137"/>
      <c r="H110" s="137"/>
      <c r="I110" s="137"/>
      <c r="J110" s="137"/>
      <c r="K110" s="137"/>
    </row>
    <row r="111" spans="2:11">
      <c r="B111" s="1149"/>
      <c r="C111" s="435"/>
      <c r="D111" s="509" t="s">
        <v>247</v>
      </c>
      <c r="E111" s="137"/>
      <c r="F111" s="137"/>
      <c r="G111" s="137"/>
      <c r="H111" s="137"/>
      <c r="I111" s="137"/>
      <c r="J111" s="137"/>
      <c r="K111" s="137"/>
    </row>
    <row r="112" spans="2:11" ht="49.5">
      <c r="B112" s="1149"/>
      <c r="C112" s="435"/>
      <c r="D112" s="509" t="s">
        <v>687</v>
      </c>
      <c r="E112" s="137"/>
      <c r="F112" s="137"/>
      <c r="G112" s="137"/>
      <c r="H112" s="137"/>
      <c r="I112" s="137"/>
      <c r="J112" s="137"/>
      <c r="K112" s="137"/>
    </row>
    <row r="113" spans="2:11" ht="50.25" thickBot="1">
      <c r="B113" s="1150"/>
      <c r="C113" s="446"/>
      <c r="D113" s="441" t="s">
        <v>688</v>
      </c>
      <c r="E113" s="137"/>
      <c r="F113" s="137"/>
      <c r="G113" s="137"/>
      <c r="H113" s="137"/>
      <c r="I113" s="137"/>
      <c r="J113" s="137"/>
      <c r="K113" s="137"/>
    </row>
    <row r="114" spans="2:11">
      <c r="B114" s="137"/>
      <c r="D114" s="137"/>
      <c r="E114" s="137"/>
      <c r="F114" s="137"/>
      <c r="G114" s="137"/>
      <c r="H114" s="137"/>
      <c r="I114" s="137"/>
      <c r="J114" s="137"/>
      <c r="K114" s="137"/>
    </row>
    <row r="115" spans="2:11">
      <c r="B115" s="137"/>
      <c r="D115" s="137"/>
      <c r="E115" s="137"/>
      <c r="F115" s="137"/>
      <c r="G115" s="137"/>
      <c r="H115" s="137"/>
      <c r="I115" s="137"/>
      <c r="J115" s="137"/>
      <c r="K115" s="137"/>
    </row>
    <row r="116" spans="2:11">
      <c r="B116" s="137"/>
      <c r="D116" s="137"/>
      <c r="E116" s="137"/>
      <c r="F116" s="137"/>
      <c r="G116" s="137"/>
      <c r="H116" s="137"/>
      <c r="I116" s="137"/>
      <c r="J116" s="137"/>
      <c r="K116" s="137"/>
    </row>
    <row r="117" spans="2:11">
      <c r="B117" s="137"/>
      <c r="D117" s="137"/>
      <c r="E117" s="137"/>
      <c r="F117" s="137"/>
      <c r="G117" s="137"/>
      <c r="H117" s="137"/>
      <c r="I117" s="137"/>
      <c r="J117" s="137"/>
      <c r="K117" s="137"/>
    </row>
    <row r="118" spans="2:11">
      <c r="B118" s="137"/>
      <c r="D118" s="137"/>
      <c r="E118" s="137"/>
      <c r="F118" s="137"/>
      <c r="G118" s="137"/>
      <c r="H118" s="137"/>
      <c r="I118" s="137"/>
      <c r="J118" s="137"/>
      <c r="K118" s="137"/>
    </row>
    <row r="119" spans="2:11">
      <c r="B119" s="137"/>
      <c r="D119" s="137"/>
      <c r="E119" s="137"/>
      <c r="F119" s="137"/>
      <c r="G119" s="137"/>
      <c r="H119" s="137"/>
      <c r="I119" s="137"/>
      <c r="J119" s="137"/>
      <c r="K119" s="137"/>
    </row>
    <row r="120" spans="2:11">
      <c r="B120" s="137"/>
      <c r="D120" s="137"/>
      <c r="E120" s="137"/>
      <c r="F120" s="137"/>
      <c r="G120" s="137"/>
      <c r="H120" s="137"/>
      <c r="I120" s="137"/>
      <c r="J120" s="137"/>
      <c r="K120" s="137"/>
    </row>
    <row r="121" spans="2:11">
      <c r="B121" s="137"/>
      <c r="D121" s="137"/>
      <c r="E121" s="137"/>
      <c r="F121" s="137"/>
      <c r="G121" s="137"/>
      <c r="H121" s="137"/>
      <c r="I121" s="137"/>
      <c r="J121" s="137"/>
      <c r="K121" s="137"/>
    </row>
    <row r="122" spans="2:11">
      <c r="B122" s="137"/>
      <c r="D122" s="137"/>
      <c r="E122" s="137"/>
      <c r="F122" s="137"/>
      <c r="G122" s="137"/>
      <c r="H122" s="137"/>
      <c r="I122" s="137"/>
      <c r="J122" s="137"/>
      <c r="K122" s="137"/>
    </row>
    <row r="123" spans="2:11">
      <c r="B123" s="137"/>
      <c r="D123" s="137"/>
      <c r="E123" s="137"/>
      <c r="F123" s="137"/>
      <c r="G123" s="137"/>
      <c r="H123" s="137"/>
      <c r="I123" s="137"/>
      <c r="J123" s="137"/>
      <c r="K123" s="137"/>
    </row>
    <row r="124" spans="2:11">
      <c r="B124" s="137"/>
      <c r="D124" s="137"/>
      <c r="E124" s="137"/>
      <c r="F124" s="137"/>
      <c r="G124" s="137"/>
      <c r="H124" s="137"/>
      <c r="I124" s="137"/>
      <c r="J124" s="137"/>
      <c r="K124" s="137"/>
    </row>
    <row r="125" spans="2:11">
      <c r="B125" s="137"/>
      <c r="D125" s="137"/>
      <c r="E125" s="137"/>
      <c r="F125" s="137"/>
      <c r="G125" s="137"/>
      <c r="H125" s="137"/>
      <c r="I125" s="137"/>
      <c r="J125" s="137"/>
      <c r="K125" s="137"/>
    </row>
    <row r="126" spans="2:11">
      <c r="B126" s="137"/>
      <c r="D126" s="137"/>
      <c r="E126" s="137"/>
      <c r="F126" s="137"/>
      <c r="G126" s="137"/>
      <c r="H126" s="137"/>
      <c r="I126" s="137"/>
      <c r="J126" s="137"/>
      <c r="K126" s="137"/>
    </row>
    <row r="127" spans="2:11">
      <c r="B127" s="137"/>
      <c r="D127" s="137"/>
      <c r="E127" s="137"/>
      <c r="F127" s="137"/>
      <c r="G127" s="137"/>
      <c r="H127" s="137"/>
      <c r="I127" s="137"/>
      <c r="J127" s="137"/>
      <c r="K127" s="137"/>
    </row>
    <row r="128" spans="2:11">
      <c r="B128" s="137"/>
      <c r="D128" s="137"/>
      <c r="E128" s="137"/>
      <c r="F128" s="137"/>
      <c r="G128" s="137"/>
      <c r="H128" s="137"/>
      <c r="I128" s="137"/>
      <c r="J128" s="137"/>
      <c r="K128" s="137"/>
    </row>
    <row r="129" spans="2:11">
      <c r="B129" s="137"/>
      <c r="D129" s="137"/>
      <c r="E129" s="137"/>
      <c r="F129" s="137"/>
      <c r="G129" s="137"/>
      <c r="H129" s="137"/>
      <c r="I129" s="137"/>
      <c r="J129" s="137"/>
      <c r="K129" s="137"/>
    </row>
    <row r="130" spans="2:11">
      <c r="B130" s="137"/>
      <c r="D130" s="137"/>
      <c r="E130" s="137"/>
      <c r="F130" s="137"/>
      <c r="G130" s="137"/>
      <c r="H130" s="137"/>
      <c r="I130" s="137"/>
      <c r="J130" s="137"/>
      <c r="K130" s="137"/>
    </row>
    <row r="131" spans="2:11">
      <c r="B131" s="137"/>
      <c r="D131" s="137"/>
      <c r="E131" s="137"/>
      <c r="F131" s="137"/>
      <c r="G131" s="137"/>
      <c r="H131" s="137"/>
      <c r="I131" s="137"/>
      <c r="J131" s="137"/>
      <c r="K131" s="137"/>
    </row>
    <row r="132" spans="2:11">
      <c r="B132" s="137"/>
      <c r="D132" s="137"/>
      <c r="E132" s="137"/>
      <c r="F132" s="137"/>
      <c r="G132" s="137"/>
      <c r="H132" s="137"/>
      <c r="I132" s="137"/>
      <c r="J132" s="137"/>
      <c r="K132" s="137"/>
    </row>
    <row r="133" spans="2:11">
      <c r="B133" s="137"/>
      <c r="D133" s="137"/>
      <c r="E133" s="137"/>
      <c r="F133" s="137"/>
      <c r="G133" s="137"/>
      <c r="H133" s="137"/>
      <c r="I133" s="137"/>
      <c r="J133" s="137"/>
      <c r="K133" s="137"/>
    </row>
    <row r="134" spans="2:11">
      <c r="B134" s="137"/>
      <c r="D134" s="137"/>
      <c r="E134" s="137"/>
      <c r="F134" s="137"/>
      <c r="G134" s="137"/>
      <c r="H134" s="137"/>
      <c r="I134" s="137"/>
      <c r="J134" s="137"/>
      <c r="K134" s="137"/>
    </row>
    <row r="135" spans="2:11">
      <c r="B135" s="137"/>
      <c r="D135" s="137"/>
      <c r="E135" s="137"/>
      <c r="F135" s="137"/>
      <c r="G135" s="137"/>
      <c r="H135" s="137"/>
      <c r="I135" s="137"/>
      <c r="J135" s="137"/>
      <c r="K135" s="137"/>
    </row>
    <row r="136" spans="2:11">
      <c r="B136" s="137"/>
      <c r="D136" s="137"/>
      <c r="E136" s="137"/>
      <c r="F136" s="137"/>
      <c r="G136" s="137"/>
      <c r="H136" s="137"/>
      <c r="I136" s="137"/>
      <c r="J136" s="137"/>
      <c r="K136" s="137"/>
    </row>
    <row r="137" spans="2:11">
      <c r="B137" s="137"/>
      <c r="D137" s="137"/>
      <c r="E137" s="137"/>
      <c r="F137" s="137"/>
      <c r="G137" s="137"/>
      <c r="H137" s="137"/>
      <c r="I137" s="137"/>
      <c r="J137" s="137"/>
      <c r="K137" s="137"/>
    </row>
    <row r="138" spans="2:11">
      <c r="B138" s="137"/>
      <c r="D138" s="137"/>
      <c r="E138" s="137"/>
      <c r="F138" s="137"/>
      <c r="G138" s="137"/>
      <c r="H138" s="137"/>
      <c r="I138" s="137"/>
      <c r="J138" s="137"/>
      <c r="K138" s="137"/>
    </row>
    <row r="139" spans="2:11">
      <c r="B139" s="137"/>
      <c r="D139" s="137"/>
      <c r="E139" s="137"/>
      <c r="F139" s="137"/>
      <c r="G139" s="137"/>
      <c r="H139" s="137"/>
      <c r="I139" s="137"/>
      <c r="J139" s="137"/>
      <c r="K139" s="137"/>
    </row>
    <row r="140" spans="2:11">
      <c r="B140" s="137"/>
      <c r="D140" s="137"/>
      <c r="E140" s="137"/>
      <c r="F140" s="137"/>
      <c r="G140" s="137"/>
      <c r="H140" s="137"/>
      <c r="I140" s="137"/>
      <c r="J140" s="137"/>
      <c r="K140" s="137"/>
    </row>
    <row r="141" spans="2:11">
      <c r="B141" s="137"/>
      <c r="D141" s="137"/>
      <c r="E141" s="137"/>
      <c r="F141" s="137"/>
      <c r="G141" s="137"/>
      <c r="H141" s="137"/>
      <c r="I141" s="137"/>
      <c r="J141" s="137"/>
      <c r="K141" s="137"/>
    </row>
    <row r="142" spans="2:11">
      <c r="B142" s="137"/>
      <c r="D142" s="137"/>
      <c r="E142" s="137"/>
      <c r="F142" s="137"/>
      <c r="G142" s="137"/>
      <c r="H142" s="137"/>
      <c r="I142" s="137"/>
      <c r="J142" s="137"/>
      <c r="K142" s="137"/>
    </row>
    <row r="143" spans="2:11">
      <c r="B143" s="137"/>
      <c r="D143" s="137"/>
      <c r="E143" s="137"/>
      <c r="F143" s="137"/>
      <c r="G143" s="137"/>
      <c r="H143" s="137"/>
      <c r="I143" s="137"/>
      <c r="J143" s="137"/>
      <c r="K143" s="137"/>
    </row>
    <row r="144" spans="2:11">
      <c r="B144" s="137"/>
      <c r="D144" s="137"/>
      <c r="E144" s="137"/>
      <c r="F144" s="137"/>
      <c r="G144" s="137"/>
      <c r="H144" s="137"/>
      <c r="I144" s="137"/>
      <c r="J144" s="137"/>
      <c r="K144" s="137"/>
    </row>
    <row r="145" spans="2:11">
      <c r="B145" s="137"/>
      <c r="D145" s="137"/>
      <c r="E145" s="137"/>
      <c r="F145" s="137"/>
      <c r="G145" s="137"/>
      <c r="H145" s="137"/>
      <c r="I145" s="137"/>
      <c r="J145" s="137"/>
      <c r="K145" s="137"/>
    </row>
    <row r="146" spans="2:11">
      <c r="B146" s="137"/>
      <c r="D146" s="137"/>
      <c r="E146" s="137"/>
      <c r="F146" s="137"/>
      <c r="G146" s="137"/>
      <c r="H146" s="137"/>
      <c r="I146" s="137"/>
      <c r="J146" s="137"/>
      <c r="K146" s="137"/>
    </row>
    <row r="147" spans="2:11">
      <c r="B147" s="137"/>
      <c r="D147" s="137"/>
      <c r="E147" s="137"/>
      <c r="F147" s="137"/>
      <c r="G147" s="137"/>
      <c r="H147" s="137"/>
      <c r="I147" s="137"/>
      <c r="J147" s="137"/>
      <c r="K147" s="137"/>
    </row>
    <row r="148" spans="2:11">
      <c r="B148" s="137"/>
      <c r="D148" s="137"/>
      <c r="E148" s="137"/>
      <c r="F148" s="137"/>
      <c r="G148" s="137"/>
      <c r="H148" s="137"/>
      <c r="I148" s="137"/>
      <c r="J148" s="137"/>
      <c r="K148" s="137"/>
    </row>
    <row r="149" spans="2:11">
      <c r="B149" s="137"/>
      <c r="D149" s="137"/>
      <c r="E149" s="137"/>
      <c r="F149" s="137"/>
      <c r="G149" s="137"/>
      <c r="H149" s="137"/>
      <c r="I149" s="137"/>
      <c r="J149" s="137"/>
      <c r="K149" s="137"/>
    </row>
    <row r="150" spans="2:11">
      <c r="B150" s="137"/>
      <c r="D150" s="137"/>
      <c r="E150" s="137"/>
      <c r="F150" s="137"/>
      <c r="G150" s="137"/>
      <c r="H150" s="137"/>
      <c r="I150" s="137"/>
      <c r="J150" s="137"/>
      <c r="K150" s="137"/>
    </row>
    <row r="151" spans="2:11">
      <c r="B151" s="137"/>
      <c r="D151" s="137"/>
      <c r="E151" s="137"/>
      <c r="F151" s="137"/>
      <c r="G151" s="137"/>
      <c r="H151" s="137"/>
      <c r="I151" s="137"/>
      <c r="J151" s="137"/>
      <c r="K151" s="137"/>
    </row>
    <row r="152" spans="2:11">
      <c r="B152" s="137"/>
      <c r="D152" s="137"/>
      <c r="E152" s="137"/>
      <c r="F152" s="137"/>
      <c r="G152" s="137"/>
      <c r="H152" s="137"/>
      <c r="I152" s="137"/>
      <c r="J152" s="137"/>
      <c r="K152" s="137"/>
    </row>
    <row r="153" spans="2:11">
      <c r="B153" s="137"/>
      <c r="D153" s="137"/>
      <c r="E153" s="137"/>
      <c r="F153" s="137"/>
      <c r="G153" s="137"/>
      <c r="H153" s="137"/>
      <c r="I153" s="137"/>
      <c r="J153" s="137"/>
      <c r="K153" s="137"/>
    </row>
    <row r="154" spans="2:11">
      <c r="B154" s="137"/>
      <c r="D154" s="137"/>
      <c r="E154" s="137"/>
      <c r="F154" s="137"/>
      <c r="G154" s="137"/>
      <c r="H154" s="137"/>
      <c r="I154" s="137"/>
      <c r="J154" s="137"/>
      <c r="K154" s="137"/>
    </row>
    <row r="155" spans="2:11">
      <c r="B155" s="137"/>
      <c r="D155" s="137"/>
      <c r="E155" s="137"/>
      <c r="F155" s="137"/>
      <c r="G155" s="137"/>
      <c r="H155" s="137"/>
      <c r="I155" s="137"/>
      <c r="J155" s="137"/>
      <c r="K155" s="137"/>
    </row>
    <row r="156" spans="2:11">
      <c r="B156" s="137"/>
      <c r="D156" s="137"/>
      <c r="E156" s="137"/>
      <c r="F156" s="137"/>
      <c r="G156" s="137"/>
      <c r="H156" s="137"/>
      <c r="I156" s="137"/>
      <c r="J156" s="137"/>
      <c r="K156" s="137"/>
    </row>
    <row r="157" spans="2:11">
      <c r="B157" s="137"/>
      <c r="D157" s="137"/>
      <c r="E157" s="137"/>
      <c r="F157" s="137"/>
      <c r="G157" s="137"/>
      <c r="H157" s="137"/>
      <c r="I157" s="137"/>
      <c r="J157" s="137"/>
      <c r="K157" s="137"/>
    </row>
    <row r="158" spans="2:11">
      <c r="B158" s="137"/>
      <c r="D158" s="137"/>
      <c r="E158" s="137"/>
      <c r="F158" s="137"/>
      <c r="G158" s="137"/>
      <c r="H158" s="137"/>
      <c r="I158" s="137"/>
      <c r="J158" s="137"/>
      <c r="K158" s="137"/>
    </row>
    <row r="159" spans="2:11">
      <c r="B159" s="137"/>
      <c r="D159" s="137"/>
      <c r="E159" s="137"/>
      <c r="F159" s="137"/>
      <c r="G159" s="137"/>
      <c r="H159" s="137"/>
      <c r="I159" s="137"/>
      <c r="J159" s="137"/>
      <c r="K159" s="137"/>
    </row>
    <row r="160" spans="2:11">
      <c r="B160" s="137"/>
      <c r="D160" s="137"/>
      <c r="E160" s="137"/>
      <c r="F160" s="137"/>
      <c r="G160" s="137"/>
      <c r="H160" s="137"/>
      <c r="I160" s="137"/>
      <c r="J160" s="137"/>
      <c r="K160" s="137"/>
    </row>
    <row r="161" spans="2:11">
      <c r="B161" s="137"/>
      <c r="D161" s="137"/>
      <c r="E161" s="137"/>
      <c r="F161" s="137"/>
      <c r="G161" s="137"/>
      <c r="H161" s="137"/>
      <c r="I161" s="137"/>
      <c r="J161" s="137"/>
      <c r="K161" s="137"/>
    </row>
    <row r="162" spans="2:11">
      <c r="B162" s="137"/>
      <c r="D162" s="137"/>
      <c r="E162" s="137"/>
      <c r="F162" s="137"/>
      <c r="G162" s="137"/>
      <c r="H162" s="137"/>
      <c r="I162" s="137"/>
      <c r="J162" s="137"/>
      <c r="K162" s="137"/>
    </row>
    <row r="163" spans="2:11">
      <c r="B163" s="137"/>
      <c r="D163" s="137"/>
      <c r="E163" s="137"/>
      <c r="F163" s="137"/>
      <c r="G163" s="137"/>
      <c r="H163" s="137"/>
      <c r="I163" s="137"/>
      <c r="J163" s="137"/>
      <c r="K163" s="137"/>
    </row>
    <row r="164" spans="2:11">
      <c r="B164" s="137"/>
      <c r="D164" s="137"/>
      <c r="E164" s="137"/>
      <c r="F164" s="137"/>
      <c r="G164" s="137"/>
      <c r="H164" s="137"/>
      <c r="I164" s="137"/>
      <c r="J164" s="137"/>
      <c r="K164" s="137"/>
    </row>
    <row r="165" spans="2:11">
      <c r="B165" s="137"/>
      <c r="D165" s="137"/>
      <c r="E165" s="137"/>
      <c r="F165" s="137"/>
      <c r="G165" s="137"/>
      <c r="H165" s="137"/>
      <c r="I165" s="137"/>
      <c r="J165" s="137"/>
      <c r="K165" s="137"/>
    </row>
    <row r="166" spans="2:11">
      <c r="B166" s="137"/>
      <c r="D166" s="137"/>
      <c r="E166" s="137"/>
      <c r="F166" s="137"/>
      <c r="G166" s="137"/>
      <c r="H166" s="137"/>
      <c r="I166" s="137"/>
      <c r="J166" s="137"/>
      <c r="K166" s="137"/>
    </row>
    <row r="167" spans="2:11">
      <c r="B167" s="137"/>
      <c r="D167" s="137"/>
      <c r="E167" s="137"/>
      <c r="F167" s="137"/>
      <c r="G167" s="137"/>
      <c r="H167" s="137"/>
      <c r="I167" s="137"/>
      <c r="J167" s="137"/>
      <c r="K167" s="137"/>
    </row>
    <row r="168" spans="2:11">
      <c r="B168" s="137"/>
      <c r="D168" s="137"/>
      <c r="E168" s="137"/>
      <c r="F168" s="137"/>
      <c r="G168" s="137"/>
      <c r="H168" s="137"/>
      <c r="I168" s="137"/>
      <c r="J168" s="137"/>
      <c r="K168" s="137"/>
    </row>
    <row r="169" spans="2:11">
      <c r="B169" s="137"/>
      <c r="D169" s="137"/>
      <c r="E169" s="137"/>
      <c r="F169" s="137"/>
      <c r="G169" s="137"/>
      <c r="H169" s="137"/>
      <c r="I169" s="137"/>
      <c r="J169" s="137"/>
      <c r="K169" s="137"/>
    </row>
    <row r="170" spans="2:11">
      <c r="B170" s="137"/>
      <c r="D170" s="137"/>
      <c r="E170" s="137"/>
      <c r="F170" s="137"/>
      <c r="G170" s="137"/>
      <c r="H170" s="137"/>
      <c r="I170" s="137"/>
      <c r="J170" s="137"/>
      <c r="K170" s="137"/>
    </row>
    <row r="171" spans="2:11">
      <c r="B171" s="137"/>
      <c r="D171" s="137"/>
      <c r="E171" s="137"/>
      <c r="F171" s="137"/>
      <c r="G171" s="137"/>
      <c r="H171" s="137"/>
      <c r="I171" s="137"/>
      <c r="J171" s="137"/>
      <c r="K171" s="137"/>
    </row>
    <row r="172" spans="2:11">
      <c r="B172" s="137"/>
      <c r="D172" s="137"/>
      <c r="E172" s="137"/>
      <c r="F172" s="137"/>
      <c r="G172" s="137"/>
      <c r="H172" s="137"/>
      <c r="I172" s="137"/>
      <c r="J172" s="137"/>
      <c r="K172" s="137"/>
    </row>
    <row r="173" spans="2:11">
      <c r="B173" s="137"/>
      <c r="D173" s="137"/>
      <c r="E173" s="137"/>
      <c r="F173" s="137"/>
      <c r="G173" s="137"/>
      <c r="H173" s="137"/>
      <c r="I173" s="137"/>
      <c r="J173" s="137"/>
      <c r="K173" s="137"/>
    </row>
    <row r="174" spans="2:11">
      <c r="B174" s="137"/>
      <c r="D174" s="137"/>
      <c r="E174" s="137"/>
      <c r="F174" s="137"/>
      <c r="G174" s="137"/>
      <c r="H174" s="137"/>
      <c r="I174" s="137"/>
      <c r="J174" s="137"/>
      <c r="K174" s="137"/>
    </row>
    <row r="175" spans="2:11">
      <c r="B175" s="137"/>
      <c r="D175" s="137"/>
      <c r="E175" s="137"/>
      <c r="F175" s="137"/>
      <c r="G175" s="137"/>
      <c r="H175" s="137"/>
      <c r="I175" s="137"/>
      <c r="J175" s="137"/>
      <c r="K175" s="137"/>
    </row>
    <row r="176" spans="2:11">
      <c r="B176" s="137"/>
      <c r="D176" s="137"/>
      <c r="E176" s="137"/>
      <c r="F176" s="137"/>
      <c r="G176" s="137"/>
      <c r="H176" s="137"/>
      <c r="I176" s="137"/>
      <c r="J176" s="137"/>
      <c r="K176" s="137"/>
    </row>
    <row r="177" spans="2:11">
      <c r="B177" s="137"/>
      <c r="D177" s="137"/>
      <c r="E177" s="137"/>
      <c r="F177" s="137"/>
      <c r="G177" s="137"/>
      <c r="H177" s="137"/>
      <c r="I177" s="137"/>
      <c r="J177" s="137"/>
      <c r="K177" s="137"/>
    </row>
    <row r="178" spans="2:11">
      <c r="B178" s="137"/>
      <c r="D178" s="137"/>
      <c r="E178" s="137"/>
      <c r="F178" s="137"/>
      <c r="G178" s="137"/>
      <c r="H178" s="137"/>
      <c r="I178" s="137"/>
      <c r="J178" s="137"/>
      <c r="K178" s="137"/>
    </row>
    <row r="179" spans="2:11">
      <c r="B179" s="137"/>
      <c r="D179" s="137"/>
      <c r="E179" s="137"/>
      <c r="F179" s="137"/>
      <c r="G179" s="137"/>
      <c r="H179" s="137"/>
      <c r="I179" s="137"/>
      <c r="J179" s="137"/>
      <c r="K179" s="137"/>
    </row>
    <row r="180" spans="2:11">
      <c r="B180" s="137"/>
      <c r="D180" s="137"/>
      <c r="E180" s="137"/>
      <c r="F180" s="137"/>
      <c r="G180" s="137"/>
      <c r="H180" s="137"/>
      <c r="I180" s="137"/>
      <c r="J180" s="137"/>
      <c r="K180" s="137"/>
    </row>
    <row r="181" spans="2:11">
      <c r="B181" s="137"/>
      <c r="D181" s="137"/>
      <c r="E181" s="137"/>
      <c r="F181" s="137"/>
      <c r="G181" s="137"/>
      <c r="H181" s="137"/>
      <c r="I181" s="137"/>
      <c r="J181" s="137"/>
      <c r="K181" s="137"/>
    </row>
    <row r="182" spans="2:11">
      <c r="B182" s="137"/>
      <c r="D182" s="137"/>
      <c r="E182" s="137"/>
      <c r="F182" s="137"/>
      <c r="G182" s="137"/>
      <c r="H182" s="137"/>
      <c r="I182" s="137"/>
      <c r="J182" s="137"/>
      <c r="K182" s="137"/>
    </row>
    <row r="183" spans="2:11">
      <c r="B183" s="137"/>
      <c r="D183" s="137"/>
      <c r="E183" s="137"/>
      <c r="F183" s="137"/>
      <c r="G183" s="137"/>
      <c r="H183" s="137"/>
      <c r="I183" s="137"/>
      <c r="J183" s="137"/>
      <c r="K183" s="137"/>
    </row>
    <row r="184" spans="2:11">
      <c r="B184" s="137"/>
      <c r="D184" s="137"/>
      <c r="E184" s="137"/>
      <c r="F184" s="137"/>
      <c r="G184" s="137"/>
      <c r="H184" s="137"/>
      <c r="I184" s="137"/>
      <c r="J184" s="137"/>
      <c r="K184" s="137"/>
    </row>
    <row r="185" spans="2:11">
      <c r="B185" s="137"/>
      <c r="D185" s="137"/>
      <c r="E185" s="137"/>
      <c r="F185" s="137"/>
      <c r="G185" s="137"/>
      <c r="H185" s="137"/>
      <c r="I185" s="137"/>
      <c r="J185" s="137"/>
      <c r="K185" s="137"/>
    </row>
    <row r="186" spans="2:11">
      <c r="B186" s="137"/>
      <c r="D186" s="137"/>
      <c r="E186" s="137"/>
      <c r="F186" s="137"/>
      <c r="G186" s="137"/>
      <c r="H186" s="137"/>
      <c r="I186" s="137"/>
      <c r="J186" s="137"/>
      <c r="K186" s="137"/>
    </row>
  </sheetData>
  <sheetProtection algorithmName="SHA-512" hashValue="5/2VQmlRNRIA/YYpVfoUtFu6IWje5RqZaJngCL/6eNcDJCBo0S+5YLg2MQm/8LgNnw2RDb6okJ15p6+fEG4GaQ==" saltValue="mmcYhhLqEwcL3hKw4sxzlw==" spinCount="100000" sheet="1" objects="1" scenarios="1" selectLockedCells="1" selectUnlockedCells="1"/>
  <mergeCells count="47">
    <mergeCell ref="B10:D10"/>
    <mergeCell ref="F10:S10"/>
    <mergeCell ref="A1:P1"/>
    <mergeCell ref="A2:P2"/>
    <mergeCell ref="A3:P3"/>
    <mergeCell ref="A4:D4"/>
    <mergeCell ref="A5:P5"/>
    <mergeCell ref="D25:P25"/>
    <mergeCell ref="F11:S11"/>
    <mergeCell ref="E12:R12"/>
    <mergeCell ref="E13:R13"/>
    <mergeCell ref="B15:B47"/>
    <mergeCell ref="D15:P15"/>
    <mergeCell ref="Q15:Q18"/>
    <mergeCell ref="D16:D18"/>
    <mergeCell ref="E16:J16"/>
    <mergeCell ref="K16:P16"/>
    <mergeCell ref="E17:G17"/>
    <mergeCell ref="H17:J17"/>
    <mergeCell ref="K17:M17"/>
    <mergeCell ref="N17:P17"/>
    <mergeCell ref="D23:P23"/>
    <mergeCell ref="D24:P24"/>
    <mergeCell ref="B60:E60"/>
    <mergeCell ref="D26:P26"/>
    <mergeCell ref="D27:P27"/>
    <mergeCell ref="D28:P28"/>
    <mergeCell ref="C29:C30"/>
    <mergeCell ref="D29:D30"/>
    <mergeCell ref="E29:E30"/>
    <mergeCell ref="F29:F30"/>
    <mergeCell ref="G29:G30"/>
    <mergeCell ref="J29:J30"/>
    <mergeCell ref="K29:K30"/>
    <mergeCell ref="L29:L30"/>
    <mergeCell ref="D48:P48"/>
    <mergeCell ref="D49:P49"/>
    <mergeCell ref="B51:E51"/>
    <mergeCell ref="B52:B58"/>
    <mergeCell ref="B92:B101"/>
    <mergeCell ref="B102:B113"/>
    <mergeCell ref="B61:B67"/>
    <mergeCell ref="B70:F70"/>
    <mergeCell ref="B75:G75"/>
    <mergeCell ref="B76:G76"/>
    <mergeCell ref="B77:G77"/>
    <mergeCell ref="B82:B90"/>
  </mergeCells>
  <conditionalFormatting sqref="F10">
    <cfRule type="notContainsBlanks" dxfId="41" priority="4">
      <formula>LEN(TRIM(F10))&gt;0</formula>
    </cfRule>
  </conditionalFormatting>
  <conditionalFormatting sqref="F11:S11">
    <cfRule type="expression" dxfId="40" priority="2">
      <formula>E11="NO SE REPORTA"</formula>
    </cfRule>
    <cfRule type="expression" dxfId="39" priority="3">
      <formula>E10="NO APLICA"</formula>
    </cfRule>
  </conditionalFormatting>
  <conditionalFormatting sqref="E12:R12">
    <cfRule type="expression" dxfId="38"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9:P21">
      <formula1>0</formula1>
    </dataValidation>
    <dataValidation type="whole" operator="greaterThanOrEqual" allowBlank="1" showInputMessage="1" showErrorMessage="1" errorTitle="ERROR" error="Valor en PESOS (sin centavos)" sqref="H31:K46">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0"/>
  <sheetViews>
    <sheetView showGridLines="0" zoomScale="125" zoomScaleNormal="125" zoomScalePageLayoutView="125" workbookViewId="0">
      <selection activeCell="L16" sqref="L16"/>
    </sheetView>
  </sheetViews>
  <sheetFormatPr baseColWidth="10" defaultColWidth="10.85546875" defaultRowHeight="15"/>
  <cols>
    <col min="1" max="1" width="1.85546875" style="131" customWidth="1"/>
    <col min="2" max="2" width="12.85546875" style="131" customWidth="1"/>
    <col min="3" max="3" width="5" style="160" bestFit="1" customWidth="1"/>
    <col min="4" max="4" width="34.85546875" style="131" customWidth="1"/>
    <col min="5" max="5" width="12.140625" style="131" customWidth="1"/>
    <col min="6" max="16384" width="10.85546875" style="131"/>
  </cols>
  <sheetData>
    <row r="1" spans="1:21" s="424" customFormat="1" ht="100.5" customHeight="1" thickBot="1">
      <c r="A1" s="1131"/>
      <c r="B1" s="1132"/>
      <c r="C1" s="1132"/>
      <c r="D1" s="1132"/>
      <c r="E1" s="1132"/>
      <c r="F1" s="1132"/>
      <c r="G1" s="1132"/>
      <c r="H1" s="1132"/>
      <c r="I1" s="1132"/>
      <c r="J1" s="1132"/>
      <c r="K1" s="1132"/>
      <c r="L1" s="1132"/>
      <c r="M1" s="1132"/>
      <c r="N1" s="1132"/>
      <c r="O1" s="1132"/>
      <c r="P1" s="1133"/>
      <c r="Q1" s="131"/>
      <c r="R1" s="131"/>
    </row>
    <row r="2" spans="1:21" s="425" customFormat="1" ht="16.5" thickBot="1">
      <c r="A2" s="1167">
        <f>'[2]Datos Generales'!C5</f>
        <v>0</v>
      </c>
      <c r="B2" s="1168"/>
      <c r="C2" s="1168"/>
      <c r="D2" s="1168"/>
      <c r="E2" s="1168"/>
      <c r="F2" s="1168"/>
      <c r="G2" s="1168"/>
      <c r="H2" s="1168"/>
      <c r="I2" s="1168"/>
      <c r="J2" s="1168"/>
      <c r="K2" s="1168"/>
      <c r="L2" s="1168"/>
      <c r="M2" s="1168"/>
      <c r="N2" s="1168"/>
      <c r="O2" s="1168"/>
      <c r="P2" s="1169"/>
      <c r="Q2" s="131"/>
      <c r="R2" s="131"/>
    </row>
    <row r="3" spans="1:21" s="425" customFormat="1" ht="16.5" thickBot="1">
      <c r="A3" s="1137" t="s">
        <v>104</v>
      </c>
      <c r="B3" s="1138"/>
      <c r="C3" s="1138"/>
      <c r="D3" s="1138"/>
      <c r="E3" s="1138"/>
      <c r="F3" s="1138"/>
      <c r="G3" s="1138"/>
      <c r="H3" s="1138"/>
      <c r="I3" s="1138"/>
      <c r="J3" s="1138"/>
      <c r="K3" s="1138"/>
      <c r="L3" s="1138"/>
      <c r="M3" s="1138"/>
      <c r="N3" s="1138"/>
      <c r="O3" s="1138"/>
      <c r="P3" s="1139"/>
      <c r="Q3" s="131"/>
      <c r="R3" s="131"/>
    </row>
    <row r="4" spans="1:21" s="425" customFormat="1" ht="16.5" thickBot="1">
      <c r="A4" s="1170" t="s">
        <v>263</v>
      </c>
      <c r="B4" s="1171"/>
      <c r="C4" s="1171"/>
      <c r="D4" s="1171"/>
      <c r="E4" s="472">
        <f>'[2]Datos Generales'!C6</f>
        <v>0</v>
      </c>
      <c r="F4" s="472"/>
      <c r="G4" s="472"/>
      <c r="H4" s="472"/>
      <c r="I4" s="472"/>
      <c r="J4" s="472"/>
      <c r="K4" s="472"/>
      <c r="L4" s="427"/>
      <c r="M4" s="427"/>
      <c r="N4" s="427"/>
      <c r="O4" s="427"/>
      <c r="P4" s="428"/>
      <c r="Q4" s="131"/>
      <c r="R4" s="131"/>
    </row>
    <row r="5" spans="1:21" ht="16.5" customHeight="1" thickBot="1">
      <c r="A5" s="1137" t="s">
        <v>120</v>
      </c>
      <c r="B5" s="1138"/>
      <c r="C5" s="1138"/>
      <c r="D5" s="1138"/>
      <c r="E5" s="1138"/>
      <c r="F5" s="1138"/>
      <c r="G5" s="1138"/>
      <c r="H5" s="1138"/>
      <c r="I5" s="1138"/>
      <c r="J5" s="1138"/>
      <c r="K5" s="1138"/>
      <c r="L5" s="1138"/>
      <c r="M5" s="1138"/>
      <c r="N5" s="1138"/>
      <c r="O5" s="1138"/>
      <c r="P5" s="1139"/>
    </row>
    <row r="6" spans="1:21">
      <c r="B6" s="135" t="s">
        <v>134</v>
      </c>
      <c r="C6" s="136"/>
      <c r="D6" s="137"/>
      <c r="E6" s="710"/>
      <c r="F6" s="137" t="s">
        <v>135</v>
      </c>
      <c r="G6" s="137"/>
      <c r="H6" s="137"/>
      <c r="I6" s="137"/>
      <c r="J6" s="137"/>
      <c r="K6" s="137"/>
    </row>
    <row r="7" spans="1:21" ht="15.75" thickBot="1">
      <c r="B7" s="429"/>
      <c r="C7" s="430"/>
      <c r="D7" s="137"/>
      <c r="E7" s="711"/>
      <c r="F7" s="137" t="s">
        <v>136</v>
      </c>
      <c r="G7" s="137"/>
      <c r="H7" s="137"/>
      <c r="I7" s="137"/>
      <c r="J7" s="137"/>
      <c r="K7" s="137"/>
    </row>
    <row r="8" spans="1:21" ht="15.75" thickBot="1">
      <c r="B8" s="98" t="s">
        <v>137</v>
      </c>
      <c r="C8" s="141">
        <v>2019</v>
      </c>
      <c r="D8" s="431">
        <f>IF(E10="NO APLICA","NO APLICA",IF(E11="NO SE REPORTA","SIN INFORMACION",+K21))</f>
        <v>0.875</v>
      </c>
      <c r="E8" s="142"/>
      <c r="F8" s="137" t="s">
        <v>138</v>
      </c>
      <c r="G8" s="137"/>
      <c r="H8" s="137"/>
      <c r="I8" s="137"/>
      <c r="J8" s="137"/>
      <c r="K8" s="137"/>
    </row>
    <row r="9" spans="1:21">
      <c r="B9" s="143" t="s">
        <v>139</v>
      </c>
      <c r="C9" s="144"/>
      <c r="D9" s="137"/>
      <c r="E9" s="137"/>
      <c r="F9" s="137"/>
      <c r="G9" s="137"/>
      <c r="H9" s="137"/>
      <c r="I9" s="137"/>
      <c r="J9" s="137"/>
      <c r="K9" s="137"/>
    </row>
    <row r="10" spans="1:21">
      <c r="B10" s="1128" t="s">
        <v>140</v>
      </c>
      <c r="C10" s="1128"/>
      <c r="D10" s="1128"/>
      <c r="E10" s="712" t="s">
        <v>141</v>
      </c>
      <c r="F10" s="1129"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130"/>
      <c r="H10" s="1130"/>
      <c r="I10" s="1130"/>
      <c r="J10" s="1130"/>
      <c r="K10" s="1130"/>
      <c r="L10" s="1130"/>
      <c r="M10" s="1130"/>
      <c r="N10" s="1130"/>
      <c r="O10" s="1130"/>
      <c r="P10" s="1130"/>
      <c r="Q10" s="1130"/>
      <c r="R10" s="1130"/>
      <c r="S10" s="1130"/>
      <c r="T10" s="137"/>
      <c r="U10" s="137"/>
    </row>
    <row r="11" spans="1:21" ht="14.45" customHeight="1">
      <c r="B11" s="146"/>
      <c r="C11" s="144"/>
      <c r="D11" s="98" t="str">
        <f>IF(E10="SI APLICA","¿El indicador no se reporta por limitaciones de información disponible? ","")</f>
        <v xml:space="preserve">¿El indicador no se reporta por limitaciones de información disponible? </v>
      </c>
      <c r="E11" s="713" t="s">
        <v>142</v>
      </c>
      <c r="F11" s="1142"/>
      <c r="G11" s="1143"/>
      <c r="H11" s="1143"/>
      <c r="I11" s="1143"/>
      <c r="J11" s="1143"/>
      <c r="K11" s="1143"/>
      <c r="L11" s="1143"/>
      <c r="M11" s="1143"/>
      <c r="N11" s="1143"/>
      <c r="O11" s="1143"/>
      <c r="P11" s="1143"/>
      <c r="Q11" s="1143"/>
      <c r="R11" s="1143"/>
      <c r="S11" s="1143"/>
    </row>
    <row r="12" spans="1:21" ht="23.45" customHeight="1">
      <c r="B12" s="143"/>
      <c r="C12" s="144"/>
      <c r="D12" s="98" t="str">
        <f>IF(E11="SI SE REPORTA","¿Qué programas o proyectos del Plan de Acción están asociados al indicador? ","")</f>
        <v xml:space="preserve">¿Qué programas o proyectos del Plan de Acción están asociados al indicador? </v>
      </c>
      <c r="E12" s="1144" t="s">
        <v>31</v>
      </c>
      <c r="F12" s="1144"/>
      <c r="G12" s="1144"/>
      <c r="H12" s="1144"/>
      <c r="I12" s="1144"/>
      <c r="J12" s="1144"/>
      <c r="K12" s="1144"/>
      <c r="L12" s="1144"/>
      <c r="M12" s="1144"/>
      <c r="N12" s="1144"/>
      <c r="O12" s="1144"/>
      <c r="P12" s="1144"/>
      <c r="Q12" s="1144"/>
      <c r="R12" s="1144"/>
    </row>
    <row r="13" spans="1:21" ht="21.95" customHeight="1">
      <c r="B13" s="143"/>
      <c r="C13" s="144"/>
      <c r="D13" s="98" t="s">
        <v>143</v>
      </c>
      <c r="E13" s="1145"/>
      <c r="F13" s="1146"/>
      <c r="G13" s="1146"/>
      <c r="H13" s="1146"/>
      <c r="I13" s="1146"/>
      <c r="J13" s="1146"/>
      <c r="K13" s="1146"/>
      <c r="L13" s="1146"/>
      <c r="M13" s="1146"/>
      <c r="N13" s="1146"/>
      <c r="O13" s="1146"/>
      <c r="P13" s="1146"/>
      <c r="Q13" s="1146"/>
      <c r="R13" s="1147"/>
    </row>
    <row r="14" spans="1:21" ht="6.95" customHeight="1" thickBot="1">
      <c r="B14" s="143"/>
      <c r="C14" s="144"/>
      <c r="D14" s="137"/>
      <c r="E14" s="137"/>
      <c r="F14" s="137"/>
      <c r="G14" s="137"/>
      <c r="H14" s="137"/>
      <c r="I14" s="137"/>
      <c r="J14" s="137"/>
      <c r="K14" s="137"/>
    </row>
    <row r="15" spans="1:21" ht="15.75" thickBot="1">
      <c r="B15" s="1286" t="s">
        <v>144</v>
      </c>
      <c r="C15" s="771"/>
      <c r="D15" s="1151" t="s">
        <v>145</v>
      </c>
      <c r="E15" s="1152"/>
      <c r="F15" s="1152"/>
      <c r="G15" s="1152"/>
      <c r="H15" s="1152"/>
      <c r="I15" s="1152"/>
      <c r="J15" s="1152"/>
      <c r="K15" s="1152"/>
      <c r="L15" s="1293"/>
    </row>
    <row r="16" spans="1:21" ht="15.75" thickBot="1">
      <c r="B16" s="1308"/>
      <c r="C16" s="772"/>
      <c r="D16" s="1153"/>
      <c r="E16" s="1160" t="s">
        <v>692</v>
      </c>
      <c r="F16" s="1161"/>
      <c r="G16" s="1162"/>
      <c r="H16" s="1160" t="s">
        <v>693</v>
      </c>
      <c r="I16" s="1161"/>
      <c r="J16" s="1162"/>
      <c r="K16" s="1148" t="s">
        <v>694</v>
      </c>
      <c r="L16" s="755"/>
    </row>
    <row r="17" spans="2:12" ht="15.75" thickBot="1">
      <c r="B17" s="1308"/>
      <c r="C17" s="772"/>
      <c r="D17" s="1156"/>
      <c r="E17" s="758" t="s">
        <v>634</v>
      </c>
      <c r="F17" s="758" t="s">
        <v>635</v>
      </c>
      <c r="G17" s="758" t="s">
        <v>695</v>
      </c>
      <c r="H17" s="758" t="s">
        <v>634</v>
      </c>
      <c r="I17" s="758" t="s">
        <v>635</v>
      </c>
      <c r="J17" s="758" t="s">
        <v>695</v>
      </c>
      <c r="K17" s="1150"/>
      <c r="L17" s="755"/>
    </row>
    <row r="18" spans="2:12" ht="24.75" thickBot="1">
      <c r="B18" s="1308"/>
      <c r="C18" s="772"/>
      <c r="D18" s="441" t="s">
        <v>696</v>
      </c>
      <c r="E18" s="774">
        <v>22</v>
      </c>
      <c r="F18" s="774">
        <v>38</v>
      </c>
      <c r="G18" s="785">
        <f>+E18+F18</f>
        <v>60</v>
      </c>
      <c r="H18" s="774"/>
      <c r="I18" s="774"/>
      <c r="J18" s="785">
        <f t="shared" ref="J18:J20" si="0">+H18+I18</f>
        <v>0</v>
      </c>
      <c r="K18" s="785">
        <f>+G18+J18</f>
        <v>60</v>
      </c>
      <c r="L18" s="755"/>
    </row>
    <row r="19" spans="2:12" ht="36.75" thickBot="1">
      <c r="B19" s="1308"/>
      <c r="C19" s="772"/>
      <c r="D19" s="441" t="s">
        <v>697</v>
      </c>
      <c r="E19" s="774">
        <v>2</v>
      </c>
      <c r="F19" s="774">
        <v>6</v>
      </c>
      <c r="G19" s="785">
        <f t="shared" ref="G19:G20" si="1">+E19+F19</f>
        <v>8</v>
      </c>
      <c r="H19" s="774"/>
      <c r="I19" s="774"/>
      <c r="J19" s="785">
        <f t="shared" si="0"/>
        <v>0</v>
      </c>
      <c r="K19" s="785">
        <f t="shared" ref="K19:K20" si="2">+G19+J19</f>
        <v>8</v>
      </c>
      <c r="L19" s="755"/>
    </row>
    <row r="20" spans="2:12" ht="36.75" thickBot="1">
      <c r="B20" s="1308"/>
      <c r="C20" s="772"/>
      <c r="D20" s="441" t="s">
        <v>698</v>
      </c>
      <c r="E20" s="774">
        <v>2</v>
      </c>
      <c r="F20" s="774">
        <v>5</v>
      </c>
      <c r="G20" s="785">
        <f t="shared" si="1"/>
        <v>7</v>
      </c>
      <c r="H20" s="774"/>
      <c r="I20" s="774"/>
      <c r="J20" s="785">
        <f t="shared" si="0"/>
        <v>0</v>
      </c>
      <c r="K20" s="785">
        <f t="shared" si="2"/>
        <v>7</v>
      </c>
      <c r="L20" s="755"/>
    </row>
    <row r="21" spans="2:12" ht="36.75" thickBot="1">
      <c r="B21" s="1308"/>
      <c r="C21" s="772"/>
      <c r="D21" s="441" t="s">
        <v>120</v>
      </c>
      <c r="E21" s="449">
        <f>IFERROR(E20/E19,"N.A.")</f>
        <v>1</v>
      </c>
      <c r="F21" s="449">
        <f t="shared" ref="F21:K21" si="3">IFERROR(F20/F19,"N.A.")</f>
        <v>0.83333333333333337</v>
      </c>
      <c r="G21" s="449">
        <f t="shared" si="3"/>
        <v>0.875</v>
      </c>
      <c r="H21" s="449" t="str">
        <f t="shared" si="3"/>
        <v>N.A.</v>
      </c>
      <c r="I21" s="449" t="str">
        <f t="shared" si="3"/>
        <v>N.A.</v>
      </c>
      <c r="J21" s="756" t="str">
        <f t="shared" si="3"/>
        <v>N.A.</v>
      </c>
      <c r="K21" s="756">
        <f t="shared" si="3"/>
        <v>0.875</v>
      </c>
      <c r="L21" s="755"/>
    </row>
    <row r="22" spans="2:12">
      <c r="B22" s="1308"/>
      <c r="C22" s="105"/>
      <c r="D22" s="1202"/>
      <c r="E22" s="1203"/>
      <c r="F22" s="1203"/>
      <c r="G22" s="1203"/>
      <c r="H22" s="1203"/>
      <c r="I22" s="1203"/>
      <c r="J22" s="1203"/>
      <c r="K22" s="1203"/>
      <c r="L22" s="1295"/>
    </row>
    <row r="23" spans="2:12">
      <c r="B23" s="1308"/>
      <c r="C23" s="105"/>
      <c r="D23" s="1199" t="s">
        <v>257</v>
      </c>
      <c r="E23" s="1200"/>
      <c r="F23" s="1200"/>
      <c r="G23" s="1200"/>
      <c r="H23" s="1200"/>
      <c r="I23" s="1200"/>
      <c r="J23" s="1200"/>
      <c r="K23" s="1200"/>
      <c r="L23" s="1297"/>
    </row>
    <row r="24" spans="2:12">
      <c r="B24" s="1308"/>
      <c r="C24" s="105"/>
      <c r="D24" s="1199" t="s">
        <v>699</v>
      </c>
      <c r="E24" s="1200"/>
      <c r="F24" s="1200"/>
      <c r="G24" s="1200"/>
      <c r="H24" s="1200"/>
      <c r="I24" s="1200"/>
      <c r="J24" s="1200"/>
      <c r="K24" s="1200"/>
      <c r="L24" s="1297"/>
    </row>
    <row r="25" spans="2:12" ht="15.75" thickBot="1">
      <c r="B25" s="1308"/>
      <c r="C25" s="105"/>
      <c r="D25" s="1154" t="s">
        <v>452</v>
      </c>
      <c r="E25" s="1176"/>
      <c r="F25" s="1176"/>
      <c r="G25" s="1176"/>
      <c r="H25" s="1176"/>
      <c r="I25" s="1176"/>
      <c r="J25" s="1176"/>
      <c r="K25" s="1176"/>
      <c r="L25" s="1298"/>
    </row>
    <row r="26" spans="2:12" ht="21" customHeight="1">
      <c r="B26" s="1308"/>
      <c r="C26" s="1303" t="s">
        <v>105</v>
      </c>
      <c r="D26" s="1305" t="s">
        <v>159</v>
      </c>
      <c r="E26" s="1324" t="s">
        <v>646</v>
      </c>
      <c r="F26" s="1324" t="s">
        <v>647</v>
      </c>
      <c r="G26" s="1324" t="s">
        <v>648</v>
      </c>
      <c r="H26" s="786" t="s">
        <v>649</v>
      </c>
      <c r="I26" s="786" t="s">
        <v>650</v>
      </c>
      <c r="J26" s="1324" t="s">
        <v>165</v>
      </c>
      <c r="K26" s="1324" t="s">
        <v>166</v>
      </c>
      <c r="L26" s="1324" t="s">
        <v>167</v>
      </c>
    </row>
    <row r="27" spans="2:12" ht="15.75" thickBot="1">
      <c r="B27" s="1308"/>
      <c r="C27" s="1304"/>
      <c r="D27" s="1306"/>
      <c r="E27" s="1325"/>
      <c r="F27" s="1325"/>
      <c r="G27" s="1325"/>
      <c r="H27" s="787" t="s">
        <v>651</v>
      </c>
      <c r="I27" s="787" t="s">
        <v>652</v>
      </c>
      <c r="J27" s="1325"/>
      <c r="K27" s="1325"/>
      <c r="L27" s="1325"/>
    </row>
    <row r="28" spans="2:12" ht="86.25" thickBot="1">
      <c r="B28" s="1308"/>
      <c r="C28" s="788"/>
      <c r="D28" s="789" t="s">
        <v>1614</v>
      </c>
      <c r="E28" s="447" t="s">
        <v>653</v>
      </c>
      <c r="F28" s="447" t="s">
        <v>654</v>
      </c>
      <c r="G28" s="790" t="s">
        <v>1615</v>
      </c>
      <c r="H28" s="504">
        <v>54000000</v>
      </c>
      <c r="I28" s="504">
        <v>54000000</v>
      </c>
      <c r="J28" s="504">
        <v>31500000</v>
      </c>
      <c r="K28" s="504">
        <v>22500000</v>
      </c>
      <c r="L28" s="504" t="s">
        <v>1616</v>
      </c>
    </row>
    <row r="29" spans="2:12" ht="41.25" thickBot="1">
      <c r="B29" s="1308"/>
      <c r="C29" s="788"/>
      <c r="D29" s="791" t="s">
        <v>1617</v>
      </c>
      <c r="E29" s="447" t="s">
        <v>653</v>
      </c>
      <c r="F29" s="447" t="s">
        <v>654</v>
      </c>
      <c r="G29" s="792" t="s">
        <v>1618</v>
      </c>
      <c r="H29" s="504">
        <v>0</v>
      </c>
      <c r="I29" s="504">
        <v>0</v>
      </c>
      <c r="J29" s="504">
        <v>0</v>
      </c>
      <c r="K29" s="504">
        <v>0</v>
      </c>
      <c r="L29" s="504" t="s">
        <v>1616</v>
      </c>
    </row>
    <row r="30" spans="2:12" ht="86.25" thickBot="1">
      <c r="B30" s="1308"/>
      <c r="C30" s="788"/>
      <c r="D30" s="793" t="s">
        <v>1614</v>
      </c>
      <c r="E30" s="447"/>
      <c r="F30" s="447"/>
      <c r="G30" s="794" t="s">
        <v>1619</v>
      </c>
      <c r="H30" s="504">
        <v>0</v>
      </c>
      <c r="I30" s="504"/>
      <c r="J30" s="504"/>
      <c r="K30" s="504"/>
      <c r="L30" s="504" t="s">
        <v>1616</v>
      </c>
    </row>
    <row r="31" spans="2:12" ht="15.75" thickBot="1">
      <c r="B31" s="1308"/>
      <c r="C31" s="788"/>
      <c r="D31" s="447"/>
      <c r="E31" s="447"/>
      <c r="F31" s="447"/>
      <c r="G31" s="447"/>
      <c r="H31" s="504"/>
      <c r="I31" s="504"/>
      <c r="J31" s="504"/>
      <c r="K31" s="504"/>
      <c r="L31" s="504"/>
    </row>
    <row r="32" spans="2:12" ht="15.75" thickBot="1">
      <c r="B32" s="1308"/>
      <c r="C32" s="788"/>
      <c r="D32" s="447"/>
      <c r="E32" s="447"/>
      <c r="F32" s="447"/>
      <c r="G32" s="447"/>
      <c r="H32" s="504"/>
      <c r="I32" s="504"/>
      <c r="J32" s="504"/>
      <c r="K32" s="504"/>
      <c r="L32" s="504"/>
    </row>
    <row r="33" spans="2:12" ht="15.75" thickBot="1">
      <c r="B33" s="1308"/>
      <c r="C33" s="788"/>
      <c r="D33" s="447"/>
      <c r="E33" s="447"/>
      <c r="F33" s="447"/>
      <c r="G33" s="447"/>
      <c r="H33" s="504"/>
      <c r="I33" s="504"/>
      <c r="J33" s="504"/>
      <c r="K33" s="504"/>
      <c r="L33" s="504"/>
    </row>
    <row r="34" spans="2:12" ht="15.75" thickBot="1">
      <c r="B34" s="1308"/>
      <c r="C34" s="788"/>
      <c r="D34" s="447"/>
      <c r="E34" s="447"/>
      <c r="F34" s="447"/>
      <c r="G34" s="447"/>
      <c r="H34" s="504"/>
      <c r="I34" s="504"/>
      <c r="J34" s="504"/>
      <c r="K34" s="504"/>
      <c r="L34" s="504"/>
    </row>
    <row r="35" spans="2:12" ht="15.75" thickBot="1">
      <c r="B35" s="1308"/>
      <c r="C35" s="788"/>
      <c r="D35" s="447"/>
      <c r="E35" s="447"/>
      <c r="F35" s="447"/>
      <c r="G35" s="447"/>
      <c r="H35" s="504"/>
      <c r="I35" s="504"/>
      <c r="J35" s="504"/>
      <c r="K35" s="504"/>
      <c r="L35" s="504"/>
    </row>
    <row r="36" spans="2:12" ht="15.75" thickBot="1">
      <c r="B36" s="1308"/>
      <c r="C36" s="788"/>
      <c r="D36" s="447"/>
      <c r="E36" s="447"/>
      <c r="F36" s="447"/>
      <c r="G36" s="447"/>
      <c r="H36" s="504"/>
      <c r="I36" s="504"/>
      <c r="J36" s="504"/>
      <c r="K36" s="504"/>
      <c r="L36" s="504"/>
    </row>
    <row r="37" spans="2:12" ht="15.75" thickBot="1">
      <c r="B37" s="1287"/>
      <c r="C37" s="795"/>
      <c r="D37" s="763"/>
      <c r="E37" s="514" t="s">
        <v>184</v>
      </c>
      <c r="F37" s="763"/>
      <c r="G37" s="763"/>
      <c r="H37" s="796">
        <f t="shared" ref="H37" si="4">SUM(H28:H36)</f>
        <v>54000000</v>
      </c>
      <c r="I37" s="796">
        <f>SUM(I28:I36)</f>
        <v>54000000</v>
      </c>
      <c r="J37" s="796">
        <f t="shared" ref="J37:K37" si="5">SUM(J28:J36)</f>
        <v>31500000</v>
      </c>
      <c r="K37" s="796">
        <f t="shared" si="5"/>
        <v>22500000</v>
      </c>
      <c r="L37" s="504"/>
    </row>
    <row r="38" spans="2:12" ht="36" customHeight="1" thickBot="1">
      <c r="B38" s="501" t="s">
        <v>195</v>
      </c>
      <c r="C38" s="500"/>
      <c r="D38" s="1160" t="s">
        <v>700</v>
      </c>
      <c r="E38" s="1161"/>
      <c r="F38" s="1161"/>
      <c r="G38" s="1161"/>
      <c r="H38" s="1161"/>
      <c r="I38" s="1161"/>
      <c r="J38" s="1161"/>
      <c r="K38" s="1161"/>
      <c r="L38" s="1288"/>
    </row>
    <row r="39" spans="2:12" ht="24" customHeight="1" thickBot="1">
      <c r="B39" s="501" t="s">
        <v>197</v>
      </c>
      <c r="C39" s="500"/>
      <c r="D39" s="1160" t="s">
        <v>701</v>
      </c>
      <c r="E39" s="1161"/>
      <c r="F39" s="1161"/>
      <c r="G39" s="1161"/>
      <c r="H39" s="1161"/>
      <c r="I39" s="1161"/>
      <c r="J39" s="1161"/>
      <c r="K39" s="1161"/>
      <c r="L39" s="1288"/>
    </row>
    <row r="40" spans="2:12" ht="15.75" thickBot="1">
      <c r="B40" s="135"/>
      <c r="C40" s="136"/>
      <c r="D40" s="137"/>
      <c r="E40" s="137"/>
      <c r="F40" s="137"/>
      <c r="G40" s="137"/>
      <c r="H40" s="137"/>
      <c r="I40" s="137"/>
      <c r="J40" s="137"/>
      <c r="K40" s="137"/>
    </row>
    <row r="41" spans="2:12" ht="24" customHeight="1" thickBot="1">
      <c r="B41" s="1163" t="s">
        <v>199</v>
      </c>
      <c r="C41" s="1164"/>
      <c r="D41" s="1164"/>
      <c r="E41" s="1165"/>
      <c r="F41" s="137"/>
      <c r="G41" s="137"/>
      <c r="H41" s="137"/>
      <c r="I41" s="137"/>
      <c r="J41" s="137"/>
      <c r="K41" s="137"/>
    </row>
    <row r="42" spans="2:12" ht="15.75" thickBot="1">
      <c r="B42" s="1148">
        <v>1</v>
      </c>
      <c r="C42" s="435"/>
      <c r="D42" s="456" t="s">
        <v>200</v>
      </c>
      <c r="E42" s="447" t="s">
        <v>285</v>
      </c>
      <c r="F42" s="137"/>
      <c r="G42" s="137"/>
      <c r="H42" s="137"/>
      <c r="I42" s="137"/>
      <c r="J42" s="137"/>
      <c r="K42" s="137"/>
    </row>
    <row r="43" spans="2:12" ht="15.75" thickBot="1">
      <c r="B43" s="1149"/>
      <c r="C43" s="435"/>
      <c r="D43" s="441" t="s">
        <v>202</v>
      </c>
      <c r="E43" s="447" t="s">
        <v>702</v>
      </c>
      <c r="F43" s="137"/>
      <c r="G43" s="137"/>
      <c r="H43" s="137"/>
      <c r="I43" s="137"/>
      <c r="J43" s="137"/>
      <c r="K43" s="137"/>
    </row>
    <row r="44" spans="2:12" ht="15.75" thickBot="1">
      <c r="B44" s="1149"/>
      <c r="C44" s="435"/>
      <c r="D44" s="441" t="s">
        <v>204</v>
      </c>
      <c r="E44" s="447" t="s">
        <v>657</v>
      </c>
      <c r="F44" s="137"/>
      <c r="G44" s="137"/>
      <c r="H44" s="137"/>
      <c r="I44" s="137"/>
      <c r="J44" s="137"/>
      <c r="K44" s="137"/>
    </row>
    <row r="45" spans="2:12" ht="15.75" thickBot="1">
      <c r="B45" s="1149"/>
      <c r="C45" s="435"/>
      <c r="D45" s="441" t="s">
        <v>205</v>
      </c>
      <c r="E45" s="447" t="s">
        <v>658</v>
      </c>
      <c r="F45" s="137"/>
      <c r="G45" s="137"/>
      <c r="H45" s="137"/>
      <c r="I45" s="137"/>
      <c r="J45" s="137"/>
      <c r="K45" s="137"/>
    </row>
    <row r="46" spans="2:12" ht="15.75" thickBot="1">
      <c r="B46" s="1149"/>
      <c r="C46" s="435"/>
      <c r="D46" s="441" t="s">
        <v>207</v>
      </c>
      <c r="E46" s="797" t="s">
        <v>703</v>
      </c>
      <c r="F46" s="137"/>
      <c r="G46" s="137"/>
      <c r="H46" s="137"/>
      <c r="I46" s="137"/>
      <c r="J46" s="137"/>
      <c r="K46" s="137"/>
    </row>
    <row r="47" spans="2:12" ht="15.75" thickBot="1">
      <c r="B47" s="1149"/>
      <c r="C47" s="435"/>
      <c r="D47" s="441" t="s">
        <v>208</v>
      </c>
      <c r="E47" s="447" t="s">
        <v>660</v>
      </c>
      <c r="F47" s="137"/>
      <c r="G47" s="137"/>
      <c r="H47" s="137"/>
      <c r="I47" s="137"/>
      <c r="J47" s="137"/>
      <c r="K47" s="137"/>
    </row>
    <row r="48" spans="2:12" ht="15.75" thickBot="1">
      <c r="B48" s="1150"/>
      <c r="C48" s="446"/>
      <c r="D48" s="441" t="s">
        <v>210</v>
      </c>
      <c r="E48" s="447" t="s">
        <v>704</v>
      </c>
      <c r="F48" s="137"/>
      <c r="G48" s="137"/>
      <c r="H48" s="137"/>
      <c r="I48" s="137"/>
      <c r="J48" s="137"/>
      <c r="K48" s="137"/>
    </row>
    <row r="49" spans="2:11" ht="15.75" thickBot="1">
      <c r="B49" s="135"/>
      <c r="C49" s="136"/>
      <c r="D49" s="137"/>
      <c r="E49" s="137"/>
      <c r="F49" s="137"/>
      <c r="G49" s="137"/>
      <c r="H49" s="137"/>
      <c r="I49" s="137"/>
      <c r="J49" s="137"/>
      <c r="K49" s="137"/>
    </row>
    <row r="50" spans="2:11" ht="15.75" thickBot="1">
      <c r="B50" s="1163" t="s">
        <v>212</v>
      </c>
      <c r="C50" s="1164"/>
      <c r="D50" s="1164"/>
      <c r="E50" s="1165"/>
      <c r="F50" s="137"/>
      <c r="G50" s="137"/>
      <c r="H50" s="137"/>
      <c r="I50" s="137"/>
      <c r="J50" s="137"/>
      <c r="K50" s="137"/>
    </row>
    <row r="51" spans="2:11" ht="15.75" thickBot="1">
      <c r="B51" s="1148">
        <v>1</v>
      </c>
      <c r="C51" s="435"/>
      <c r="D51" s="456" t="s">
        <v>200</v>
      </c>
      <c r="E51" s="447" t="s">
        <v>285</v>
      </c>
      <c r="F51" s="137"/>
      <c r="G51" s="137"/>
      <c r="H51" s="137"/>
      <c r="I51" s="137"/>
      <c r="J51" s="137"/>
      <c r="K51" s="137"/>
    </row>
    <row r="52" spans="2:11" ht="15.75" thickBot="1">
      <c r="B52" s="1149"/>
      <c r="C52" s="435"/>
      <c r="D52" s="441" t="s">
        <v>202</v>
      </c>
      <c r="E52" s="447" t="s">
        <v>702</v>
      </c>
      <c r="F52" s="137"/>
      <c r="G52" s="137"/>
      <c r="H52" s="137"/>
      <c r="I52" s="137"/>
      <c r="J52" s="137"/>
      <c r="K52" s="137"/>
    </row>
    <row r="53" spans="2:11" ht="15.75" thickBot="1">
      <c r="B53" s="1149"/>
      <c r="C53" s="435"/>
      <c r="D53" s="441" t="s">
        <v>204</v>
      </c>
      <c r="E53" s="447" t="s">
        <v>657</v>
      </c>
      <c r="F53" s="137"/>
      <c r="G53" s="137"/>
      <c r="H53" s="137"/>
      <c r="I53" s="137"/>
      <c r="J53" s="137"/>
      <c r="K53" s="137"/>
    </row>
    <row r="54" spans="2:11" ht="15.75" thickBot="1">
      <c r="B54" s="1149"/>
      <c r="C54" s="435"/>
      <c r="D54" s="441" t="s">
        <v>205</v>
      </c>
      <c r="E54" s="447" t="s">
        <v>658</v>
      </c>
      <c r="F54" s="137"/>
      <c r="G54" s="137"/>
      <c r="H54" s="137"/>
      <c r="I54" s="137"/>
      <c r="J54" s="137"/>
      <c r="K54" s="137"/>
    </row>
    <row r="55" spans="2:11" ht="15.75" thickBot="1">
      <c r="B55" s="1149"/>
      <c r="C55" s="435"/>
      <c r="D55" s="441" t="s">
        <v>207</v>
      </c>
      <c r="E55" s="797" t="s">
        <v>703</v>
      </c>
      <c r="F55" s="137"/>
      <c r="G55" s="137"/>
      <c r="H55" s="137"/>
      <c r="I55" s="137"/>
      <c r="J55" s="137"/>
      <c r="K55" s="137"/>
    </row>
    <row r="56" spans="2:11" ht="15.75" thickBot="1">
      <c r="B56" s="1149"/>
      <c r="C56" s="435"/>
      <c r="D56" s="441" t="s">
        <v>208</v>
      </c>
      <c r="E56" s="447" t="s">
        <v>660</v>
      </c>
      <c r="F56" s="137"/>
      <c r="G56" s="137"/>
      <c r="H56" s="137"/>
      <c r="I56" s="137"/>
      <c r="J56" s="137"/>
      <c r="K56" s="137"/>
    </row>
    <row r="57" spans="2:11" ht="15.75" thickBot="1">
      <c r="B57" s="1150"/>
      <c r="C57" s="446"/>
      <c r="D57" s="441" t="s">
        <v>210</v>
      </c>
      <c r="E57" s="447" t="s">
        <v>704</v>
      </c>
      <c r="F57" s="137"/>
      <c r="G57" s="137"/>
      <c r="H57" s="137"/>
      <c r="I57" s="137"/>
      <c r="J57" s="137"/>
      <c r="K57" s="137"/>
    </row>
    <row r="58" spans="2:11" ht="15.75" thickBot="1">
      <c r="B58" s="135"/>
      <c r="C58" s="136"/>
      <c r="D58" s="137"/>
      <c r="E58" s="137"/>
      <c r="F58" s="137"/>
      <c r="G58" s="137"/>
      <c r="H58" s="137"/>
      <c r="I58" s="137"/>
      <c r="J58" s="137"/>
      <c r="K58" s="137"/>
    </row>
    <row r="59" spans="2:11" ht="15" customHeight="1" thickBot="1">
      <c r="B59" s="475" t="s">
        <v>215</v>
      </c>
      <c r="C59" s="460"/>
      <c r="D59" s="460"/>
      <c r="E59" s="461"/>
      <c r="G59" s="137"/>
      <c r="H59" s="137"/>
      <c r="I59" s="137"/>
      <c r="J59" s="137"/>
      <c r="K59" s="137"/>
    </row>
    <row r="60" spans="2:11" ht="24.75" thickBot="1">
      <c r="B60" s="452" t="s">
        <v>216</v>
      </c>
      <c r="C60" s="441" t="s">
        <v>217</v>
      </c>
      <c r="D60" s="441" t="s">
        <v>218</v>
      </c>
      <c r="E60" s="441" t="s">
        <v>219</v>
      </c>
      <c r="F60" s="137"/>
      <c r="G60" s="137"/>
      <c r="H60" s="137"/>
      <c r="I60" s="137"/>
      <c r="J60" s="137"/>
    </row>
    <row r="61" spans="2:11" ht="72.75" thickBot="1">
      <c r="B61" s="462">
        <v>42401</v>
      </c>
      <c r="C61" s="441">
        <v>0.01</v>
      </c>
      <c r="D61" s="727" t="s">
        <v>705</v>
      </c>
      <c r="E61" s="441"/>
      <c r="F61" s="137"/>
      <c r="G61" s="137"/>
      <c r="H61" s="137"/>
      <c r="I61" s="137"/>
      <c r="J61" s="137"/>
    </row>
    <row r="62" spans="2:11" ht="15.75" thickBot="1">
      <c r="B62" s="158"/>
      <c r="C62" s="159"/>
      <c r="D62" s="137"/>
      <c r="E62" s="137"/>
      <c r="F62" s="137"/>
      <c r="G62" s="137"/>
      <c r="H62" s="137"/>
      <c r="I62" s="137"/>
      <c r="J62" s="137"/>
      <c r="K62" s="137"/>
    </row>
    <row r="63" spans="2:11">
      <c r="B63" s="464" t="s">
        <v>167</v>
      </c>
      <c r="C63" s="465"/>
      <c r="D63" s="137"/>
      <c r="E63" s="137"/>
      <c r="F63" s="137"/>
      <c r="G63" s="137"/>
      <c r="H63" s="137"/>
      <c r="I63" s="137"/>
      <c r="J63" s="137"/>
      <c r="K63" s="137"/>
    </row>
    <row r="64" spans="2:11" ht="81" customHeight="1">
      <c r="B64" s="1318" t="s">
        <v>34</v>
      </c>
      <c r="C64" s="1319"/>
      <c r="D64" s="1320"/>
      <c r="E64" s="137"/>
      <c r="F64" s="137"/>
      <c r="G64" s="137"/>
      <c r="H64" s="137"/>
      <c r="I64" s="137"/>
      <c r="J64" s="137"/>
      <c r="K64" s="137"/>
    </row>
    <row r="65" spans="2:11">
      <c r="B65" s="1321"/>
      <c r="C65" s="1322"/>
      <c r="D65" s="1323"/>
      <c r="E65" s="137"/>
      <c r="F65" s="137"/>
      <c r="G65" s="137"/>
      <c r="H65" s="137"/>
      <c r="I65" s="137"/>
      <c r="J65" s="137"/>
      <c r="K65" s="137"/>
    </row>
    <row r="66" spans="2:11">
      <c r="B66" s="135"/>
      <c r="C66" s="136"/>
      <c r="D66" s="137"/>
      <c r="E66" s="137"/>
      <c r="F66" s="137"/>
      <c r="G66" s="137"/>
      <c r="H66" s="137"/>
      <c r="I66" s="137"/>
      <c r="J66" s="137"/>
      <c r="K66" s="137"/>
    </row>
    <row r="67" spans="2:11" ht="15.75" thickBot="1">
      <c r="B67" s="137"/>
      <c r="D67" s="137"/>
      <c r="E67" s="137"/>
      <c r="F67" s="137"/>
      <c r="G67" s="137"/>
      <c r="H67" s="137"/>
      <c r="I67" s="137"/>
      <c r="J67" s="137"/>
      <c r="K67" s="137"/>
    </row>
    <row r="68" spans="2:11" ht="24.75" thickBot="1">
      <c r="B68" s="466" t="s">
        <v>706</v>
      </c>
      <c r="C68" s="467"/>
      <c r="D68" s="137"/>
      <c r="E68" s="137"/>
      <c r="F68" s="137"/>
      <c r="G68" s="137"/>
      <c r="H68" s="137"/>
      <c r="I68" s="137"/>
      <c r="J68" s="137"/>
      <c r="K68" s="137"/>
    </row>
    <row r="69" spans="2:11" ht="15.75" thickBot="1">
      <c r="B69" s="162"/>
      <c r="C69" s="144"/>
      <c r="D69" s="137"/>
      <c r="E69" s="137"/>
      <c r="F69" s="137"/>
      <c r="G69" s="137"/>
      <c r="H69" s="137"/>
      <c r="I69" s="137"/>
      <c r="J69" s="137"/>
      <c r="K69" s="137"/>
    </row>
    <row r="70" spans="2:11" ht="84.75" thickBot="1">
      <c r="B70" s="468" t="s">
        <v>222</v>
      </c>
      <c r="C70" s="442"/>
      <c r="D70" s="454" t="s">
        <v>707</v>
      </c>
      <c r="E70" s="137"/>
      <c r="F70" s="137"/>
      <c r="G70" s="137"/>
      <c r="H70" s="137"/>
      <c r="I70" s="137"/>
      <c r="J70" s="137"/>
      <c r="K70" s="137"/>
    </row>
    <row r="71" spans="2:11">
      <c r="B71" s="1148" t="s">
        <v>224</v>
      </c>
      <c r="C71" s="435"/>
      <c r="D71" s="508" t="s">
        <v>225</v>
      </c>
      <c r="E71" s="137"/>
      <c r="F71" s="137"/>
      <c r="G71" s="137"/>
      <c r="H71" s="137"/>
      <c r="I71" s="137"/>
      <c r="J71" s="137"/>
      <c r="K71" s="137"/>
    </row>
    <row r="72" spans="2:11" ht="120">
      <c r="B72" s="1149"/>
      <c r="C72" s="435"/>
      <c r="D72" s="509" t="s">
        <v>708</v>
      </c>
      <c r="E72" s="137"/>
      <c r="F72" s="137"/>
      <c r="G72" s="137"/>
      <c r="H72" s="137"/>
      <c r="I72" s="137"/>
      <c r="J72" s="137"/>
      <c r="K72" s="137"/>
    </row>
    <row r="73" spans="2:11">
      <c r="B73" s="1149"/>
      <c r="C73" s="435"/>
      <c r="D73" s="508" t="s">
        <v>227</v>
      </c>
      <c r="E73" s="137"/>
      <c r="F73" s="137"/>
      <c r="G73" s="137"/>
      <c r="H73" s="137"/>
      <c r="I73" s="137"/>
      <c r="J73" s="137"/>
      <c r="K73" s="137"/>
    </row>
    <row r="74" spans="2:11">
      <c r="B74" s="1149"/>
      <c r="C74" s="435"/>
      <c r="D74" s="509" t="s">
        <v>539</v>
      </c>
      <c r="E74" s="137"/>
      <c r="F74" s="137"/>
      <c r="G74" s="137"/>
      <c r="H74" s="137"/>
      <c r="I74" s="137"/>
      <c r="J74" s="137"/>
      <c r="K74" s="137"/>
    </row>
    <row r="75" spans="2:11" ht="24">
      <c r="B75" s="1149"/>
      <c r="C75" s="435"/>
      <c r="D75" s="509" t="s">
        <v>709</v>
      </c>
      <c r="E75" s="137"/>
      <c r="F75" s="137"/>
      <c r="G75" s="137"/>
      <c r="H75" s="137"/>
      <c r="I75" s="137"/>
      <c r="J75" s="137"/>
      <c r="K75" s="137"/>
    </row>
    <row r="76" spans="2:11">
      <c r="B76" s="1149"/>
      <c r="C76" s="435"/>
      <c r="D76" s="509" t="s">
        <v>710</v>
      </c>
      <c r="E76" s="137"/>
      <c r="F76" s="137"/>
      <c r="G76" s="137"/>
      <c r="H76" s="137"/>
      <c r="I76" s="137"/>
      <c r="J76" s="137"/>
      <c r="K76" s="137"/>
    </row>
    <row r="77" spans="2:11" ht="24">
      <c r="B77" s="1149"/>
      <c r="C77" s="435"/>
      <c r="D77" s="509" t="s">
        <v>711</v>
      </c>
      <c r="E77" s="137"/>
      <c r="F77" s="137"/>
      <c r="G77" s="137"/>
      <c r="H77" s="137"/>
      <c r="I77" s="137"/>
      <c r="J77" s="137"/>
      <c r="K77" s="137"/>
    </row>
    <row r="78" spans="2:11" ht="24">
      <c r="B78" s="1149"/>
      <c r="C78" s="435"/>
      <c r="D78" s="509" t="s">
        <v>712</v>
      </c>
      <c r="E78" s="137"/>
      <c r="F78" s="137"/>
      <c r="G78" s="137"/>
      <c r="H78" s="137"/>
      <c r="I78" s="137"/>
      <c r="J78" s="137"/>
      <c r="K78" s="137"/>
    </row>
    <row r="79" spans="2:11" ht="24">
      <c r="B79" s="1149"/>
      <c r="C79" s="435"/>
      <c r="D79" s="509" t="s">
        <v>713</v>
      </c>
      <c r="E79" s="137"/>
      <c r="F79" s="137"/>
      <c r="G79" s="137"/>
      <c r="H79" s="137"/>
      <c r="I79" s="137"/>
      <c r="J79" s="137"/>
      <c r="K79" s="137"/>
    </row>
    <row r="80" spans="2:11">
      <c r="B80" s="1149"/>
      <c r="C80" s="435"/>
      <c r="D80" s="508" t="s">
        <v>230</v>
      </c>
      <c r="E80" s="137"/>
      <c r="F80" s="137"/>
      <c r="G80" s="137"/>
      <c r="H80" s="137"/>
      <c r="I80" s="137"/>
      <c r="J80" s="137"/>
      <c r="K80" s="137"/>
    </row>
    <row r="81" spans="2:11" ht="36">
      <c r="B81" s="1149"/>
      <c r="C81" s="435"/>
      <c r="D81" s="509" t="s">
        <v>714</v>
      </c>
      <c r="E81" s="137"/>
      <c r="F81" s="137"/>
      <c r="G81" s="137"/>
      <c r="H81" s="137"/>
      <c r="I81" s="137"/>
      <c r="J81" s="137"/>
      <c r="K81" s="137"/>
    </row>
    <row r="82" spans="2:11" ht="36">
      <c r="B82" s="1149"/>
      <c r="C82" s="435"/>
      <c r="D82" s="509" t="s">
        <v>715</v>
      </c>
      <c r="E82" s="137"/>
      <c r="F82" s="137"/>
      <c r="G82" s="137"/>
      <c r="H82" s="137"/>
      <c r="I82" s="137"/>
      <c r="J82" s="137"/>
      <c r="K82" s="137"/>
    </row>
    <row r="83" spans="2:11" ht="84.75" thickBot="1">
      <c r="B83" s="1150"/>
      <c r="C83" s="446"/>
      <c r="D83" s="441" t="s">
        <v>716</v>
      </c>
      <c r="E83" s="137"/>
      <c r="F83" s="137"/>
      <c r="G83" s="137"/>
      <c r="H83" s="137"/>
      <c r="I83" s="137"/>
      <c r="J83" s="137"/>
      <c r="K83" s="137"/>
    </row>
    <row r="84" spans="2:11" ht="24.75" thickBot="1">
      <c r="B84" s="452" t="s">
        <v>232</v>
      </c>
      <c r="C84" s="446"/>
      <c r="D84" s="441"/>
      <c r="E84" s="137"/>
      <c r="F84" s="137"/>
      <c r="G84" s="137"/>
      <c r="H84" s="137"/>
      <c r="I84" s="137"/>
      <c r="J84" s="137"/>
      <c r="K84" s="137"/>
    </row>
    <row r="85" spans="2:11" ht="84">
      <c r="B85" s="1148" t="s">
        <v>233</v>
      </c>
      <c r="C85" s="435"/>
      <c r="D85" s="509" t="s">
        <v>717</v>
      </c>
      <c r="E85" s="137"/>
      <c r="F85" s="137"/>
      <c r="G85" s="137"/>
      <c r="H85" s="137"/>
      <c r="I85" s="137"/>
      <c r="J85" s="137"/>
      <c r="K85" s="137"/>
    </row>
    <row r="86" spans="2:11" ht="96">
      <c r="B86" s="1149"/>
      <c r="C86" s="435"/>
      <c r="D86" s="509" t="s">
        <v>718</v>
      </c>
      <c r="E86" s="137"/>
      <c r="F86" s="137"/>
      <c r="G86" s="137"/>
      <c r="H86" s="137"/>
      <c r="I86" s="137"/>
      <c r="J86" s="137"/>
      <c r="K86" s="137"/>
    </row>
    <row r="87" spans="2:11" ht="132">
      <c r="B87" s="1149"/>
      <c r="C87" s="435"/>
      <c r="D87" s="509" t="s">
        <v>719</v>
      </c>
      <c r="E87" s="137"/>
      <c r="F87" s="137"/>
      <c r="G87" s="137"/>
      <c r="H87" s="137"/>
      <c r="I87" s="137"/>
      <c r="J87" s="137"/>
      <c r="K87" s="137"/>
    </row>
    <row r="88" spans="2:11" ht="144.75" thickBot="1">
      <c r="B88" s="1150"/>
      <c r="C88" s="446"/>
      <c r="D88" s="441" t="s">
        <v>720</v>
      </c>
      <c r="E88" s="137"/>
      <c r="F88" s="137"/>
      <c r="G88" s="137"/>
      <c r="H88" s="137"/>
      <c r="I88" s="137"/>
      <c r="J88" s="137"/>
      <c r="K88" s="137"/>
    </row>
    <row r="89" spans="2:11" ht="24">
      <c r="B89" s="1148" t="s">
        <v>245</v>
      </c>
      <c r="C89" s="435"/>
      <c r="D89" s="508" t="s">
        <v>120</v>
      </c>
      <c r="E89" s="137"/>
      <c r="F89" s="137"/>
      <c r="G89" s="137"/>
      <c r="H89" s="137"/>
      <c r="I89" s="137"/>
      <c r="J89" s="137"/>
      <c r="K89" s="137"/>
    </row>
    <row r="90" spans="2:11">
      <c r="B90" s="1149"/>
      <c r="C90" s="435"/>
      <c r="D90" s="509" t="s">
        <v>682</v>
      </c>
      <c r="E90" s="137"/>
      <c r="F90" s="137"/>
      <c r="G90" s="137"/>
      <c r="H90" s="137"/>
      <c r="I90" s="137"/>
      <c r="J90" s="137"/>
      <c r="K90" s="137"/>
    </row>
    <row r="91" spans="2:11">
      <c r="B91" s="1149"/>
      <c r="C91" s="435"/>
      <c r="D91" s="509" t="s">
        <v>247</v>
      </c>
      <c r="E91" s="137"/>
      <c r="F91" s="137"/>
      <c r="G91" s="137"/>
      <c r="H91" s="137"/>
      <c r="I91" s="137"/>
      <c r="J91" s="137"/>
      <c r="K91" s="137"/>
    </row>
    <row r="92" spans="2:11" ht="37.5">
      <c r="B92" s="1149"/>
      <c r="C92" s="435"/>
      <c r="D92" s="509" t="s">
        <v>721</v>
      </c>
      <c r="E92" s="137"/>
      <c r="F92" s="137"/>
      <c r="G92" s="137"/>
      <c r="H92" s="137"/>
      <c r="I92" s="137"/>
      <c r="J92" s="137"/>
      <c r="K92" s="137"/>
    </row>
    <row r="93" spans="2:11" ht="37.5">
      <c r="B93" s="1149"/>
      <c r="C93" s="435"/>
      <c r="D93" s="509" t="s">
        <v>722</v>
      </c>
      <c r="E93" s="137"/>
      <c r="F93" s="137"/>
      <c r="G93" s="137"/>
      <c r="H93" s="137"/>
      <c r="I93" s="137"/>
      <c r="J93" s="137"/>
      <c r="K93" s="137"/>
    </row>
    <row r="94" spans="2:11" ht="37.5">
      <c r="B94" s="1149"/>
      <c r="C94" s="435"/>
      <c r="D94" s="509" t="s">
        <v>723</v>
      </c>
      <c r="E94" s="137"/>
      <c r="F94" s="137"/>
      <c r="G94" s="137"/>
      <c r="H94" s="137"/>
      <c r="I94" s="137"/>
      <c r="J94" s="137"/>
      <c r="K94" s="137"/>
    </row>
    <row r="95" spans="2:11" ht="84">
      <c r="B95" s="1149"/>
      <c r="C95" s="435"/>
      <c r="D95" s="498" t="s">
        <v>256</v>
      </c>
      <c r="E95" s="137"/>
      <c r="F95" s="137"/>
      <c r="G95" s="137"/>
      <c r="H95" s="137"/>
      <c r="I95" s="137"/>
      <c r="J95" s="137"/>
      <c r="K95" s="137"/>
    </row>
    <row r="96" spans="2:11">
      <c r="B96" s="1149"/>
      <c r="C96" s="435"/>
      <c r="D96" s="508" t="s">
        <v>257</v>
      </c>
      <c r="E96" s="137"/>
      <c r="F96" s="137"/>
      <c r="G96" s="137"/>
      <c r="H96" s="137"/>
      <c r="I96" s="137"/>
      <c r="J96" s="137"/>
      <c r="K96" s="137"/>
    </row>
    <row r="97" spans="2:11" ht="24">
      <c r="B97" s="1149"/>
      <c r="C97" s="435"/>
      <c r="D97" s="508" t="s">
        <v>724</v>
      </c>
      <c r="E97" s="137"/>
      <c r="F97" s="137"/>
      <c r="G97" s="137"/>
      <c r="H97" s="137"/>
      <c r="I97" s="137"/>
      <c r="J97" s="137"/>
      <c r="K97" s="137"/>
    </row>
    <row r="98" spans="2:11">
      <c r="B98" s="1149"/>
      <c r="C98" s="435"/>
      <c r="D98" s="471"/>
      <c r="E98" s="137"/>
      <c r="F98" s="137"/>
      <c r="G98" s="137"/>
      <c r="H98" s="137"/>
      <c r="I98" s="137"/>
      <c r="J98" s="137"/>
      <c r="K98" s="137"/>
    </row>
    <row r="99" spans="2:11">
      <c r="B99" s="1149"/>
      <c r="C99" s="435"/>
      <c r="D99" s="509" t="s">
        <v>247</v>
      </c>
      <c r="E99" s="137"/>
      <c r="F99" s="137"/>
      <c r="G99" s="137"/>
      <c r="H99" s="137"/>
      <c r="I99" s="137"/>
      <c r="J99" s="137"/>
      <c r="K99" s="137"/>
    </row>
    <row r="100" spans="2:11" ht="49.5">
      <c r="B100" s="1149"/>
      <c r="C100" s="435"/>
      <c r="D100" s="509" t="s">
        <v>725</v>
      </c>
      <c r="E100" s="137"/>
      <c r="F100" s="137"/>
      <c r="G100" s="137"/>
      <c r="H100" s="137"/>
      <c r="I100" s="137"/>
      <c r="J100" s="137"/>
      <c r="K100" s="137"/>
    </row>
    <row r="101" spans="2:11" ht="50.25" thickBot="1">
      <c r="B101" s="1150"/>
      <c r="C101" s="446"/>
      <c r="D101" s="441" t="s">
        <v>726</v>
      </c>
      <c r="E101" s="137"/>
      <c r="F101" s="137"/>
      <c r="G101" s="137"/>
      <c r="H101" s="137"/>
      <c r="I101" s="137"/>
      <c r="J101" s="137"/>
      <c r="K101" s="137"/>
    </row>
    <row r="102" spans="2:11">
      <c r="B102" s="137"/>
      <c r="D102" s="137"/>
      <c r="E102" s="137"/>
      <c r="F102" s="137"/>
      <c r="G102" s="137"/>
      <c r="H102" s="137"/>
      <c r="I102" s="137"/>
      <c r="J102" s="137"/>
      <c r="K102" s="137"/>
    </row>
    <row r="103" spans="2:11">
      <c r="B103" s="137"/>
      <c r="D103" s="137"/>
      <c r="E103" s="137"/>
      <c r="F103" s="137"/>
      <c r="G103" s="137"/>
      <c r="H103" s="137"/>
      <c r="I103" s="137"/>
      <c r="J103" s="137"/>
      <c r="K103" s="137"/>
    </row>
    <row r="104" spans="2:11">
      <c r="B104" s="137"/>
      <c r="D104" s="137"/>
      <c r="E104" s="137"/>
      <c r="F104" s="137"/>
      <c r="G104" s="137"/>
      <c r="H104" s="137"/>
      <c r="I104" s="137"/>
      <c r="J104" s="137"/>
      <c r="K104" s="137"/>
    </row>
    <row r="105" spans="2:11">
      <c r="B105" s="137"/>
      <c r="D105" s="137"/>
      <c r="E105" s="137"/>
      <c r="F105" s="137"/>
      <c r="G105" s="137"/>
      <c r="H105" s="137"/>
      <c r="I105" s="137"/>
      <c r="J105" s="137"/>
      <c r="K105" s="137"/>
    </row>
    <row r="106" spans="2:11">
      <c r="B106" s="137"/>
      <c r="D106" s="137"/>
      <c r="E106" s="137"/>
      <c r="F106" s="137"/>
      <c r="G106" s="137"/>
      <c r="H106" s="137"/>
      <c r="I106" s="137"/>
      <c r="J106" s="137"/>
      <c r="K106" s="137"/>
    </row>
    <row r="107" spans="2:11">
      <c r="B107" s="137"/>
      <c r="D107" s="137"/>
      <c r="E107" s="137"/>
      <c r="F107" s="137"/>
      <c r="G107" s="137"/>
      <c r="H107" s="137"/>
      <c r="I107" s="137"/>
      <c r="J107" s="137"/>
      <c r="K107" s="137"/>
    </row>
    <row r="108" spans="2:11">
      <c r="B108" s="137"/>
      <c r="D108" s="137"/>
      <c r="E108" s="137"/>
      <c r="F108" s="137"/>
      <c r="G108" s="137"/>
      <c r="H108" s="137"/>
      <c r="I108" s="137"/>
      <c r="J108" s="137"/>
      <c r="K108" s="137"/>
    </row>
    <row r="109" spans="2:11">
      <c r="B109" s="137"/>
      <c r="D109" s="137"/>
      <c r="E109" s="137"/>
      <c r="F109" s="137"/>
      <c r="G109" s="137"/>
      <c r="H109" s="137"/>
      <c r="I109" s="137"/>
      <c r="J109" s="137"/>
      <c r="K109" s="137"/>
    </row>
    <row r="110" spans="2:11">
      <c r="B110" s="137"/>
      <c r="D110" s="137"/>
      <c r="E110" s="137"/>
      <c r="F110" s="137"/>
      <c r="G110" s="137"/>
      <c r="H110" s="137"/>
      <c r="I110" s="137"/>
      <c r="J110" s="137"/>
      <c r="K110" s="137"/>
    </row>
    <row r="111" spans="2:11">
      <c r="B111" s="137"/>
      <c r="D111" s="137"/>
      <c r="E111" s="137"/>
      <c r="F111" s="137"/>
      <c r="G111" s="137"/>
      <c r="H111" s="137"/>
      <c r="I111" s="137"/>
      <c r="J111" s="137"/>
      <c r="K111" s="137"/>
    </row>
    <row r="112" spans="2:11">
      <c r="B112" s="137"/>
      <c r="D112" s="137"/>
      <c r="E112" s="137"/>
      <c r="F112" s="137"/>
      <c r="G112" s="137"/>
      <c r="H112" s="137"/>
      <c r="I112" s="137"/>
      <c r="J112" s="137"/>
      <c r="K112" s="137"/>
    </row>
    <row r="113" spans="2:11">
      <c r="B113" s="137"/>
      <c r="D113" s="137"/>
      <c r="E113" s="137"/>
      <c r="F113" s="137"/>
      <c r="G113" s="137"/>
      <c r="H113" s="137"/>
      <c r="I113" s="137"/>
      <c r="J113" s="137"/>
      <c r="K113" s="137"/>
    </row>
    <row r="114" spans="2:11">
      <c r="B114" s="137"/>
      <c r="D114" s="137"/>
      <c r="E114" s="137"/>
      <c r="F114" s="137"/>
      <c r="G114" s="137"/>
      <c r="H114" s="137"/>
      <c r="I114" s="137"/>
      <c r="J114" s="137"/>
      <c r="K114" s="137"/>
    </row>
    <row r="115" spans="2:11">
      <c r="B115" s="137"/>
      <c r="D115" s="137"/>
      <c r="E115" s="137"/>
      <c r="F115" s="137"/>
      <c r="G115" s="137"/>
      <c r="H115" s="137"/>
      <c r="I115" s="137"/>
      <c r="J115" s="137"/>
      <c r="K115" s="137"/>
    </row>
    <row r="116" spans="2:11">
      <c r="B116" s="137"/>
      <c r="D116" s="137"/>
      <c r="E116" s="137"/>
      <c r="F116" s="137"/>
      <c r="G116" s="137"/>
      <c r="H116" s="137"/>
      <c r="I116" s="137"/>
      <c r="J116" s="137"/>
      <c r="K116" s="137"/>
    </row>
    <row r="117" spans="2:11">
      <c r="B117" s="137"/>
      <c r="D117" s="137"/>
      <c r="E117" s="137"/>
      <c r="F117" s="137"/>
      <c r="G117" s="137"/>
      <c r="H117" s="137"/>
      <c r="I117" s="137"/>
      <c r="J117" s="137"/>
      <c r="K117" s="137"/>
    </row>
    <row r="118" spans="2:11">
      <c r="B118" s="137"/>
      <c r="D118" s="137"/>
      <c r="E118" s="137"/>
      <c r="F118" s="137"/>
      <c r="G118" s="137"/>
      <c r="H118" s="137"/>
      <c r="I118" s="137"/>
      <c r="J118" s="137"/>
      <c r="K118" s="137"/>
    </row>
    <row r="119" spans="2:11">
      <c r="B119" s="137"/>
      <c r="D119" s="137"/>
      <c r="E119" s="137"/>
      <c r="F119" s="137"/>
      <c r="G119" s="137"/>
      <c r="H119" s="137"/>
      <c r="I119" s="137"/>
      <c r="J119" s="137"/>
      <c r="K119" s="137"/>
    </row>
    <row r="120" spans="2:11">
      <c r="B120" s="137"/>
      <c r="D120" s="137"/>
      <c r="E120" s="137"/>
      <c r="F120" s="137"/>
      <c r="G120" s="137"/>
      <c r="H120" s="137"/>
      <c r="I120" s="137"/>
      <c r="J120" s="137"/>
      <c r="K120" s="137"/>
    </row>
    <row r="121" spans="2:11">
      <c r="B121" s="137"/>
      <c r="D121" s="137"/>
      <c r="E121" s="137"/>
      <c r="F121" s="137"/>
      <c r="G121" s="137"/>
      <c r="H121" s="137"/>
      <c r="I121" s="137"/>
      <c r="J121" s="137"/>
      <c r="K121" s="137"/>
    </row>
    <row r="122" spans="2:11">
      <c r="B122" s="137"/>
      <c r="D122" s="137"/>
      <c r="E122" s="137"/>
      <c r="F122" s="137"/>
      <c r="G122" s="137"/>
      <c r="H122" s="137"/>
      <c r="I122" s="137"/>
      <c r="J122" s="137"/>
      <c r="K122" s="137"/>
    </row>
    <row r="123" spans="2:11">
      <c r="B123" s="137"/>
      <c r="D123" s="137"/>
      <c r="E123" s="137"/>
      <c r="F123" s="137"/>
      <c r="G123" s="137"/>
      <c r="H123" s="137"/>
      <c r="I123" s="137"/>
      <c r="J123" s="137"/>
      <c r="K123" s="137"/>
    </row>
    <row r="124" spans="2:11">
      <c r="B124" s="137"/>
      <c r="D124" s="137"/>
      <c r="E124" s="137"/>
      <c r="F124" s="137"/>
      <c r="G124" s="137"/>
      <c r="H124" s="137"/>
      <c r="I124" s="137"/>
      <c r="J124" s="137"/>
      <c r="K124" s="137"/>
    </row>
    <row r="125" spans="2:11">
      <c r="B125" s="137"/>
      <c r="D125" s="137"/>
      <c r="E125" s="137"/>
      <c r="F125" s="137"/>
      <c r="G125" s="137"/>
      <c r="H125" s="137"/>
      <c r="I125" s="137"/>
      <c r="J125" s="137"/>
      <c r="K125" s="137"/>
    </row>
    <row r="126" spans="2:11">
      <c r="B126" s="137"/>
      <c r="D126" s="137"/>
      <c r="E126" s="137"/>
      <c r="F126" s="137"/>
      <c r="G126" s="137"/>
      <c r="H126" s="137"/>
      <c r="I126" s="137"/>
      <c r="J126" s="137"/>
      <c r="K126" s="137"/>
    </row>
    <row r="127" spans="2:11">
      <c r="B127" s="137"/>
      <c r="D127" s="137"/>
      <c r="E127" s="137"/>
      <c r="F127" s="137"/>
      <c r="G127" s="137"/>
      <c r="H127" s="137"/>
      <c r="I127" s="137"/>
      <c r="J127" s="137"/>
      <c r="K127" s="137"/>
    </row>
    <row r="128" spans="2:11">
      <c r="B128" s="137"/>
      <c r="D128" s="137"/>
      <c r="E128" s="137"/>
      <c r="F128" s="137"/>
      <c r="G128" s="137"/>
      <c r="H128" s="137"/>
      <c r="I128" s="137"/>
      <c r="J128" s="137"/>
      <c r="K128" s="137"/>
    </row>
    <row r="129" spans="2:11">
      <c r="B129" s="137"/>
      <c r="D129" s="137"/>
      <c r="E129" s="137"/>
      <c r="F129" s="137"/>
      <c r="G129" s="137"/>
      <c r="H129" s="137"/>
      <c r="I129" s="137"/>
      <c r="J129" s="137"/>
      <c r="K129" s="137"/>
    </row>
    <row r="130" spans="2:11">
      <c r="B130" s="137"/>
      <c r="D130" s="137"/>
      <c r="E130" s="137"/>
      <c r="F130" s="137"/>
      <c r="G130" s="137"/>
      <c r="H130" s="137"/>
      <c r="I130" s="137"/>
      <c r="J130" s="137"/>
      <c r="K130" s="137"/>
    </row>
    <row r="131" spans="2:11">
      <c r="B131" s="137"/>
      <c r="D131" s="137"/>
      <c r="E131" s="137"/>
      <c r="F131" s="137"/>
      <c r="G131" s="137"/>
      <c r="H131" s="137"/>
      <c r="I131" s="137"/>
      <c r="J131" s="137"/>
      <c r="K131" s="137"/>
    </row>
    <row r="132" spans="2:11">
      <c r="B132" s="137"/>
      <c r="D132" s="137"/>
      <c r="E132" s="137"/>
      <c r="F132" s="137"/>
      <c r="G132" s="137"/>
      <c r="H132" s="137"/>
      <c r="I132" s="137"/>
      <c r="J132" s="137"/>
      <c r="K132" s="137"/>
    </row>
    <row r="133" spans="2:11">
      <c r="B133" s="137"/>
      <c r="D133" s="137"/>
      <c r="E133" s="137"/>
      <c r="F133" s="137"/>
      <c r="G133" s="137"/>
      <c r="H133" s="137"/>
      <c r="I133" s="137"/>
      <c r="J133" s="137"/>
      <c r="K133" s="137"/>
    </row>
    <row r="134" spans="2:11">
      <c r="B134" s="137"/>
      <c r="D134" s="137"/>
      <c r="E134" s="137"/>
      <c r="F134" s="137"/>
      <c r="G134" s="137"/>
      <c r="H134" s="137"/>
      <c r="I134" s="137"/>
      <c r="J134" s="137"/>
      <c r="K134" s="137"/>
    </row>
    <row r="135" spans="2:11">
      <c r="B135" s="137"/>
      <c r="D135" s="137"/>
      <c r="E135" s="137"/>
      <c r="F135" s="137"/>
      <c r="G135" s="137"/>
      <c r="H135" s="137"/>
      <c r="I135" s="137"/>
      <c r="J135" s="137"/>
      <c r="K135" s="137"/>
    </row>
    <row r="136" spans="2:11">
      <c r="B136" s="137"/>
      <c r="D136" s="137"/>
      <c r="E136" s="137"/>
      <c r="F136" s="137"/>
      <c r="G136" s="137"/>
      <c r="H136" s="137"/>
      <c r="I136" s="137"/>
      <c r="J136" s="137"/>
      <c r="K136" s="137"/>
    </row>
    <row r="137" spans="2:11">
      <c r="B137" s="137"/>
      <c r="D137" s="137"/>
      <c r="E137" s="137"/>
      <c r="F137" s="137"/>
      <c r="G137" s="137"/>
      <c r="H137" s="137"/>
      <c r="I137" s="137"/>
      <c r="J137" s="137"/>
      <c r="K137" s="137"/>
    </row>
    <row r="138" spans="2:11">
      <c r="B138" s="137"/>
      <c r="D138" s="137"/>
      <c r="E138" s="137"/>
      <c r="F138" s="137"/>
      <c r="G138" s="137"/>
      <c r="H138" s="137"/>
      <c r="I138" s="137"/>
      <c r="J138" s="137"/>
      <c r="K138" s="137"/>
    </row>
    <row r="139" spans="2:11">
      <c r="B139" s="137"/>
      <c r="D139" s="137"/>
      <c r="E139" s="137"/>
      <c r="F139" s="137"/>
      <c r="G139" s="137"/>
      <c r="H139" s="137"/>
      <c r="I139" s="137"/>
      <c r="J139" s="137"/>
      <c r="K139" s="137"/>
    </row>
    <row r="140" spans="2:11">
      <c r="B140" s="137"/>
      <c r="D140" s="137"/>
      <c r="E140" s="137"/>
      <c r="F140" s="137"/>
      <c r="G140" s="137"/>
      <c r="H140" s="137"/>
      <c r="I140" s="137"/>
      <c r="J140" s="137"/>
      <c r="K140" s="137"/>
    </row>
    <row r="141" spans="2:11">
      <c r="B141" s="137"/>
      <c r="D141" s="137"/>
      <c r="E141" s="137"/>
      <c r="F141" s="137"/>
      <c r="G141" s="137"/>
      <c r="H141" s="137"/>
      <c r="I141" s="137"/>
      <c r="J141" s="137"/>
      <c r="K141" s="137"/>
    </row>
    <row r="142" spans="2:11">
      <c r="B142" s="137"/>
      <c r="D142" s="137"/>
      <c r="E142" s="137"/>
      <c r="F142" s="137"/>
      <c r="G142" s="137"/>
      <c r="H142" s="137"/>
      <c r="I142" s="137"/>
      <c r="J142" s="137"/>
      <c r="K142" s="137"/>
    </row>
    <row r="143" spans="2:11">
      <c r="B143" s="137"/>
      <c r="D143" s="137"/>
      <c r="E143" s="137"/>
      <c r="F143" s="137"/>
      <c r="G143" s="137"/>
      <c r="H143" s="137"/>
      <c r="I143" s="137"/>
      <c r="J143" s="137"/>
      <c r="K143" s="137"/>
    </row>
    <row r="144" spans="2:11">
      <c r="B144" s="137"/>
      <c r="D144" s="137"/>
      <c r="E144" s="137"/>
      <c r="F144" s="137"/>
      <c r="G144" s="137"/>
      <c r="H144" s="137"/>
      <c r="I144" s="137"/>
      <c r="J144" s="137"/>
      <c r="K144" s="137"/>
    </row>
    <row r="145" spans="2:11">
      <c r="B145" s="137"/>
      <c r="D145" s="137"/>
      <c r="E145" s="137"/>
      <c r="F145" s="137"/>
      <c r="G145" s="137"/>
      <c r="H145" s="137"/>
      <c r="I145" s="137"/>
      <c r="J145" s="137"/>
      <c r="K145" s="137"/>
    </row>
    <row r="146" spans="2:11">
      <c r="B146" s="137"/>
      <c r="D146" s="137"/>
      <c r="E146" s="137"/>
      <c r="F146" s="137"/>
      <c r="G146" s="137"/>
      <c r="H146" s="137"/>
      <c r="I146" s="137"/>
      <c r="J146" s="137"/>
      <c r="K146" s="137"/>
    </row>
    <row r="147" spans="2:11">
      <c r="B147" s="137"/>
      <c r="D147" s="137"/>
      <c r="E147" s="137"/>
      <c r="F147" s="137"/>
      <c r="G147" s="137"/>
      <c r="H147" s="137"/>
      <c r="I147" s="137"/>
      <c r="J147" s="137"/>
      <c r="K147" s="137"/>
    </row>
    <row r="148" spans="2:11">
      <c r="B148" s="137"/>
      <c r="D148" s="137"/>
      <c r="E148" s="137"/>
      <c r="F148" s="137"/>
      <c r="G148" s="137"/>
      <c r="H148" s="137"/>
      <c r="I148" s="137"/>
      <c r="J148" s="137"/>
      <c r="K148" s="137"/>
    </row>
    <row r="149" spans="2:11">
      <c r="B149" s="137"/>
      <c r="D149" s="137"/>
      <c r="E149" s="137"/>
      <c r="F149" s="137"/>
      <c r="G149" s="137"/>
      <c r="H149" s="137"/>
      <c r="I149" s="137"/>
      <c r="J149" s="137"/>
      <c r="K149" s="137"/>
    </row>
    <row r="150" spans="2:11">
      <c r="B150" s="137"/>
      <c r="D150" s="137"/>
      <c r="E150" s="137"/>
      <c r="F150" s="137"/>
      <c r="G150" s="137"/>
      <c r="H150" s="137"/>
      <c r="I150" s="137"/>
      <c r="J150" s="137"/>
      <c r="K150" s="137"/>
    </row>
    <row r="151" spans="2:11">
      <c r="B151" s="137"/>
      <c r="D151" s="137"/>
      <c r="E151" s="137"/>
      <c r="F151" s="137"/>
      <c r="G151" s="137"/>
      <c r="H151" s="137"/>
      <c r="I151" s="137"/>
      <c r="J151" s="137"/>
      <c r="K151" s="137"/>
    </row>
    <row r="152" spans="2:11">
      <c r="B152" s="137"/>
      <c r="D152" s="137"/>
      <c r="E152" s="137"/>
      <c r="F152" s="137"/>
      <c r="G152" s="137"/>
      <c r="H152" s="137"/>
      <c r="I152" s="137"/>
      <c r="J152" s="137"/>
      <c r="K152" s="137"/>
    </row>
    <row r="153" spans="2:11">
      <c r="B153" s="137"/>
      <c r="D153" s="137"/>
      <c r="E153" s="137"/>
      <c r="F153" s="137"/>
      <c r="G153" s="137"/>
      <c r="H153" s="137"/>
      <c r="I153" s="137"/>
      <c r="J153" s="137"/>
      <c r="K153" s="137"/>
    </row>
    <row r="154" spans="2:11">
      <c r="B154" s="137"/>
      <c r="D154" s="137"/>
      <c r="E154" s="137"/>
      <c r="F154" s="137"/>
      <c r="G154" s="137"/>
      <c r="H154" s="137"/>
      <c r="I154" s="137"/>
      <c r="J154" s="137"/>
      <c r="K154" s="137"/>
    </row>
    <row r="155" spans="2:11">
      <c r="B155" s="137"/>
      <c r="D155" s="137"/>
      <c r="E155" s="137"/>
      <c r="F155" s="137"/>
      <c r="G155" s="137"/>
      <c r="H155" s="137"/>
      <c r="I155" s="137"/>
      <c r="J155" s="137"/>
      <c r="K155" s="137"/>
    </row>
    <row r="156" spans="2:11">
      <c r="B156" s="137"/>
      <c r="D156" s="137"/>
      <c r="E156" s="137"/>
      <c r="F156" s="137"/>
      <c r="G156" s="137"/>
      <c r="H156" s="137"/>
      <c r="I156" s="137"/>
      <c r="J156" s="137"/>
      <c r="K156" s="137"/>
    </row>
    <row r="157" spans="2:11">
      <c r="B157" s="137"/>
      <c r="D157" s="137"/>
      <c r="E157" s="137"/>
      <c r="F157" s="137"/>
      <c r="G157" s="137"/>
      <c r="H157" s="137"/>
      <c r="I157" s="137"/>
      <c r="J157" s="137"/>
      <c r="K157" s="137"/>
    </row>
    <row r="158" spans="2:11">
      <c r="B158" s="137"/>
      <c r="D158" s="137"/>
      <c r="E158" s="137"/>
      <c r="F158" s="137"/>
      <c r="G158" s="137"/>
      <c r="H158" s="137"/>
      <c r="I158" s="137"/>
      <c r="J158" s="137"/>
      <c r="K158" s="137"/>
    </row>
    <row r="159" spans="2:11">
      <c r="B159" s="137"/>
      <c r="D159" s="137"/>
      <c r="E159" s="137"/>
      <c r="F159" s="137"/>
      <c r="G159" s="137"/>
      <c r="H159" s="137"/>
      <c r="I159" s="137"/>
      <c r="J159" s="137"/>
      <c r="K159" s="137"/>
    </row>
    <row r="160" spans="2:11">
      <c r="B160" s="137"/>
      <c r="D160" s="137"/>
      <c r="E160" s="137"/>
      <c r="F160" s="137"/>
      <c r="G160" s="137"/>
      <c r="H160" s="137"/>
      <c r="I160" s="137"/>
      <c r="J160" s="137"/>
      <c r="K160" s="137"/>
    </row>
    <row r="161" spans="2:11">
      <c r="B161" s="137"/>
      <c r="D161" s="137"/>
      <c r="E161" s="137"/>
      <c r="F161" s="137"/>
      <c r="G161" s="137"/>
      <c r="H161" s="137"/>
      <c r="I161" s="137"/>
      <c r="J161" s="137"/>
      <c r="K161" s="137"/>
    </row>
    <row r="162" spans="2:11">
      <c r="B162" s="137"/>
      <c r="D162" s="137"/>
      <c r="E162" s="137"/>
      <c r="F162" s="137"/>
      <c r="G162" s="137"/>
      <c r="H162" s="137"/>
      <c r="I162" s="137"/>
      <c r="J162" s="137"/>
      <c r="K162" s="137"/>
    </row>
    <row r="163" spans="2:11">
      <c r="B163" s="137"/>
      <c r="D163" s="137"/>
      <c r="E163" s="137"/>
      <c r="F163" s="137"/>
      <c r="G163" s="137"/>
      <c r="H163" s="137"/>
      <c r="I163" s="137"/>
      <c r="J163" s="137"/>
      <c r="K163" s="137"/>
    </row>
    <row r="164" spans="2:11">
      <c r="B164" s="137"/>
      <c r="D164" s="137"/>
      <c r="E164" s="137"/>
      <c r="F164" s="137"/>
      <c r="G164" s="137"/>
      <c r="H164" s="137"/>
      <c r="I164" s="137"/>
      <c r="J164" s="137"/>
      <c r="K164" s="137"/>
    </row>
    <row r="165" spans="2:11">
      <c r="B165" s="137"/>
      <c r="D165" s="137"/>
      <c r="E165" s="137"/>
      <c r="F165" s="137"/>
      <c r="G165" s="137"/>
      <c r="H165" s="137"/>
      <c r="I165" s="137"/>
      <c r="J165" s="137"/>
      <c r="K165" s="137"/>
    </row>
    <row r="166" spans="2:11">
      <c r="B166" s="137"/>
      <c r="D166" s="137"/>
      <c r="E166" s="137"/>
      <c r="F166" s="137"/>
      <c r="G166" s="137"/>
      <c r="H166" s="137"/>
      <c r="I166" s="137"/>
      <c r="J166" s="137"/>
      <c r="K166" s="137"/>
    </row>
    <row r="167" spans="2:11">
      <c r="B167" s="137"/>
      <c r="D167" s="137"/>
      <c r="E167" s="137"/>
      <c r="F167" s="137"/>
      <c r="G167" s="137"/>
      <c r="H167" s="137"/>
      <c r="I167" s="137"/>
      <c r="J167" s="137"/>
      <c r="K167" s="137"/>
    </row>
    <row r="168" spans="2:11">
      <c r="B168" s="137"/>
      <c r="D168" s="137"/>
      <c r="E168" s="137"/>
      <c r="F168" s="137"/>
      <c r="G168" s="137"/>
      <c r="H168" s="137"/>
      <c r="I168" s="137"/>
      <c r="J168" s="137"/>
      <c r="K168" s="137"/>
    </row>
    <row r="169" spans="2:11">
      <c r="B169" s="137"/>
      <c r="D169" s="137"/>
      <c r="E169" s="137"/>
      <c r="F169" s="137"/>
      <c r="G169" s="137"/>
      <c r="H169" s="137"/>
      <c r="I169" s="137"/>
      <c r="J169" s="137"/>
      <c r="K169" s="137"/>
    </row>
    <row r="170" spans="2:11">
      <c r="B170" s="137"/>
      <c r="D170" s="137"/>
      <c r="E170" s="137"/>
      <c r="F170" s="137"/>
      <c r="G170" s="137"/>
      <c r="H170" s="137"/>
      <c r="I170" s="137"/>
      <c r="J170" s="137"/>
      <c r="K170" s="137"/>
    </row>
    <row r="171" spans="2:11">
      <c r="B171" s="137"/>
      <c r="D171" s="137"/>
      <c r="E171" s="137"/>
      <c r="F171" s="137"/>
      <c r="G171" s="137"/>
      <c r="H171" s="137"/>
      <c r="I171" s="137"/>
      <c r="J171" s="137"/>
      <c r="K171" s="137"/>
    </row>
    <row r="172" spans="2:11">
      <c r="B172" s="137"/>
      <c r="D172" s="137"/>
      <c r="E172" s="137"/>
      <c r="F172" s="137"/>
      <c r="G172" s="137"/>
      <c r="H172" s="137"/>
      <c r="I172" s="137"/>
      <c r="J172" s="137"/>
      <c r="K172" s="137"/>
    </row>
    <row r="173" spans="2:11">
      <c r="B173" s="137"/>
      <c r="D173" s="137"/>
      <c r="E173" s="137"/>
      <c r="F173" s="137"/>
      <c r="G173" s="137"/>
      <c r="H173" s="137"/>
      <c r="I173" s="137"/>
      <c r="J173" s="137"/>
      <c r="K173" s="137"/>
    </row>
    <row r="174" spans="2:11">
      <c r="B174" s="137"/>
      <c r="D174" s="137"/>
      <c r="E174" s="137"/>
      <c r="F174" s="137"/>
      <c r="G174" s="137"/>
      <c r="H174" s="137"/>
      <c r="I174" s="137"/>
      <c r="J174" s="137"/>
      <c r="K174" s="137"/>
    </row>
    <row r="175" spans="2:11">
      <c r="B175" s="137"/>
      <c r="D175" s="137"/>
      <c r="E175" s="137"/>
      <c r="F175" s="137"/>
      <c r="G175" s="137"/>
      <c r="H175" s="137"/>
      <c r="I175" s="137"/>
      <c r="J175" s="137"/>
      <c r="K175" s="137"/>
    </row>
    <row r="176" spans="2:11">
      <c r="B176" s="137"/>
      <c r="D176" s="137"/>
      <c r="E176" s="137"/>
      <c r="F176" s="137"/>
      <c r="G176" s="137"/>
      <c r="H176" s="137"/>
      <c r="I176" s="137"/>
      <c r="J176" s="137"/>
      <c r="K176" s="137"/>
    </row>
    <row r="177" spans="2:11">
      <c r="B177" s="137"/>
      <c r="D177" s="137"/>
      <c r="E177" s="137"/>
      <c r="F177" s="137"/>
      <c r="G177" s="137"/>
      <c r="H177" s="137"/>
      <c r="I177" s="137"/>
      <c r="J177" s="137"/>
      <c r="K177" s="137"/>
    </row>
    <row r="178" spans="2:11">
      <c r="B178" s="137"/>
      <c r="D178" s="137"/>
      <c r="E178" s="137"/>
      <c r="F178" s="137"/>
      <c r="G178" s="137"/>
      <c r="H178" s="137"/>
      <c r="I178" s="137"/>
      <c r="J178" s="137"/>
      <c r="K178" s="137"/>
    </row>
    <row r="179" spans="2:11">
      <c r="B179" s="137"/>
      <c r="D179" s="137"/>
      <c r="E179" s="137"/>
      <c r="F179" s="137"/>
      <c r="G179" s="137"/>
      <c r="H179" s="137"/>
      <c r="I179" s="137"/>
      <c r="J179" s="137"/>
      <c r="K179" s="137"/>
    </row>
    <row r="180" spans="2:11">
      <c r="B180" s="137"/>
      <c r="D180" s="137"/>
      <c r="E180" s="137"/>
      <c r="F180" s="137"/>
      <c r="G180" s="137"/>
      <c r="H180" s="137"/>
      <c r="I180" s="137"/>
      <c r="J180" s="137"/>
      <c r="K180" s="137"/>
    </row>
  </sheetData>
  <sheetProtection algorithmName="SHA-512" hashValue="9YxP0fXRWaHzTetxONEMkqJWRmcFoFbvApCAdRtJGIQ2EWmnuDA3lETmswylxsNWG+YWPQwoaRjNhDwy0Vin9A==" saltValue="TPuKbSA8Tz/DjTuPQIFU2g==" spinCount="100000" sheet="1" objects="1" scenarios="1" selectLockedCells="1" selectUnlockedCells="1"/>
  <mergeCells count="38">
    <mergeCell ref="B10:D10"/>
    <mergeCell ref="F10:S10"/>
    <mergeCell ref="A1:P1"/>
    <mergeCell ref="A2:P2"/>
    <mergeCell ref="A3:P3"/>
    <mergeCell ref="A4:D4"/>
    <mergeCell ref="A5:P5"/>
    <mergeCell ref="F11:S11"/>
    <mergeCell ref="E12:R12"/>
    <mergeCell ref="E13:R13"/>
    <mergeCell ref="B15:B37"/>
    <mergeCell ref="D15:L15"/>
    <mergeCell ref="D16:D17"/>
    <mergeCell ref="E16:G16"/>
    <mergeCell ref="H16:J16"/>
    <mergeCell ref="K16:K17"/>
    <mergeCell ref="D22:L22"/>
    <mergeCell ref="B50:E50"/>
    <mergeCell ref="D23:L23"/>
    <mergeCell ref="D24:L24"/>
    <mergeCell ref="D25:L25"/>
    <mergeCell ref="C26:C27"/>
    <mergeCell ref="D26:D27"/>
    <mergeCell ref="E26:E27"/>
    <mergeCell ref="F26:F27"/>
    <mergeCell ref="G26:G27"/>
    <mergeCell ref="J26:J27"/>
    <mergeCell ref="K26:K27"/>
    <mergeCell ref="L26:L27"/>
    <mergeCell ref="D38:L38"/>
    <mergeCell ref="D39:L39"/>
    <mergeCell ref="B41:E41"/>
    <mergeCell ref="B42:B48"/>
    <mergeCell ref="B51:B57"/>
    <mergeCell ref="B64:D65"/>
    <mergeCell ref="B71:B83"/>
    <mergeCell ref="B85:B88"/>
    <mergeCell ref="B89:B101"/>
  </mergeCells>
  <conditionalFormatting sqref="F10">
    <cfRule type="notContainsBlanks" dxfId="37" priority="4">
      <formula>LEN(TRIM(F10))&gt;0</formula>
    </cfRule>
  </conditionalFormatting>
  <conditionalFormatting sqref="F11:S11">
    <cfRule type="expression" dxfId="36" priority="2">
      <formula>E11="NO SE REPORTA"</formula>
    </cfRule>
    <cfRule type="expression" dxfId="35" priority="3">
      <formula>E10="NO APLICA"</formula>
    </cfRule>
  </conditionalFormatting>
  <conditionalFormatting sqref="E12:R12">
    <cfRule type="expression" dxfId="34"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8:F20 H18:I20">
      <formula1>0</formula1>
    </dataValidation>
    <dataValidation type="whole" operator="greaterThanOrEqual" allowBlank="1" showInputMessage="1" showErrorMessage="1" errorTitle="ERROR" error="Valor en PESOS (sin centavos)" sqref="H28:K36">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46" r:id="rId1"/>
    <hyperlink ref="E55" r:id="rId2"/>
  </hyperlinks>
  <pageMargins left="0.25" right="0.25" top="0.75" bottom="0.75" header="0.3" footer="0.3"/>
  <pageSetup paperSize="178" orientation="landscape" horizontalDpi="1200" verticalDpi="1200"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1"/>
  <sheetViews>
    <sheetView showGridLines="0" zoomScale="85" zoomScaleNormal="85" zoomScalePageLayoutView="125" workbookViewId="0">
      <selection activeCell="Q32" sqref="Q32"/>
    </sheetView>
  </sheetViews>
  <sheetFormatPr baseColWidth="10" defaultColWidth="10.85546875" defaultRowHeight="15"/>
  <cols>
    <col min="1" max="1" width="1.85546875" style="131" customWidth="1"/>
    <col min="2" max="2" width="12.85546875" style="131" customWidth="1"/>
    <col min="3" max="3" width="5" style="160" bestFit="1" customWidth="1"/>
    <col min="4" max="4" width="47.42578125" style="131" customWidth="1"/>
    <col min="5" max="5" width="12.140625" style="131" customWidth="1"/>
    <col min="6" max="7" width="10.85546875" style="131"/>
    <col min="8" max="8" width="12.42578125" style="131" bestFit="1" customWidth="1"/>
    <col min="9" max="9" width="12.140625" style="131" bestFit="1" customWidth="1"/>
    <col min="10" max="16384" width="10.85546875" style="131"/>
  </cols>
  <sheetData>
    <row r="1" spans="1:21" s="424" customFormat="1" ht="100.5" customHeight="1" thickBot="1">
      <c r="A1" s="1131"/>
      <c r="B1" s="1132"/>
      <c r="C1" s="1132"/>
      <c r="D1" s="1132"/>
      <c r="E1" s="1132"/>
      <c r="F1" s="1132"/>
      <c r="G1" s="1132"/>
      <c r="H1" s="1132"/>
      <c r="I1" s="1132"/>
      <c r="J1" s="1132"/>
      <c r="K1" s="1132"/>
      <c r="L1" s="1132"/>
      <c r="M1" s="1132"/>
      <c r="N1" s="1132"/>
      <c r="O1" s="1132"/>
      <c r="P1" s="1133"/>
      <c r="Q1" s="131"/>
      <c r="R1" s="131"/>
    </row>
    <row r="2" spans="1:21" s="425" customFormat="1" ht="16.5" thickBot="1">
      <c r="A2" s="1134">
        <f>'[3]Datos Generales'!C5</f>
        <v>0</v>
      </c>
      <c r="B2" s="1135"/>
      <c r="C2" s="1135"/>
      <c r="D2" s="1135"/>
      <c r="E2" s="1135"/>
      <c r="F2" s="1135"/>
      <c r="G2" s="1135"/>
      <c r="H2" s="1135"/>
      <c r="I2" s="1135"/>
      <c r="J2" s="1135"/>
      <c r="K2" s="1135"/>
      <c r="L2" s="1135"/>
      <c r="M2" s="1135"/>
      <c r="N2" s="1135"/>
      <c r="O2" s="1135"/>
      <c r="P2" s="1136"/>
      <c r="Q2" s="131"/>
      <c r="R2" s="131"/>
    </row>
    <row r="3" spans="1:21" s="425" customFormat="1" ht="16.5" thickBot="1">
      <c r="A3" s="1137" t="s">
        <v>104</v>
      </c>
      <c r="B3" s="1138"/>
      <c r="C3" s="1138"/>
      <c r="D3" s="1138"/>
      <c r="E3" s="1138"/>
      <c r="F3" s="1138"/>
      <c r="G3" s="1138"/>
      <c r="H3" s="1138"/>
      <c r="I3" s="1138"/>
      <c r="J3" s="1138"/>
      <c r="K3" s="1138"/>
      <c r="L3" s="1138"/>
      <c r="M3" s="1138"/>
      <c r="N3" s="1138"/>
      <c r="O3" s="1138"/>
      <c r="P3" s="1139"/>
      <c r="Q3" s="131"/>
      <c r="R3" s="131"/>
    </row>
    <row r="4" spans="1:21" s="425" customFormat="1" ht="16.5" thickBot="1">
      <c r="A4" s="1140" t="s">
        <v>263</v>
      </c>
      <c r="B4" s="1141"/>
      <c r="C4" s="1141"/>
      <c r="D4" s="1141"/>
      <c r="E4" s="426">
        <v>2019</v>
      </c>
      <c r="F4" s="426"/>
      <c r="G4" s="426"/>
      <c r="H4" s="426"/>
      <c r="I4" s="426"/>
      <c r="J4" s="426"/>
      <c r="K4" s="426"/>
      <c r="L4" s="427"/>
      <c r="M4" s="427"/>
      <c r="N4" s="427"/>
      <c r="O4" s="427"/>
      <c r="P4" s="428"/>
      <c r="Q4" s="131"/>
      <c r="R4" s="131"/>
    </row>
    <row r="5" spans="1:21" ht="16.5" customHeight="1" thickBot="1">
      <c r="A5" s="1137" t="s">
        <v>121</v>
      </c>
      <c r="B5" s="1138"/>
      <c r="C5" s="1138"/>
      <c r="D5" s="1138"/>
      <c r="E5" s="1138"/>
      <c r="F5" s="1138"/>
      <c r="G5" s="1138"/>
      <c r="H5" s="1138"/>
      <c r="I5" s="1138"/>
      <c r="J5" s="1138"/>
      <c r="K5" s="1138"/>
      <c r="L5" s="1138"/>
      <c r="M5" s="1138"/>
      <c r="N5" s="1138"/>
      <c r="O5" s="1138"/>
      <c r="P5" s="1139"/>
    </row>
    <row r="6" spans="1:21">
      <c r="B6" s="135" t="s">
        <v>134</v>
      </c>
      <c r="C6" s="136"/>
      <c r="D6" s="137"/>
      <c r="E6" s="710"/>
      <c r="F6" s="137" t="s">
        <v>135</v>
      </c>
      <c r="G6" s="137"/>
      <c r="H6" s="137"/>
      <c r="I6" s="137"/>
      <c r="J6" s="137"/>
      <c r="K6" s="137"/>
    </row>
    <row r="7" spans="1:21" ht="15.75" thickBot="1">
      <c r="B7" s="429"/>
      <c r="C7" s="136"/>
      <c r="D7" s="137"/>
      <c r="E7" s="711"/>
      <c r="F7" s="137" t="s">
        <v>136</v>
      </c>
      <c r="G7" s="137"/>
      <c r="H7" s="137"/>
      <c r="I7" s="137"/>
      <c r="J7" s="137"/>
      <c r="K7" s="137"/>
    </row>
    <row r="8" spans="1:21" ht="15.75" thickBot="1">
      <c r="B8" s="140" t="s">
        <v>137</v>
      </c>
      <c r="C8" s="141">
        <v>2019</v>
      </c>
      <c r="D8" s="798">
        <f>IF(E10="NO APLICA","NO APLICA",IF(E11="NO SE REPORTA","SIN INFORMACION",+H22))</f>
        <v>0.67934426229508194</v>
      </c>
      <c r="E8" s="142"/>
      <c r="F8" s="137" t="s">
        <v>138</v>
      </c>
      <c r="G8" s="137"/>
      <c r="H8" s="137"/>
      <c r="I8" s="137"/>
      <c r="J8" s="137"/>
      <c r="K8" s="137"/>
    </row>
    <row r="9" spans="1:21">
      <c r="B9" s="143" t="s">
        <v>139</v>
      </c>
      <c r="C9" s="144"/>
      <c r="D9" s="137"/>
      <c r="E9" s="137"/>
      <c r="F9" s="137"/>
      <c r="G9" s="137"/>
      <c r="H9" s="137"/>
      <c r="I9" s="137"/>
      <c r="J9" s="137"/>
      <c r="K9" s="137"/>
    </row>
    <row r="10" spans="1:21">
      <c r="B10" s="1128" t="s">
        <v>140</v>
      </c>
      <c r="C10" s="1128"/>
      <c r="D10" s="1128"/>
      <c r="E10" s="712" t="s">
        <v>141</v>
      </c>
      <c r="F10" s="1129"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130"/>
      <c r="H10" s="1130"/>
      <c r="I10" s="1130"/>
      <c r="J10" s="1130"/>
      <c r="K10" s="1130"/>
      <c r="L10" s="1130"/>
      <c r="M10" s="1130"/>
      <c r="N10" s="1130"/>
      <c r="O10" s="1130"/>
      <c r="P10" s="1130"/>
      <c r="Q10" s="1130"/>
      <c r="R10" s="1130"/>
      <c r="S10" s="1130"/>
      <c r="T10" s="137"/>
      <c r="U10" s="137"/>
    </row>
    <row r="11" spans="1:21" ht="14.45" customHeight="1">
      <c r="B11" s="146"/>
      <c r="C11" s="144"/>
      <c r="D11" s="98" t="str">
        <f>IF(E10="SI APLICA","¿El indicador no se reporta por limitaciones de información disponible? ","")</f>
        <v xml:space="preserve">¿El indicador no se reporta por limitaciones de información disponible? </v>
      </c>
      <c r="E11" s="713" t="s">
        <v>142</v>
      </c>
      <c r="F11" s="1142"/>
      <c r="G11" s="1143"/>
      <c r="H11" s="1143"/>
      <c r="I11" s="1143"/>
      <c r="J11" s="1143"/>
      <c r="K11" s="1143"/>
      <c r="L11" s="1143"/>
      <c r="M11" s="1143"/>
      <c r="N11" s="1143"/>
      <c r="O11" s="1143"/>
      <c r="P11" s="1143"/>
      <c r="Q11" s="1143"/>
      <c r="R11" s="1143"/>
      <c r="S11" s="1143"/>
    </row>
    <row r="12" spans="1:21" ht="23.45" customHeight="1">
      <c r="B12" s="143"/>
      <c r="C12" s="144"/>
      <c r="D12" s="98" t="str">
        <f>IF(E11="SI SE REPORTA","¿Qué programas o proyectos del Plan de Acción están asociados al indicador? ","")</f>
        <v xml:space="preserve">¿Qué programas o proyectos del Plan de Acción están asociados al indicador? </v>
      </c>
      <c r="E12" s="1144" t="s">
        <v>36</v>
      </c>
      <c r="F12" s="1144"/>
      <c r="G12" s="1144"/>
      <c r="H12" s="1144"/>
      <c r="I12" s="1144"/>
      <c r="J12" s="1144"/>
      <c r="K12" s="1144"/>
      <c r="L12" s="1144"/>
      <c r="M12" s="1144"/>
      <c r="N12" s="1144"/>
      <c r="O12" s="1144"/>
      <c r="P12" s="1144"/>
      <c r="Q12" s="1144"/>
      <c r="R12" s="1144"/>
    </row>
    <row r="13" spans="1:21" ht="21.95" customHeight="1">
      <c r="B13" s="143"/>
      <c r="C13" s="144"/>
      <c r="D13" s="98" t="s">
        <v>143</v>
      </c>
      <c r="E13" s="1145"/>
      <c r="F13" s="1146"/>
      <c r="G13" s="1146"/>
      <c r="H13" s="1146"/>
      <c r="I13" s="1146"/>
      <c r="J13" s="1146"/>
      <c r="K13" s="1146"/>
      <c r="L13" s="1146"/>
      <c r="M13" s="1146"/>
      <c r="N13" s="1146"/>
      <c r="O13" s="1146"/>
      <c r="P13" s="1146"/>
      <c r="Q13" s="1146"/>
      <c r="R13" s="1147"/>
    </row>
    <row r="14" spans="1:21" ht="6.95" customHeight="1" thickBot="1">
      <c r="B14" s="143"/>
      <c r="C14" s="144"/>
      <c r="D14" s="137"/>
      <c r="E14" s="137"/>
      <c r="F14" s="137"/>
      <c r="G14" s="137"/>
      <c r="H14" s="137"/>
      <c r="I14" s="137"/>
      <c r="J14" s="137"/>
      <c r="K14" s="137"/>
    </row>
    <row r="15" spans="1:21" ht="15.6" customHeight="1" thickTop="1" thickBot="1">
      <c r="B15" s="1291" t="s">
        <v>144</v>
      </c>
      <c r="C15" s="433"/>
      <c r="D15" s="1151" t="s">
        <v>145</v>
      </c>
      <c r="E15" s="1152"/>
      <c r="F15" s="1152"/>
      <c r="G15" s="1152"/>
      <c r="H15" s="1152"/>
      <c r="I15" s="1152"/>
      <c r="J15" s="1152"/>
      <c r="K15" s="1153"/>
    </row>
    <row r="16" spans="1:21" ht="15.75" thickBot="1">
      <c r="B16" s="1292"/>
      <c r="C16" s="435"/>
      <c r="D16" s="454" t="s">
        <v>418</v>
      </c>
      <c r="E16" s="799" t="s">
        <v>419</v>
      </c>
      <c r="F16" s="799" t="s">
        <v>420</v>
      </c>
      <c r="G16" s="799" t="s">
        <v>421</v>
      </c>
      <c r="H16" s="800" t="s">
        <v>422</v>
      </c>
      <c r="I16" s="801"/>
      <c r="J16" s="137"/>
      <c r="K16" s="438"/>
    </row>
    <row r="17" spans="2:11" ht="24.75" thickBot="1">
      <c r="B17" s="1292"/>
      <c r="C17" s="435"/>
      <c r="D17" s="441" t="s">
        <v>821</v>
      </c>
      <c r="E17" s="761">
        <v>1540</v>
      </c>
      <c r="F17" s="761">
        <v>1515</v>
      </c>
      <c r="G17" s="761">
        <v>1525</v>
      </c>
      <c r="H17" s="761">
        <v>1525</v>
      </c>
      <c r="I17" s="801"/>
      <c r="J17" s="137"/>
      <c r="K17" s="438"/>
    </row>
    <row r="18" spans="2:11" ht="15.75" thickBot="1">
      <c r="B18" s="1292"/>
      <c r="C18" s="435"/>
      <c r="D18" s="441" t="s">
        <v>822</v>
      </c>
      <c r="E18" s="761"/>
      <c r="F18" s="761">
        <v>99</v>
      </c>
      <c r="G18" s="761">
        <f>62+618</f>
        <v>680</v>
      </c>
      <c r="H18" s="802">
        <v>29</v>
      </c>
      <c r="I18" s="801"/>
      <c r="J18" s="137"/>
      <c r="K18" s="438"/>
    </row>
    <row r="19" spans="2:11" ht="15.75" thickBot="1">
      <c r="B19" s="1292"/>
      <c r="C19" s="435"/>
      <c r="D19" s="441" t="s">
        <v>823</v>
      </c>
      <c r="E19" s="761">
        <f>445</f>
        <v>445</v>
      </c>
      <c r="F19" s="761">
        <v>509</v>
      </c>
      <c r="G19" s="761">
        <v>359</v>
      </c>
      <c r="H19" s="802">
        <v>611</v>
      </c>
      <c r="I19" s="801"/>
      <c r="J19" s="137"/>
      <c r="K19" s="438"/>
    </row>
    <row r="20" spans="2:11" ht="15.75" thickBot="1">
      <c r="B20" s="1292"/>
      <c r="C20" s="435"/>
      <c r="D20" s="441" t="s">
        <v>824</v>
      </c>
      <c r="E20" s="761">
        <v>127</v>
      </c>
      <c r="F20" s="761">
        <v>36</v>
      </c>
      <c r="G20" s="761">
        <v>107</v>
      </c>
      <c r="H20" s="802">
        <v>396</v>
      </c>
      <c r="I20" s="801"/>
      <c r="J20" s="137"/>
      <c r="K20" s="438"/>
    </row>
    <row r="21" spans="2:11" ht="15.75" thickBot="1">
      <c r="B21" s="1292"/>
      <c r="C21" s="435"/>
      <c r="D21" s="441" t="s">
        <v>184</v>
      </c>
      <c r="E21" s="803">
        <f>SUM(E18:E20)</f>
        <v>572</v>
      </c>
      <c r="F21" s="803">
        <f t="shared" ref="F21:H21" si="0">SUM(F18:F20)</f>
        <v>644</v>
      </c>
      <c r="G21" s="803">
        <f t="shared" si="0"/>
        <v>1146</v>
      </c>
      <c r="H21" s="803">
        <f t="shared" si="0"/>
        <v>1036</v>
      </c>
      <c r="I21" s="801"/>
      <c r="J21" s="137"/>
      <c r="K21" s="438"/>
    </row>
    <row r="22" spans="2:11" ht="24.75" thickBot="1">
      <c r="B22" s="1292"/>
      <c r="C22" s="512"/>
      <c r="D22" s="468" t="s">
        <v>121</v>
      </c>
      <c r="E22" s="804">
        <f>+E21/E17</f>
        <v>0.37142857142857144</v>
      </c>
      <c r="F22" s="804">
        <f t="shared" ref="F22:H22" si="1">+F21/F17</f>
        <v>0.42508250825082511</v>
      </c>
      <c r="G22" s="804">
        <f t="shared" si="1"/>
        <v>0.75147540983606553</v>
      </c>
      <c r="H22" s="804">
        <f t="shared" si="1"/>
        <v>0.67934426229508194</v>
      </c>
      <c r="I22" s="801"/>
      <c r="J22" s="137"/>
      <c r="K22" s="438"/>
    </row>
    <row r="23" spans="2:11">
      <c r="B23" s="1292"/>
      <c r="C23" s="151"/>
      <c r="D23" s="1199" t="s">
        <v>257</v>
      </c>
      <c r="E23" s="1200"/>
      <c r="F23" s="1200"/>
      <c r="G23" s="1200"/>
      <c r="H23" s="1200"/>
      <c r="I23" s="1200"/>
      <c r="J23" s="1200"/>
      <c r="K23" s="1201"/>
    </row>
    <row r="24" spans="2:11">
      <c r="B24" s="1292"/>
      <c r="C24" s="151"/>
      <c r="D24" s="1199" t="s">
        <v>825</v>
      </c>
      <c r="E24" s="1200"/>
      <c r="F24" s="1200"/>
      <c r="G24" s="1200"/>
      <c r="H24" s="1200"/>
      <c r="I24" s="1200"/>
      <c r="J24" s="1200"/>
      <c r="K24" s="1201"/>
    </row>
    <row r="25" spans="2:11" ht="15.75" thickBot="1">
      <c r="B25" s="1292"/>
      <c r="C25" s="151"/>
      <c r="D25" s="1154" t="s">
        <v>452</v>
      </c>
      <c r="E25" s="1176"/>
      <c r="F25" s="1176"/>
      <c r="G25" s="1176"/>
      <c r="H25" s="1176"/>
      <c r="I25" s="1176"/>
      <c r="J25" s="1176"/>
      <c r="K25" s="1156"/>
    </row>
    <row r="26" spans="2:11" ht="68.25" thickBot="1">
      <c r="B26" s="503"/>
      <c r="C26" s="442" t="s">
        <v>105</v>
      </c>
      <c r="D26" s="799" t="s">
        <v>159</v>
      </c>
      <c r="E26" s="799" t="s">
        <v>826</v>
      </c>
      <c r="F26" s="799" t="s">
        <v>827</v>
      </c>
      <c r="G26" s="799" t="s">
        <v>455</v>
      </c>
      <c r="H26" s="799" t="s">
        <v>164</v>
      </c>
      <c r="I26" s="799" t="s">
        <v>165</v>
      </c>
      <c r="J26" s="799" t="s">
        <v>166</v>
      </c>
      <c r="K26" s="799" t="s">
        <v>167</v>
      </c>
    </row>
    <row r="27" spans="2:11" ht="15.75" thickBot="1">
      <c r="B27" s="503"/>
      <c r="C27" s="446">
        <v>1</v>
      </c>
      <c r="D27" s="447" t="s">
        <v>828</v>
      </c>
      <c r="E27" s="805" t="s">
        <v>829</v>
      </c>
      <c r="F27" s="504">
        <v>20</v>
      </c>
      <c r="G27" s="504">
        <v>40725983</v>
      </c>
      <c r="H27" s="504">
        <v>40699980</v>
      </c>
      <c r="I27" s="504">
        <v>0</v>
      </c>
      <c r="J27" s="504">
        <v>0</v>
      </c>
      <c r="K27" s="504"/>
    </row>
    <row r="28" spans="2:11" ht="15.75" thickBot="1">
      <c r="B28" s="503"/>
      <c r="C28" s="446">
        <v>2</v>
      </c>
      <c r="D28" s="447" t="s">
        <v>830</v>
      </c>
      <c r="E28" s="805" t="s">
        <v>829</v>
      </c>
      <c r="F28" s="504">
        <v>0</v>
      </c>
      <c r="G28" s="504">
        <v>0</v>
      </c>
      <c r="H28" s="504">
        <v>0</v>
      </c>
      <c r="I28" s="504">
        <v>0</v>
      </c>
      <c r="J28" s="504">
        <v>0</v>
      </c>
      <c r="K28" s="504"/>
    </row>
    <row r="29" spans="2:11" ht="15.75" thickBot="1">
      <c r="B29" s="503"/>
      <c r="C29" s="446">
        <v>3</v>
      </c>
      <c r="D29" s="447" t="s">
        <v>831</v>
      </c>
      <c r="E29" s="805" t="s">
        <v>829</v>
      </c>
      <c r="F29" s="504">
        <v>9</v>
      </c>
      <c r="G29" s="504">
        <v>206460496</v>
      </c>
      <c r="H29" s="504">
        <v>91274710</v>
      </c>
      <c r="I29" s="504">
        <v>91274710</v>
      </c>
      <c r="J29" s="504">
        <v>0</v>
      </c>
      <c r="K29" s="504"/>
    </row>
    <row r="30" spans="2:11" ht="15.75" thickBot="1">
      <c r="B30" s="503"/>
      <c r="C30" s="446">
        <v>4</v>
      </c>
      <c r="D30" s="447" t="s">
        <v>832</v>
      </c>
      <c r="E30" s="805" t="s">
        <v>829</v>
      </c>
      <c r="F30" s="504">
        <v>0</v>
      </c>
      <c r="G30" s="504">
        <v>0</v>
      </c>
      <c r="H30" s="504">
        <v>0</v>
      </c>
      <c r="I30" s="504">
        <v>0</v>
      </c>
      <c r="J30" s="504">
        <v>0</v>
      </c>
      <c r="K30" s="504"/>
    </row>
    <row r="31" spans="2:11" ht="15.75" thickBot="1">
      <c r="B31" s="503"/>
      <c r="C31" s="446">
        <v>5</v>
      </c>
      <c r="D31" s="447" t="s">
        <v>833</v>
      </c>
      <c r="E31" s="805" t="s">
        <v>834</v>
      </c>
      <c r="F31" s="504">
        <v>611</v>
      </c>
      <c r="G31" s="1326">
        <v>1435408</v>
      </c>
      <c r="H31" s="1326">
        <v>1264045814</v>
      </c>
      <c r="I31" s="1326">
        <v>1109859656</v>
      </c>
      <c r="J31" s="1326">
        <v>730567280</v>
      </c>
      <c r="K31" s="504"/>
    </row>
    <row r="32" spans="2:11" ht="15.75" thickBot="1">
      <c r="B32" s="503"/>
      <c r="C32" s="446">
        <v>6</v>
      </c>
      <c r="D32" s="447" t="s">
        <v>835</v>
      </c>
      <c r="E32" s="805" t="s">
        <v>836</v>
      </c>
      <c r="F32" s="504">
        <v>11</v>
      </c>
      <c r="G32" s="1327"/>
      <c r="H32" s="1327"/>
      <c r="I32" s="1327"/>
      <c r="J32" s="1327"/>
      <c r="K32" s="504"/>
    </row>
    <row r="33" spans="2:11" ht="15.75" thickBot="1">
      <c r="B33" s="503"/>
      <c r="C33" s="446">
        <v>7</v>
      </c>
      <c r="D33" s="447" t="s">
        <v>837</v>
      </c>
      <c r="E33" s="805" t="s">
        <v>836</v>
      </c>
      <c r="F33" s="504">
        <v>24</v>
      </c>
      <c r="G33" s="1327"/>
      <c r="H33" s="1327"/>
      <c r="I33" s="1327"/>
      <c r="J33" s="1327"/>
      <c r="K33" s="504"/>
    </row>
    <row r="34" spans="2:11" ht="15.75" thickBot="1">
      <c r="B34" s="503"/>
      <c r="C34" s="446">
        <v>8</v>
      </c>
      <c r="D34" s="447" t="s">
        <v>838</v>
      </c>
      <c r="E34" s="805" t="s">
        <v>836</v>
      </c>
      <c r="F34" s="504">
        <v>361</v>
      </c>
      <c r="G34" s="1328"/>
      <c r="H34" s="1328"/>
      <c r="I34" s="1328"/>
      <c r="J34" s="1328"/>
      <c r="K34" s="504"/>
    </row>
    <row r="35" spans="2:11" ht="15.75" thickBot="1">
      <c r="B35" s="452"/>
      <c r="C35" s="446"/>
      <c r="D35" s="441" t="s">
        <v>184</v>
      </c>
      <c r="E35" s="441"/>
      <c r="F35" s="764">
        <f>SUM(F27:F34)</f>
        <v>1036</v>
      </c>
      <c r="G35" s="764">
        <f>SUM(G27:G34)</f>
        <v>248621887</v>
      </c>
      <c r="H35" s="764">
        <f t="shared" ref="H35:J35" si="2">SUM(H27:H34)</f>
        <v>1396020504</v>
      </c>
      <c r="I35" s="764">
        <f t="shared" si="2"/>
        <v>1201134366</v>
      </c>
      <c r="J35" s="764">
        <f t="shared" si="2"/>
        <v>730567280</v>
      </c>
      <c r="K35" s="504"/>
    </row>
    <row r="36" spans="2:11" ht="24" customHeight="1" thickBot="1">
      <c r="B36" s="501" t="s">
        <v>195</v>
      </c>
      <c r="C36" s="500"/>
      <c r="D36" s="1160" t="s">
        <v>839</v>
      </c>
      <c r="E36" s="1161"/>
      <c r="F36" s="1161"/>
      <c r="G36" s="1161"/>
      <c r="H36" s="1161"/>
      <c r="I36" s="1161"/>
      <c r="J36" s="1161"/>
      <c r="K36" s="1162"/>
    </row>
    <row r="37" spans="2:11" ht="24" customHeight="1" thickBot="1">
      <c r="B37" s="501" t="s">
        <v>197</v>
      </c>
      <c r="C37" s="500"/>
      <c r="D37" s="1160" t="s">
        <v>198</v>
      </c>
      <c r="E37" s="1161"/>
      <c r="F37" s="1161"/>
      <c r="G37" s="1161"/>
      <c r="H37" s="1161"/>
      <c r="I37" s="1161"/>
      <c r="J37" s="1161"/>
      <c r="K37" s="1162"/>
    </row>
    <row r="38" spans="2:11" ht="15.75" thickBot="1">
      <c r="B38" s="135"/>
      <c r="C38" s="136"/>
      <c r="D38" s="137"/>
      <c r="E38" s="137"/>
      <c r="F38" s="137"/>
      <c r="G38" s="137"/>
      <c r="H38" s="137"/>
      <c r="I38" s="137"/>
      <c r="J38" s="137"/>
      <c r="K38" s="137"/>
    </row>
    <row r="39" spans="2:11" ht="24" customHeight="1" thickBot="1">
      <c r="B39" s="1163" t="s">
        <v>199</v>
      </c>
      <c r="C39" s="1164"/>
      <c r="D39" s="1164"/>
      <c r="E39" s="1165"/>
      <c r="F39" s="137"/>
      <c r="G39" s="137"/>
      <c r="H39" s="137"/>
      <c r="I39" s="137"/>
      <c r="J39" s="137"/>
      <c r="K39" s="137"/>
    </row>
    <row r="40" spans="2:11" ht="15.75" thickBot="1">
      <c r="B40" s="1148">
        <v>1</v>
      </c>
      <c r="C40" s="435"/>
      <c r="D40" s="456" t="s">
        <v>200</v>
      </c>
      <c r="E40" s="447" t="s">
        <v>285</v>
      </c>
      <c r="F40" s="137"/>
      <c r="G40" s="137"/>
      <c r="H40" s="137"/>
      <c r="I40" s="137"/>
      <c r="J40" s="137"/>
      <c r="K40" s="137"/>
    </row>
    <row r="41" spans="2:11" ht="15.75" thickBot="1">
      <c r="B41" s="1149"/>
      <c r="C41" s="435"/>
      <c r="D41" s="441" t="s">
        <v>202</v>
      </c>
      <c r="E41" s="447" t="s">
        <v>840</v>
      </c>
      <c r="F41" s="137"/>
      <c r="G41" s="137"/>
      <c r="H41" s="137"/>
      <c r="I41" s="137"/>
      <c r="J41" s="137"/>
      <c r="K41" s="137"/>
    </row>
    <row r="42" spans="2:11" ht="15.75" thickBot="1">
      <c r="B42" s="1149"/>
      <c r="C42" s="435"/>
      <c r="D42" s="441" t="s">
        <v>204</v>
      </c>
      <c r="E42" s="447" t="s">
        <v>841</v>
      </c>
      <c r="F42" s="137"/>
      <c r="G42" s="137"/>
      <c r="H42" s="137"/>
      <c r="I42" s="137"/>
      <c r="J42" s="137"/>
      <c r="K42" s="137"/>
    </row>
    <row r="43" spans="2:11" ht="15.75" thickBot="1">
      <c r="B43" s="1149"/>
      <c r="C43" s="435"/>
      <c r="D43" s="441" t="s">
        <v>205</v>
      </c>
      <c r="E43" s="447" t="s">
        <v>658</v>
      </c>
      <c r="F43" s="137"/>
      <c r="G43" s="137"/>
      <c r="H43" s="137"/>
      <c r="I43" s="137"/>
      <c r="J43" s="137"/>
      <c r="K43" s="137"/>
    </row>
    <row r="44" spans="2:11" ht="15.75" thickBot="1">
      <c r="B44" s="1149"/>
      <c r="C44" s="435"/>
      <c r="D44" s="441" t="s">
        <v>207</v>
      </c>
      <c r="E44" s="797" t="s">
        <v>842</v>
      </c>
      <c r="F44" s="137"/>
      <c r="G44" s="137"/>
      <c r="H44" s="137"/>
      <c r="I44" s="137"/>
      <c r="J44" s="137"/>
      <c r="K44" s="137"/>
    </row>
    <row r="45" spans="2:11" ht="15.75" thickBot="1">
      <c r="B45" s="1149"/>
      <c r="C45" s="435"/>
      <c r="D45" s="441" t="s">
        <v>208</v>
      </c>
      <c r="E45" s="447">
        <v>3106633763</v>
      </c>
      <c r="F45" s="137"/>
      <c r="G45" s="137"/>
      <c r="H45" s="137"/>
      <c r="I45" s="137"/>
      <c r="J45" s="137"/>
      <c r="K45" s="137"/>
    </row>
    <row r="46" spans="2:11" ht="15.75" thickBot="1">
      <c r="B46" s="1150"/>
      <c r="C46" s="446"/>
      <c r="D46" s="441" t="s">
        <v>210</v>
      </c>
      <c r="E46" s="447" t="s">
        <v>843</v>
      </c>
      <c r="F46" s="137"/>
      <c r="G46" s="137"/>
      <c r="H46" s="137"/>
      <c r="I46" s="137"/>
      <c r="J46" s="137"/>
      <c r="K46" s="137"/>
    </row>
    <row r="47" spans="2:11" ht="15.75" thickBot="1">
      <c r="B47" s="135"/>
      <c r="C47" s="136"/>
      <c r="D47" s="137"/>
      <c r="E47" s="137"/>
      <c r="F47" s="137"/>
      <c r="G47" s="137"/>
      <c r="H47" s="137"/>
      <c r="I47" s="137"/>
      <c r="J47" s="137"/>
      <c r="K47" s="137"/>
    </row>
    <row r="48" spans="2:11" ht="15.75" thickBot="1">
      <c r="B48" s="1163" t="s">
        <v>212</v>
      </c>
      <c r="C48" s="1164"/>
      <c r="D48" s="1164"/>
      <c r="E48" s="1165"/>
      <c r="F48" s="137"/>
      <c r="G48" s="137"/>
      <c r="H48" s="137"/>
      <c r="I48" s="137"/>
      <c r="J48" s="137"/>
      <c r="K48" s="137"/>
    </row>
    <row r="49" spans="2:11" ht="15.75" thickBot="1">
      <c r="B49" s="1148">
        <v>1</v>
      </c>
      <c r="C49" s="435"/>
      <c r="D49" s="456" t="s">
        <v>200</v>
      </c>
      <c r="E49" s="489" t="s">
        <v>213</v>
      </c>
      <c r="F49" s="137"/>
      <c r="G49" s="137"/>
      <c r="H49" s="137"/>
      <c r="I49" s="137"/>
      <c r="J49" s="137"/>
      <c r="K49" s="137"/>
    </row>
    <row r="50" spans="2:11" ht="15.75" thickBot="1">
      <c r="B50" s="1149"/>
      <c r="C50" s="435"/>
      <c r="D50" s="441" t="s">
        <v>202</v>
      </c>
      <c r="E50" s="489" t="s">
        <v>292</v>
      </c>
      <c r="F50" s="137"/>
      <c r="G50" s="137"/>
      <c r="H50" s="137"/>
      <c r="I50" s="137"/>
      <c r="J50" s="137"/>
      <c r="K50" s="137"/>
    </row>
    <row r="51" spans="2:11" ht="15.75" thickBot="1">
      <c r="B51" s="1149"/>
      <c r="C51" s="435"/>
      <c r="D51" s="441" t="s">
        <v>204</v>
      </c>
      <c r="E51" s="458"/>
      <c r="F51" s="137"/>
      <c r="G51" s="137"/>
      <c r="H51" s="137"/>
      <c r="I51" s="137"/>
      <c r="J51" s="137"/>
      <c r="K51" s="137"/>
    </row>
    <row r="52" spans="2:11" ht="15.75" thickBot="1">
      <c r="B52" s="1149"/>
      <c r="C52" s="435"/>
      <c r="D52" s="441" t="s">
        <v>205</v>
      </c>
      <c r="E52" s="458"/>
      <c r="F52" s="137"/>
      <c r="G52" s="137"/>
      <c r="H52" s="137"/>
      <c r="I52" s="137"/>
      <c r="J52" s="137"/>
      <c r="K52" s="137"/>
    </row>
    <row r="53" spans="2:11" ht="15.75" thickBot="1">
      <c r="B53" s="1149"/>
      <c r="C53" s="435"/>
      <c r="D53" s="441" t="s">
        <v>207</v>
      </c>
      <c r="E53" s="458"/>
      <c r="F53" s="137"/>
      <c r="G53" s="137"/>
      <c r="H53" s="137"/>
      <c r="I53" s="137"/>
      <c r="J53" s="137"/>
      <c r="K53" s="137"/>
    </row>
    <row r="54" spans="2:11" ht="15.75" thickBot="1">
      <c r="B54" s="1149"/>
      <c r="C54" s="435"/>
      <c r="D54" s="441" t="s">
        <v>208</v>
      </c>
      <c r="E54" s="458"/>
      <c r="F54" s="137"/>
      <c r="G54" s="137"/>
      <c r="H54" s="137"/>
      <c r="I54" s="137"/>
      <c r="J54" s="137"/>
      <c r="K54" s="137"/>
    </row>
    <row r="55" spans="2:11" ht="15.75" thickBot="1">
      <c r="B55" s="1150"/>
      <c r="C55" s="446"/>
      <c r="D55" s="441" t="s">
        <v>210</v>
      </c>
      <c r="E55" s="458"/>
      <c r="F55" s="137"/>
      <c r="G55" s="137"/>
      <c r="H55" s="137"/>
      <c r="I55" s="137"/>
      <c r="J55" s="137"/>
      <c r="K55" s="137"/>
    </row>
    <row r="56" spans="2:11" ht="15.75" thickBot="1">
      <c r="B56" s="135"/>
      <c r="C56" s="136"/>
      <c r="D56" s="137"/>
      <c r="E56" s="137"/>
      <c r="F56" s="137"/>
      <c r="G56" s="137"/>
      <c r="H56" s="137"/>
      <c r="I56" s="137"/>
      <c r="J56" s="137"/>
      <c r="K56" s="137"/>
    </row>
    <row r="57" spans="2:11" ht="15" customHeight="1" thickBot="1">
      <c r="B57" s="455" t="s">
        <v>215</v>
      </c>
      <c r="C57" s="480"/>
      <c r="D57" s="480"/>
      <c r="E57" s="481"/>
      <c r="F57" s="137"/>
      <c r="G57" s="137"/>
      <c r="H57" s="137"/>
      <c r="I57" s="137"/>
      <c r="J57" s="137"/>
      <c r="K57" s="137"/>
    </row>
    <row r="58" spans="2:11" ht="24.75" thickBot="1">
      <c r="B58" s="452" t="s">
        <v>216</v>
      </c>
      <c r="C58" s="441" t="s">
        <v>217</v>
      </c>
      <c r="D58" s="441" t="s">
        <v>218</v>
      </c>
      <c r="E58" s="441" t="s">
        <v>219</v>
      </c>
      <c r="F58" s="137"/>
      <c r="G58" s="137"/>
      <c r="H58" s="137"/>
      <c r="I58" s="137"/>
      <c r="J58" s="137"/>
    </row>
    <row r="59" spans="2:11" ht="60.75" thickBot="1">
      <c r="B59" s="462">
        <v>42401</v>
      </c>
      <c r="C59" s="441">
        <v>0.01</v>
      </c>
      <c r="D59" s="727" t="s">
        <v>1620</v>
      </c>
      <c r="E59" s="441"/>
      <c r="F59" s="137"/>
      <c r="G59" s="137"/>
      <c r="H59" s="137"/>
      <c r="I59" s="137"/>
      <c r="J59" s="137"/>
    </row>
    <row r="60" spans="2:11" ht="15.75" thickBot="1">
      <c r="B60" s="158"/>
      <c r="C60" s="159"/>
      <c r="D60" s="137"/>
      <c r="E60" s="137"/>
      <c r="F60" s="137"/>
      <c r="G60" s="137"/>
      <c r="H60" s="137"/>
      <c r="I60" s="137"/>
      <c r="J60" s="137"/>
      <c r="K60" s="137"/>
    </row>
    <row r="61" spans="2:11">
      <c r="B61" s="464" t="s">
        <v>167</v>
      </c>
      <c r="C61" s="465"/>
      <c r="D61" s="137"/>
      <c r="E61" s="137"/>
      <c r="F61" s="137"/>
      <c r="G61" s="137"/>
      <c r="H61" s="137"/>
      <c r="I61" s="137"/>
      <c r="J61" s="137"/>
      <c r="K61" s="137"/>
    </row>
    <row r="62" spans="2:11" ht="19.5" customHeight="1">
      <c r="B62" s="1318" t="s">
        <v>844</v>
      </c>
      <c r="C62" s="1319"/>
      <c r="D62" s="1319"/>
      <c r="E62" s="1320"/>
      <c r="F62" s="137"/>
      <c r="G62" s="137"/>
      <c r="H62" s="137"/>
      <c r="I62" s="137"/>
      <c r="J62" s="137"/>
      <c r="K62" s="137"/>
    </row>
    <row r="63" spans="2:11" ht="20.25" customHeight="1">
      <c r="B63" s="1321"/>
      <c r="C63" s="1322"/>
      <c r="D63" s="1322"/>
      <c r="E63" s="1323"/>
      <c r="F63" s="137"/>
      <c r="G63" s="137"/>
      <c r="H63" s="137"/>
      <c r="I63" s="137"/>
      <c r="J63" s="137"/>
      <c r="K63" s="137"/>
    </row>
    <row r="64" spans="2:11">
      <c r="B64" s="135"/>
      <c r="C64" s="136"/>
      <c r="D64" s="137"/>
      <c r="E64" s="137"/>
      <c r="F64" s="137"/>
      <c r="G64" s="137"/>
      <c r="H64" s="137"/>
      <c r="I64" s="137"/>
      <c r="J64" s="137"/>
      <c r="K64" s="137"/>
    </row>
    <row r="65" spans="2:11" ht="15.75" thickBot="1">
      <c r="B65" s="137"/>
      <c r="D65" s="137"/>
      <c r="E65" s="137"/>
      <c r="F65" s="137"/>
      <c r="G65" s="137"/>
      <c r="H65" s="137"/>
      <c r="I65" s="137"/>
      <c r="J65" s="137"/>
      <c r="K65" s="137"/>
    </row>
    <row r="66" spans="2:11" ht="24.75" thickBot="1">
      <c r="B66" s="466" t="s">
        <v>706</v>
      </c>
      <c r="C66" s="467"/>
      <c r="D66" s="137"/>
      <c r="E66" s="137"/>
      <c r="F66" s="137"/>
      <c r="G66" s="137"/>
      <c r="H66" s="137"/>
      <c r="I66" s="137"/>
      <c r="J66" s="137"/>
      <c r="K66" s="137"/>
    </row>
    <row r="67" spans="2:11" ht="15.75" thickBot="1">
      <c r="B67" s="162"/>
      <c r="C67" s="144"/>
      <c r="D67" s="137"/>
      <c r="E67" s="137"/>
      <c r="F67" s="137"/>
      <c r="G67" s="137"/>
      <c r="H67" s="137"/>
      <c r="I67" s="137"/>
      <c r="J67" s="137"/>
      <c r="K67" s="137"/>
    </row>
    <row r="68" spans="2:11" ht="48.75" thickBot="1">
      <c r="B68" s="468" t="s">
        <v>222</v>
      </c>
      <c r="C68" s="442"/>
      <c r="D68" s="454" t="s">
        <v>845</v>
      </c>
      <c r="E68" s="137"/>
      <c r="F68" s="137"/>
      <c r="G68" s="137"/>
      <c r="H68" s="137"/>
      <c r="I68" s="137"/>
      <c r="J68" s="137"/>
      <c r="K68" s="137"/>
    </row>
    <row r="69" spans="2:11">
      <c r="B69" s="1148" t="s">
        <v>224</v>
      </c>
      <c r="C69" s="435"/>
      <c r="D69" s="508" t="s">
        <v>225</v>
      </c>
      <c r="E69" s="137"/>
      <c r="F69" s="137"/>
      <c r="G69" s="137"/>
      <c r="H69" s="137"/>
      <c r="I69" s="137"/>
      <c r="J69" s="137"/>
      <c r="K69" s="137"/>
    </row>
    <row r="70" spans="2:11" ht="72">
      <c r="B70" s="1149"/>
      <c r="C70" s="435"/>
      <c r="D70" s="509" t="s">
        <v>846</v>
      </c>
      <c r="E70" s="137"/>
      <c r="F70" s="137"/>
      <c r="G70" s="137"/>
      <c r="H70" s="137"/>
      <c r="I70" s="137"/>
      <c r="J70" s="137"/>
      <c r="K70" s="137"/>
    </row>
    <row r="71" spans="2:11" ht="24">
      <c r="B71" s="1149"/>
      <c r="C71" s="435"/>
      <c r="D71" s="509" t="s">
        <v>847</v>
      </c>
      <c r="E71" s="137"/>
      <c r="F71" s="137"/>
      <c r="G71" s="137"/>
      <c r="H71" s="137"/>
      <c r="I71" s="137"/>
      <c r="J71" s="137"/>
      <c r="K71" s="137"/>
    </row>
    <row r="72" spans="2:11">
      <c r="B72" s="1149"/>
      <c r="C72" s="435"/>
      <c r="D72" s="508" t="s">
        <v>227</v>
      </c>
      <c r="E72" s="137"/>
      <c r="F72" s="137"/>
      <c r="G72" s="137"/>
      <c r="H72" s="137"/>
      <c r="I72" s="137"/>
      <c r="J72" s="137"/>
      <c r="K72" s="137"/>
    </row>
    <row r="73" spans="2:11">
      <c r="B73" s="1149"/>
      <c r="C73" s="435"/>
      <c r="D73" s="509" t="s">
        <v>229</v>
      </c>
      <c r="E73" s="137"/>
      <c r="F73" s="137"/>
      <c r="G73" s="137"/>
      <c r="H73" s="137"/>
      <c r="I73" s="137"/>
      <c r="J73" s="137"/>
      <c r="K73" s="137"/>
    </row>
    <row r="74" spans="2:11">
      <c r="B74" s="1149"/>
      <c r="C74" s="435"/>
      <c r="D74" s="508" t="s">
        <v>230</v>
      </c>
      <c r="E74" s="137"/>
      <c r="F74" s="137"/>
      <c r="G74" s="137"/>
      <c r="H74" s="137"/>
      <c r="I74" s="137"/>
      <c r="J74" s="137"/>
      <c r="K74" s="137"/>
    </row>
    <row r="75" spans="2:11" ht="24">
      <c r="B75" s="1149"/>
      <c r="C75" s="435"/>
      <c r="D75" s="509" t="s">
        <v>670</v>
      </c>
      <c r="E75" s="137"/>
      <c r="F75" s="137"/>
      <c r="G75" s="137"/>
      <c r="H75" s="137"/>
      <c r="I75" s="137"/>
      <c r="J75" s="137"/>
      <c r="K75" s="137"/>
    </row>
    <row r="76" spans="2:11">
      <c r="B76" s="1149"/>
      <c r="C76" s="435"/>
      <c r="D76" s="509" t="s">
        <v>848</v>
      </c>
      <c r="E76" s="137"/>
      <c r="F76" s="137"/>
      <c r="G76" s="137"/>
      <c r="H76" s="137"/>
      <c r="I76" s="137"/>
      <c r="J76" s="137"/>
      <c r="K76" s="137"/>
    </row>
    <row r="77" spans="2:11" ht="15.75" thickBot="1">
      <c r="B77" s="1150"/>
      <c r="C77" s="446"/>
      <c r="D77" s="507"/>
      <c r="E77" s="137"/>
      <c r="F77" s="137"/>
      <c r="G77" s="137"/>
      <c r="H77" s="137"/>
      <c r="I77" s="137"/>
      <c r="J77" s="137"/>
      <c r="K77" s="137"/>
    </row>
    <row r="78" spans="2:11" ht="24.75" thickBot="1">
      <c r="B78" s="452" t="s">
        <v>232</v>
      </c>
      <c r="C78" s="446"/>
      <c r="D78" s="441"/>
      <c r="E78" s="137"/>
      <c r="F78" s="137"/>
      <c r="G78" s="137"/>
      <c r="H78" s="137"/>
      <c r="I78" s="137"/>
      <c r="J78" s="137"/>
      <c r="K78" s="137"/>
    </row>
    <row r="79" spans="2:11" ht="48">
      <c r="B79" s="1148" t="s">
        <v>233</v>
      </c>
      <c r="C79" s="435"/>
      <c r="D79" s="509" t="s">
        <v>849</v>
      </c>
      <c r="E79" s="137"/>
      <c r="F79" s="137"/>
      <c r="G79" s="137"/>
      <c r="H79" s="137"/>
      <c r="I79" s="137"/>
      <c r="J79" s="137"/>
      <c r="K79" s="137"/>
    </row>
    <row r="80" spans="2:11" ht="96">
      <c r="B80" s="1149"/>
      <c r="C80" s="435"/>
      <c r="D80" s="509" t="s">
        <v>850</v>
      </c>
      <c r="E80" s="137"/>
      <c r="F80" s="137"/>
      <c r="G80" s="137"/>
      <c r="H80" s="137"/>
      <c r="I80" s="137"/>
      <c r="J80" s="137"/>
      <c r="K80" s="137"/>
    </row>
    <row r="81" spans="2:11" ht="72">
      <c r="B81" s="1149"/>
      <c r="C81" s="435"/>
      <c r="D81" s="509" t="s">
        <v>851</v>
      </c>
      <c r="E81" s="137"/>
      <c r="F81" s="137"/>
      <c r="G81" s="137"/>
      <c r="H81" s="137"/>
      <c r="I81" s="137"/>
      <c r="J81" s="137"/>
      <c r="K81" s="137"/>
    </row>
    <row r="82" spans="2:11" ht="60">
      <c r="B82" s="1149"/>
      <c r="C82" s="435"/>
      <c r="D82" s="509" t="s">
        <v>852</v>
      </c>
      <c r="E82" s="137"/>
      <c r="F82" s="137"/>
      <c r="G82" s="137"/>
      <c r="H82" s="137"/>
      <c r="I82" s="137"/>
      <c r="J82" s="137"/>
      <c r="K82" s="137"/>
    </row>
    <row r="83" spans="2:11" ht="72">
      <c r="B83" s="1149"/>
      <c r="C83" s="435"/>
      <c r="D83" s="509" t="s">
        <v>853</v>
      </c>
      <c r="E83" s="137"/>
      <c r="F83" s="137"/>
      <c r="G83" s="137"/>
      <c r="H83" s="137"/>
      <c r="I83" s="137"/>
      <c r="J83" s="137"/>
      <c r="K83" s="137"/>
    </row>
    <row r="84" spans="2:11" ht="48">
      <c r="B84" s="1149"/>
      <c r="C84" s="435"/>
      <c r="D84" s="509" t="s">
        <v>854</v>
      </c>
      <c r="E84" s="137"/>
      <c r="F84" s="137"/>
      <c r="G84" s="137"/>
      <c r="H84" s="137"/>
      <c r="I84" s="137"/>
      <c r="J84" s="137"/>
      <c r="K84" s="137"/>
    </row>
    <row r="85" spans="2:11" ht="60.75" thickBot="1">
      <c r="B85" s="1150"/>
      <c r="C85" s="446"/>
      <c r="D85" s="441" t="s">
        <v>855</v>
      </c>
      <c r="E85" s="137"/>
      <c r="F85" s="137"/>
      <c r="G85" s="137"/>
      <c r="H85" s="137"/>
      <c r="I85" s="137"/>
      <c r="J85" s="137"/>
      <c r="K85" s="137"/>
    </row>
    <row r="86" spans="2:11" ht="24">
      <c r="B86" s="1148" t="s">
        <v>245</v>
      </c>
      <c r="C86" s="435"/>
      <c r="D86" s="508" t="s">
        <v>121</v>
      </c>
      <c r="E86" s="137"/>
      <c r="F86" s="137"/>
      <c r="G86" s="137"/>
      <c r="H86" s="137"/>
      <c r="I86" s="137"/>
      <c r="J86" s="137"/>
      <c r="K86" s="137"/>
    </row>
    <row r="87" spans="2:11">
      <c r="B87" s="1149"/>
      <c r="C87" s="435"/>
      <c r="D87" s="471"/>
      <c r="E87" s="137"/>
      <c r="F87" s="137"/>
      <c r="G87" s="137"/>
      <c r="H87" s="137"/>
      <c r="I87" s="137"/>
      <c r="J87" s="137"/>
      <c r="K87" s="137"/>
    </row>
    <row r="88" spans="2:11">
      <c r="B88" s="1149"/>
      <c r="C88" s="435"/>
      <c r="D88" s="509" t="s">
        <v>247</v>
      </c>
      <c r="E88" s="137"/>
      <c r="F88" s="137"/>
      <c r="G88" s="137"/>
      <c r="H88" s="137"/>
      <c r="I88" s="137"/>
      <c r="J88" s="137"/>
      <c r="K88" s="137"/>
    </row>
    <row r="89" spans="2:11" ht="37.5">
      <c r="B89" s="1149"/>
      <c r="C89" s="435"/>
      <c r="D89" s="509" t="s">
        <v>1621</v>
      </c>
      <c r="E89" s="137"/>
      <c r="F89" s="137"/>
      <c r="G89" s="137"/>
      <c r="H89" s="137"/>
      <c r="I89" s="137"/>
      <c r="J89" s="137"/>
      <c r="K89" s="137"/>
    </row>
    <row r="90" spans="2:11" ht="25.5">
      <c r="B90" s="1149"/>
      <c r="C90" s="435"/>
      <c r="D90" s="509" t="s">
        <v>1622</v>
      </c>
      <c r="E90" s="137"/>
      <c r="F90" s="137"/>
      <c r="G90" s="137"/>
      <c r="H90" s="137"/>
      <c r="I90" s="137"/>
      <c r="J90" s="137"/>
      <c r="K90" s="137"/>
    </row>
    <row r="91" spans="2:11" ht="25.5">
      <c r="B91" s="1149"/>
      <c r="C91" s="435"/>
      <c r="D91" s="509" t="s">
        <v>1623</v>
      </c>
      <c r="E91" s="137"/>
      <c r="F91" s="137"/>
      <c r="G91" s="137"/>
      <c r="H91" s="137"/>
      <c r="I91" s="137"/>
      <c r="J91" s="137"/>
      <c r="K91" s="137"/>
    </row>
    <row r="92" spans="2:11" ht="60">
      <c r="B92" s="1149"/>
      <c r="C92" s="435"/>
      <c r="D92" s="498" t="s">
        <v>256</v>
      </c>
      <c r="E92" s="137"/>
      <c r="F92" s="137"/>
      <c r="G92" s="137"/>
      <c r="H92" s="137"/>
      <c r="I92" s="137"/>
      <c r="J92" s="137"/>
      <c r="K92" s="137"/>
    </row>
    <row r="93" spans="2:11">
      <c r="B93" s="1149"/>
      <c r="C93" s="435"/>
      <c r="D93" s="508" t="s">
        <v>257</v>
      </c>
      <c r="E93" s="137"/>
      <c r="F93" s="137"/>
      <c r="G93" s="137"/>
      <c r="H93" s="137"/>
      <c r="I93" s="137"/>
      <c r="J93" s="137"/>
      <c r="K93" s="137"/>
    </row>
    <row r="94" spans="2:11" ht="24">
      <c r="B94" s="1149"/>
      <c r="C94" s="435"/>
      <c r="D94" s="508" t="s">
        <v>856</v>
      </c>
      <c r="E94" s="137"/>
      <c r="F94" s="137"/>
      <c r="G94" s="137"/>
      <c r="H94" s="137"/>
      <c r="I94" s="137"/>
      <c r="J94" s="137"/>
      <c r="K94" s="137"/>
    </row>
    <row r="95" spans="2:11">
      <c r="B95" s="1149"/>
      <c r="C95" s="435"/>
      <c r="D95" s="508" t="s">
        <v>857</v>
      </c>
      <c r="E95" s="137"/>
      <c r="F95" s="137"/>
      <c r="G95" s="137"/>
      <c r="H95" s="137"/>
      <c r="I95" s="137"/>
      <c r="J95" s="137"/>
      <c r="K95" s="137"/>
    </row>
    <row r="96" spans="2:11">
      <c r="B96" s="1149"/>
      <c r="C96" s="435"/>
      <c r="D96" s="471"/>
      <c r="E96" s="137"/>
      <c r="F96" s="137"/>
      <c r="G96" s="137"/>
      <c r="H96" s="137"/>
      <c r="I96" s="137"/>
      <c r="J96" s="137"/>
      <c r="K96" s="137"/>
    </row>
    <row r="97" spans="2:11">
      <c r="B97" s="1149"/>
      <c r="C97" s="435"/>
      <c r="D97" s="509" t="s">
        <v>247</v>
      </c>
      <c r="E97" s="137"/>
      <c r="F97" s="137"/>
      <c r="G97" s="137"/>
      <c r="H97" s="137"/>
      <c r="I97" s="137"/>
      <c r="J97" s="137"/>
      <c r="K97" s="137"/>
    </row>
    <row r="98" spans="2:11" ht="25.5">
      <c r="B98" s="1149"/>
      <c r="C98" s="435"/>
      <c r="D98" s="509" t="s">
        <v>1624</v>
      </c>
      <c r="E98" s="137"/>
      <c r="F98" s="137"/>
      <c r="G98" s="137"/>
      <c r="H98" s="137"/>
      <c r="I98" s="137"/>
      <c r="J98" s="137"/>
      <c r="K98" s="137"/>
    </row>
    <row r="99" spans="2:11" ht="50.25" thickBot="1">
      <c r="B99" s="1150"/>
      <c r="C99" s="446"/>
      <c r="D99" s="441" t="s">
        <v>1625</v>
      </c>
      <c r="E99" s="137"/>
      <c r="F99" s="137"/>
      <c r="G99" s="137"/>
      <c r="H99" s="137"/>
      <c r="I99" s="137"/>
      <c r="J99" s="137"/>
      <c r="K99" s="137"/>
    </row>
    <row r="100" spans="2:11">
      <c r="B100" s="137"/>
      <c r="D100" s="137"/>
      <c r="E100" s="137"/>
      <c r="F100" s="137"/>
      <c r="G100" s="137"/>
      <c r="H100" s="137"/>
      <c r="I100" s="137"/>
      <c r="J100" s="137"/>
      <c r="K100" s="137"/>
    </row>
    <row r="101" spans="2:11">
      <c r="B101" s="137"/>
      <c r="D101" s="137"/>
      <c r="E101" s="137"/>
      <c r="F101" s="137"/>
      <c r="G101" s="137"/>
      <c r="H101" s="137"/>
      <c r="I101" s="137"/>
      <c r="J101" s="137"/>
      <c r="K101" s="137"/>
    </row>
    <row r="102" spans="2:11">
      <c r="B102" s="137"/>
      <c r="D102" s="137"/>
      <c r="E102" s="137"/>
      <c r="F102" s="137"/>
      <c r="G102" s="137"/>
      <c r="H102" s="137"/>
      <c r="I102" s="137"/>
      <c r="J102" s="137"/>
      <c r="K102" s="137"/>
    </row>
    <row r="103" spans="2:11">
      <c r="B103" s="137"/>
      <c r="D103" s="137"/>
      <c r="E103" s="137"/>
      <c r="F103" s="137"/>
      <c r="G103" s="137"/>
      <c r="H103" s="137"/>
      <c r="I103" s="137"/>
      <c r="J103" s="137"/>
      <c r="K103" s="137"/>
    </row>
    <row r="104" spans="2:11">
      <c r="B104" s="137"/>
      <c r="D104" s="137"/>
      <c r="E104" s="137"/>
      <c r="F104" s="137"/>
      <c r="G104" s="137"/>
      <c r="H104" s="137"/>
      <c r="I104" s="137"/>
      <c r="J104" s="137"/>
      <c r="K104" s="137"/>
    </row>
    <row r="105" spans="2:11">
      <c r="B105" s="137"/>
      <c r="D105" s="137"/>
      <c r="E105" s="137"/>
      <c r="F105" s="137"/>
      <c r="G105" s="137"/>
      <c r="H105" s="137"/>
      <c r="I105" s="137"/>
      <c r="J105" s="137"/>
      <c r="K105" s="137"/>
    </row>
    <row r="106" spans="2:11">
      <c r="B106" s="137"/>
      <c r="D106" s="137"/>
      <c r="E106" s="137"/>
      <c r="F106" s="137"/>
      <c r="G106" s="137"/>
      <c r="H106" s="137"/>
      <c r="I106" s="137"/>
      <c r="J106" s="137"/>
      <c r="K106" s="137"/>
    </row>
    <row r="107" spans="2:11">
      <c r="B107" s="137"/>
      <c r="D107" s="137"/>
      <c r="E107" s="137"/>
      <c r="F107" s="137"/>
      <c r="G107" s="137"/>
      <c r="H107" s="137"/>
      <c r="I107" s="137"/>
      <c r="J107" s="137"/>
      <c r="K107" s="137"/>
    </row>
    <row r="108" spans="2:11">
      <c r="B108" s="137"/>
      <c r="D108" s="137"/>
      <c r="E108" s="137"/>
      <c r="F108" s="137"/>
      <c r="G108" s="137"/>
      <c r="H108" s="137"/>
      <c r="I108" s="137"/>
      <c r="J108" s="137"/>
      <c r="K108" s="137"/>
    </row>
    <row r="109" spans="2:11">
      <c r="B109" s="137"/>
      <c r="D109" s="137"/>
      <c r="E109" s="137"/>
      <c r="F109" s="137"/>
      <c r="G109" s="137"/>
      <c r="H109" s="137"/>
      <c r="I109" s="137"/>
      <c r="J109" s="137"/>
      <c r="K109" s="137"/>
    </row>
    <row r="110" spans="2:11">
      <c r="B110" s="137"/>
      <c r="D110" s="137"/>
      <c r="E110" s="137"/>
      <c r="F110" s="137"/>
      <c r="G110" s="137"/>
      <c r="H110" s="137"/>
      <c r="I110" s="137"/>
      <c r="J110" s="137"/>
      <c r="K110" s="137"/>
    </row>
    <row r="111" spans="2:11">
      <c r="B111" s="137"/>
      <c r="D111" s="137"/>
      <c r="E111" s="137"/>
      <c r="F111" s="137"/>
      <c r="G111" s="137"/>
      <c r="H111" s="137"/>
      <c r="I111" s="137"/>
      <c r="J111" s="137"/>
      <c r="K111" s="137"/>
    </row>
    <row r="112" spans="2:11">
      <c r="B112" s="137"/>
      <c r="D112" s="137"/>
      <c r="E112" s="137"/>
      <c r="F112" s="137"/>
      <c r="G112" s="137"/>
      <c r="H112" s="137"/>
      <c r="I112" s="137"/>
      <c r="J112" s="137"/>
      <c r="K112" s="137"/>
    </row>
    <row r="113" spans="2:11">
      <c r="B113" s="137"/>
      <c r="D113" s="137"/>
      <c r="E113" s="137"/>
      <c r="F113" s="137"/>
      <c r="G113" s="137"/>
      <c r="H113" s="137"/>
      <c r="I113" s="137"/>
      <c r="J113" s="137"/>
      <c r="K113" s="137"/>
    </row>
    <row r="114" spans="2:11">
      <c r="B114" s="137"/>
      <c r="D114" s="137"/>
      <c r="E114" s="137"/>
      <c r="F114" s="137"/>
      <c r="G114" s="137"/>
      <c r="H114" s="137"/>
      <c r="I114" s="137"/>
      <c r="J114" s="137"/>
      <c r="K114" s="137"/>
    </row>
    <row r="115" spans="2:11">
      <c r="B115" s="137"/>
      <c r="D115" s="137"/>
      <c r="E115" s="137"/>
      <c r="F115" s="137"/>
      <c r="G115" s="137"/>
      <c r="H115" s="137"/>
      <c r="I115" s="137"/>
      <c r="J115" s="137"/>
      <c r="K115" s="137"/>
    </row>
    <row r="116" spans="2:11">
      <c r="B116" s="137"/>
      <c r="D116" s="137"/>
      <c r="E116" s="137"/>
      <c r="F116" s="137"/>
      <c r="G116" s="137"/>
      <c r="H116" s="137"/>
      <c r="I116" s="137"/>
      <c r="J116" s="137"/>
      <c r="K116" s="137"/>
    </row>
    <row r="117" spans="2:11">
      <c r="B117" s="137"/>
      <c r="D117" s="137"/>
      <c r="E117" s="137"/>
      <c r="F117" s="137"/>
      <c r="G117" s="137"/>
      <c r="H117" s="137"/>
      <c r="I117" s="137"/>
      <c r="J117" s="137"/>
      <c r="K117" s="137"/>
    </row>
    <row r="118" spans="2:11">
      <c r="B118" s="137"/>
      <c r="D118" s="137"/>
      <c r="E118" s="137"/>
      <c r="F118" s="137"/>
      <c r="G118" s="137"/>
      <c r="H118" s="137"/>
      <c r="I118" s="137"/>
      <c r="J118" s="137"/>
      <c r="K118" s="137"/>
    </row>
    <row r="119" spans="2:11">
      <c r="B119" s="137"/>
      <c r="D119" s="137"/>
      <c r="E119" s="137"/>
      <c r="F119" s="137"/>
      <c r="G119" s="137"/>
      <c r="H119" s="137"/>
      <c r="I119" s="137"/>
      <c r="J119" s="137"/>
      <c r="K119" s="137"/>
    </row>
    <row r="120" spans="2:11">
      <c r="B120" s="137"/>
      <c r="D120" s="137"/>
      <c r="E120" s="137"/>
      <c r="F120" s="137"/>
      <c r="G120" s="137"/>
      <c r="H120" s="137"/>
      <c r="I120" s="137"/>
      <c r="J120" s="137"/>
      <c r="K120" s="137"/>
    </row>
    <row r="121" spans="2:11">
      <c r="B121" s="137"/>
      <c r="D121" s="137"/>
      <c r="E121" s="137"/>
      <c r="F121" s="137"/>
      <c r="G121" s="137"/>
      <c r="H121" s="137"/>
      <c r="I121" s="137"/>
      <c r="J121" s="137"/>
      <c r="K121" s="137"/>
    </row>
    <row r="122" spans="2:11">
      <c r="B122" s="137"/>
      <c r="D122" s="137"/>
      <c r="E122" s="137"/>
      <c r="F122" s="137"/>
      <c r="G122" s="137"/>
      <c r="H122" s="137"/>
      <c r="I122" s="137"/>
      <c r="J122" s="137"/>
      <c r="K122" s="137"/>
    </row>
    <row r="123" spans="2:11">
      <c r="B123" s="137"/>
      <c r="D123" s="137"/>
      <c r="E123" s="137"/>
      <c r="F123" s="137"/>
      <c r="G123" s="137"/>
      <c r="H123" s="137"/>
      <c r="I123" s="137"/>
      <c r="J123" s="137"/>
      <c r="K123" s="137"/>
    </row>
    <row r="124" spans="2:11">
      <c r="B124" s="137"/>
      <c r="D124" s="137"/>
      <c r="E124" s="137"/>
      <c r="F124" s="137"/>
      <c r="G124" s="137"/>
      <c r="H124" s="137"/>
      <c r="I124" s="137"/>
      <c r="J124" s="137"/>
      <c r="K124" s="137"/>
    </row>
    <row r="125" spans="2:11">
      <c r="B125" s="137"/>
      <c r="D125" s="137"/>
      <c r="E125" s="137"/>
      <c r="F125" s="137"/>
      <c r="G125" s="137"/>
      <c r="H125" s="137"/>
      <c r="I125" s="137"/>
      <c r="J125" s="137"/>
      <c r="K125" s="137"/>
    </row>
    <row r="126" spans="2:11">
      <c r="B126" s="137"/>
      <c r="D126" s="137"/>
      <c r="E126" s="137"/>
      <c r="F126" s="137"/>
      <c r="G126" s="137"/>
      <c r="H126" s="137"/>
      <c r="I126" s="137"/>
      <c r="J126" s="137"/>
      <c r="K126" s="137"/>
    </row>
    <row r="127" spans="2:11">
      <c r="B127" s="137"/>
      <c r="D127" s="137"/>
      <c r="E127" s="137"/>
      <c r="F127" s="137"/>
      <c r="G127" s="137"/>
      <c r="H127" s="137"/>
      <c r="I127" s="137"/>
      <c r="J127" s="137"/>
      <c r="K127" s="137"/>
    </row>
    <row r="128" spans="2:11">
      <c r="B128" s="137"/>
      <c r="D128" s="137"/>
      <c r="E128" s="137"/>
      <c r="F128" s="137"/>
      <c r="G128" s="137"/>
      <c r="H128" s="137"/>
      <c r="I128" s="137"/>
      <c r="J128" s="137"/>
      <c r="K128" s="137"/>
    </row>
    <row r="129" spans="2:11">
      <c r="B129" s="137"/>
      <c r="D129" s="137"/>
      <c r="E129" s="137"/>
      <c r="F129" s="137"/>
      <c r="G129" s="137"/>
      <c r="H129" s="137"/>
      <c r="I129" s="137"/>
      <c r="J129" s="137"/>
      <c r="K129" s="137"/>
    </row>
    <row r="130" spans="2:11">
      <c r="B130" s="137"/>
      <c r="D130" s="137"/>
      <c r="E130" s="137"/>
      <c r="F130" s="137"/>
      <c r="G130" s="137"/>
      <c r="H130" s="137"/>
      <c r="I130" s="137"/>
      <c r="J130" s="137"/>
      <c r="K130" s="137"/>
    </row>
    <row r="131" spans="2:11">
      <c r="B131" s="137"/>
      <c r="D131" s="137"/>
      <c r="E131" s="137"/>
      <c r="F131" s="137"/>
      <c r="G131" s="137"/>
      <c r="H131" s="137"/>
      <c r="I131" s="137"/>
      <c r="J131" s="137"/>
      <c r="K131" s="137"/>
    </row>
    <row r="132" spans="2:11">
      <c r="B132" s="137"/>
      <c r="D132" s="137"/>
      <c r="E132" s="137"/>
      <c r="F132" s="137"/>
      <c r="G132" s="137"/>
      <c r="H132" s="137"/>
      <c r="I132" s="137"/>
      <c r="J132" s="137"/>
      <c r="K132" s="137"/>
    </row>
    <row r="133" spans="2:11">
      <c r="B133" s="137"/>
      <c r="D133" s="137"/>
      <c r="E133" s="137"/>
      <c r="F133" s="137"/>
      <c r="G133" s="137"/>
      <c r="H133" s="137"/>
      <c r="I133" s="137"/>
      <c r="J133" s="137"/>
      <c r="K133" s="137"/>
    </row>
    <row r="134" spans="2:11">
      <c r="B134" s="137"/>
      <c r="D134" s="137"/>
      <c r="E134" s="137"/>
      <c r="F134" s="137"/>
      <c r="G134" s="137"/>
      <c r="H134" s="137"/>
      <c r="I134" s="137"/>
      <c r="J134" s="137"/>
      <c r="K134" s="137"/>
    </row>
    <row r="135" spans="2:11">
      <c r="B135" s="137"/>
      <c r="D135" s="137"/>
      <c r="E135" s="137"/>
      <c r="F135" s="137"/>
      <c r="G135" s="137"/>
      <c r="H135" s="137"/>
      <c r="I135" s="137"/>
      <c r="J135" s="137"/>
      <c r="K135" s="137"/>
    </row>
    <row r="136" spans="2:11">
      <c r="B136" s="137"/>
      <c r="D136" s="137"/>
      <c r="E136" s="137"/>
      <c r="F136" s="137"/>
      <c r="G136" s="137"/>
      <c r="H136" s="137"/>
      <c r="I136" s="137"/>
      <c r="J136" s="137"/>
      <c r="K136" s="137"/>
    </row>
    <row r="137" spans="2:11">
      <c r="B137" s="137"/>
      <c r="D137" s="137"/>
      <c r="E137" s="137"/>
      <c r="F137" s="137"/>
      <c r="G137" s="137"/>
      <c r="H137" s="137"/>
      <c r="I137" s="137"/>
      <c r="J137" s="137"/>
      <c r="K137" s="137"/>
    </row>
    <row r="138" spans="2:11">
      <c r="B138" s="137"/>
      <c r="D138" s="137"/>
      <c r="E138" s="137"/>
      <c r="F138" s="137"/>
      <c r="G138" s="137"/>
      <c r="H138" s="137"/>
      <c r="I138" s="137"/>
      <c r="J138" s="137"/>
      <c r="K138" s="137"/>
    </row>
    <row r="139" spans="2:11">
      <c r="B139" s="137"/>
      <c r="D139" s="137"/>
      <c r="E139" s="137"/>
      <c r="F139" s="137"/>
      <c r="G139" s="137"/>
      <c r="H139" s="137"/>
      <c r="I139" s="137"/>
      <c r="J139" s="137"/>
      <c r="K139" s="137"/>
    </row>
    <row r="140" spans="2:11">
      <c r="B140" s="137"/>
      <c r="D140" s="137"/>
      <c r="E140" s="137"/>
      <c r="F140" s="137"/>
      <c r="G140" s="137"/>
      <c r="H140" s="137"/>
      <c r="I140" s="137"/>
      <c r="J140" s="137"/>
      <c r="K140" s="137"/>
    </row>
    <row r="141" spans="2:11">
      <c r="B141" s="137"/>
      <c r="D141" s="137"/>
      <c r="E141" s="137"/>
      <c r="F141" s="137"/>
      <c r="G141" s="137"/>
      <c r="H141" s="137"/>
      <c r="I141" s="137"/>
      <c r="J141" s="137"/>
      <c r="K141" s="137"/>
    </row>
    <row r="142" spans="2:11">
      <c r="B142" s="137"/>
      <c r="D142" s="137"/>
      <c r="E142" s="137"/>
      <c r="F142" s="137"/>
      <c r="G142" s="137"/>
      <c r="H142" s="137"/>
      <c r="I142" s="137"/>
      <c r="J142" s="137"/>
      <c r="K142" s="137"/>
    </row>
    <row r="143" spans="2:11">
      <c r="B143" s="137"/>
      <c r="D143" s="137"/>
      <c r="E143" s="137"/>
      <c r="F143" s="137"/>
      <c r="G143" s="137"/>
      <c r="H143" s="137"/>
      <c r="I143" s="137"/>
      <c r="J143" s="137"/>
      <c r="K143" s="137"/>
    </row>
    <row r="144" spans="2:11">
      <c r="B144" s="137"/>
      <c r="D144" s="137"/>
      <c r="E144" s="137"/>
      <c r="F144" s="137"/>
      <c r="G144" s="137"/>
      <c r="H144" s="137"/>
      <c r="I144" s="137"/>
      <c r="J144" s="137"/>
      <c r="K144" s="137"/>
    </row>
    <row r="145" spans="2:11">
      <c r="B145" s="137"/>
      <c r="D145" s="137"/>
      <c r="E145" s="137"/>
      <c r="F145" s="137"/>
      <c r="G145" s="137"/>
      <c r="H145" s="137"/>
      <c r="I145" s="137"/>
      <c r="J145" s="137"/>
      <c r="K145" s="137"/>
    </row>
    <row r="146" spans="2:11">
      <c r="B146" s="137"/>
      <c r="D146" s="137"/>
      <c r="E146" s="137"/>
      <c r="F146" s="137"/>
      <c r="G146" s="137"/>
      <c r="H146" s="137"/>
      <c r="I146" s="137"/>
      <c r="J146" s="137"/>
      <c r="K146" s="137"/>
    </row>
    <row r="147" spans="2:11">
      <c r="B147" s="137"/>
      <c r="D147" s="137"/>
      <c r="E147" s="137"/>
      <c r="F147" s="137"/>
      <c r="G147" s="137"/>
      <c r="H147" s="137"/>
      <c r="I147" s="137"/>
      <c r="J147" s="137"/>
      <c r="K147" s="137"/>
    </row>
    <row r="148" spans="2:11">
      <c r="B148" s="137"/>
      <c r="D148" s="137"/>
      <c r="E148" s="137"/>
      <c r="F148" s="137"/>
      <c r="G148" s="137"/>
      <c r="H148" s="137"/>
      <c r="I148" s="137"/>
      <c r="J148" s="137"/>
      <c r="K148" s="137"/>
    </row>
    <row r="149" spans="2:11">
      <c r="B149" s="137"/>
      <c r="D149" s="137"/>
      <c r="E149" s="137"/>
      <c r="F149" s="137"/>
      <c r="G149" s="137"/>
      <c r="H149" s="137"/>
      <c r="I149" s="137"/>
      <c r="J149" s="137"/>
      <c r="K149" s="137"/>
    </row>
    <row r="150" spans="2:11">
      <c r="B150" s="137"/>
      <c r="D150" s="137"/>
      <c r="E150" s="137"/>
      <c r="F150" s="137"/>
      <c r="G150" s="137"/>
      <c r="H150" s="137"/>
      <c r="I150" s="137"/>
      <c r="J150" s="137"/>
      <c r="K150" s="137"/>
    </row>
    <row r="151" spans="2:11">
      <c r="B151" s="137"/>
      <c r="D151" s="137"/>
      <c r="E151" s="137"/>
      <c r="F151" s="137"/>
      <c r="G151" s="137"/>
      <c r="H151" s="137"/>
      <c r="I151" s="137"/>
      <c r="J151" s="137"/>
      <c r="K151" s="137"/>
    </row>
    <row r="152" spans="2:11">
      <c r="B152" s="137"/>
      <c r="D152" s="137"/>
      <c r="E152" s="137"/>
      <c r="F152" s="137"/>
      <c r="G152" s="137"/>
      <c r="H152" s="137"/>
      <c r="I152" s="137"/>
      <c r="J152" s="137"/>
      <c r="K152" s="137"/>
    </row>
    <row r="153" spans="2:11">
      <c r="B153" s="137"/>
      <c r="D153" s="137"/>
      <c r="E153" s="137"/>
      <c r="F153" s="137"/>
      <c r="G153" s="137"/>
      <c r="H153" s="137"/>
      <c r="I153" s="137"/>
      <c r="J153" s="137"/>
      <c r="K153" s="137"/>
    </row>
    <row r="154" spans="2:11">
      <c r="B154" s="137"/>
      <c r="D154" s="137"/>
      <c r="E154" s="137"/>
      <c r="F154" s="137"/>
      <c r="G154" s="137"/>
      <c r="H154" s="137"/>
      <c r="I154" s="137"/>
      <c r="J154" s="137"/>
      <c r="K154" s="137"/>
    </row>
    <row r="155" spans="2:11">
      <c r="B155" s="137"/>
      <c r="D155" s="137"/>
      <c r="E155" s="137"/>
      <c r="F155" s="137"/>
      <c r="G155" s="137"/>
      <c r="H155" s="137"/>
      <c r="I155" s="137"/>
      <c r="J155" s="137"/>
      <c r="K155" s="137"/>
    </row>
    <row r="156" spans="2:11">
      <c r="B156" s="137"/>
      <c r="D156" s="137"/>
      <c r="E156" s="137"/>
      <c r="F156" s="137"/>
      <c r="G156" s="137"/>
      <c r="H156" s="137"/>
      <c r="I156" s="137"/>
      <c r="J156" s="137"/>
      <c r="K156" s="137"/>
    </row>
    <row r="157" spans="2:11">
      <c r="B157" s="137"/>
      <c r="D157" s="137"/>
      <c r="E157" s="137"/>
      <c r="F157" s="137"/>
      <c r="G157" s="137"/>
      <c r="H157" s="137"/>
      <c r="I157" s="137"/>
      <c r="J157" s="137"/>
      <c r="K157" s="137"/>
    </row>
    <row r="158" spans="2:11">
      <c r="B158" s="137"/>
      <c r="D158" s="137"/>
      <c r="E158" s="137"/>
      <c r="F158" s="137"/>
      <c r="G158" s="137"/>
      <c r="H158" s="137"/>
      <c r="I158" s="137"/>
      <c r="J158" s="137"/>
      <c r="K158" s="137"/>
    </row>
    <row r="159" spans="2:11">
      <c r="B159" s="137"/>
      <c r="D159" s="137"/>
      <c r="E159" s="137"/>
      <c r="F159" s="137"/>
      <c r="G159" s="137"/>
      <c r="H159" s="137"/>
      <c r="I159" s="137"/>
      <c r="J159" s="137"/>
      <c r="K159" s="137"/>
    </row>
    <row r="160" spans="2:11">
      <c r="B160" s="137"/>
      <c r="D160" s="137"/>
      <c r="E160" s="137"/>
      <c r="F160" s="137"/>
      <c r="G160" s="137"/>
      <c r="H160" s="137"/>
      <c r="I160" s="137"/>
      <c r="J160" s="137"/>
      <c r="K160" s="137"/>
    </row>
    <row r="161" spans="2:11">
      <c r="B161" s="137"/>
      <c r="D161" s="137"/>
      <c r="E161" s="137"/>
      <c r="F161" s="137"/>
      <c r="G161" s="137"/>
      <c r="H161" s="137"/>
      <c r="I161" s="137"/>
      <c r="J161" s="137"/>
      <c r="K161" s="137"/>
    </row>
    <row r="162" spans="2:11">
      <c r="B162" s="137"/>
      <c r="D162" s="137"/>
      <c r="E162" s="137"/>
      <c r="F162" s="137"/>
      <c r="G162" s="137"/>
      <c r="H162" s="137"/>
      <c r="I162" s="137"/>
      <c r="J162" s="137"/>
      <c r="K162" s="137"/>
    </row>
    <row r="163" spans="2:11">
      <c r="B163" s="137"/>
      <c r="D163" s="137"/>
      <c r="E163" s="137"/>
      <c r="F163" s="137"/>
      <c r="G163" s="137"/>
      <c r="H163" s="137"/>
      <c r="I163" s="137"/>
      <c r="J163" s="137"/>
      <c r="K163" s="137"/>
    </row>
    <row r="164" spans="2:11">
      <c r="B164" s="137"/>
      <c r="D164" s="137"/>
      <c r="E164" s="137"/>
      <c r="F164" s="137"/>
      <c r="G164" s="137"/>
      <c r="H164" s="137"/>
      <c r="I164" s="137"/>
      <c r="J164" s="137"/>
      <c r="K164" s="137"/>
    </row>
    <row r="165" spans="2:11">
      <c r="B165" s="137"/>
      <c r="D165" s="137"/>
      <c r="E165" s="137"/>
      <c r="F165" s="137"/>
      <c r="G165" s="137"/>
      <c r="H165" s="137"/>
      <c r="I165" s="137"/>
      <c r="J165" s="137"/>
      <c r="K165" s="137"/>
    </row>
    <row r="166" spans="2:11">
      <c r="B166" s="137"/>
      <c r="D166" s="137"/>
      <c r="E166" s="137"/>
      <c r="F166" s="137"/>
      <c r="G166" s="137"/>
      <c r="H166" s="137"/>
      <c r="I166" s="137"/>
      <c r="J166" s="137"/>
      <c r="K166" s="137"/>
    </row>
    <row r="167" spans="2:11">
      <c r="B167" s="137"/>
      <c r="D167" s="137"/>
      <c r="E167" s="137"/>
      <c r="F167" s="137"/>
      <c r="G167" s="137"/>
      <c r="H167" s="137"/>
      <c r="I167" s="137"/>
      <c r="J167" s="137"/>
      <c r="K167" s="137"/>
    </row>
    <row r="168" spans="2:11">
      <c r="B168" s="137"/>
      <c r="D168" s="137"/>
      <c r="E168" s="137"/>
      <c r="F168" s="137"/>
      <c r="G168" s="137"/>
      <c r="H168" s="137"/>
      <c r="I168" s="137"/>
      <c r="J168" s="137"/>
      <c r="K168" s="137"/>
    </row>
    <row r="169" spans="2:11">
      <c r="B169" s="137"/>
      <c r="D169" s="137"/>
      <c r="E169" s="137"/>
      <c r="F169" s="137"/>
      <c r="G169" s="137"/>
      <c r="H169" s="137"/>
      <c r="I169" s="137"/>
      <c r="J169" s="137"/>
      <c r="K169" s="137"/>
    </row>
    <row r="170" spans="2:11">
      <c r="B170" s="137"/>
      <c r="D170" s="137"/>
      <c r="E170" s="137"/>
      <c r="F170" s="137"/>
      <c r="G170" s="137"/>
      <c r="H170" s="137"/>
      <c r="I170" s="137"/>
      <c r="J170" s="137"/>
      <c r="K170" s="137"/>
    </row>
    <row r="171" spans="2:11">
      <c r="B171" s="137"/>
      <c r="D171" s="137"/>
      <c r="E171" s="137"/>
      <c r="F171" s="137"/>
      <c r="G171" s="137"/>
      <c r="H171" s="137"/>
      <c r="I171" s="137"/>
      <c r="J171" s="137"/>
      <c r="K171" s="137"/>
    </row>
    <row r="172" spans="2:11">
      <c r="B172" s="137"/>
      <c r="D172" s="137"/>
      <c r="E172" s="137"/>
      <c r="F172" s="137"/>
      <c r="G172" s="137"/>
      <c r="H172" s="137"/>
      <c r="I172" s="137"/>
      <c r="J172" s="137"/>
      <c r="K172" s="137"/>
    </row>
    <row r="173" spans="2:11">
      <c r="B173" s="137"/>
      <c r="D173" s="137"/>
      <c r="E173" s="137"/>
      <c r="F173" s="137"/>
      <c r="G173" s="137"/>
      <c r="H173" s="137"/>
      <c r="I173" s="137"/>
      <c r="J173" s="137"/>
      <c r="K173" s="137"/>
    </row>
    <row r="174" spans="2:11">
      <c r="B174" s="137"/>
      <c r="D174" s="137"/>
      <c r="E174" s="137"/>
      <c r="F174" s="137"/>
      <c r="G174" s="137"/>
      <c r="H174" s="137"/>
      <c r="I174" s="137"/>
      <c r="J174" s="137"/>
      <c r="K174" s="137"/>
    </row>
    <row r="175" spans="2:11">
      <c r="B175" s="137"/>
      <c r="D175" s="137"/>
      <c r="E175" s="137"/>
      <c r="F175" s="137"/>
      <c r="G175" s="137"/>
      <c r="H175" s="137"/>
      <c r="I175" s="137"/>
      <c r="J175" s="137"/>
      <c r="K175" s="137"/>
    </row>
    <row r="176" spans="2:11">
      <c r="B176" s="137"/>
      <c r="D176" s="137"/>
      <c r="E176" s="137"/>
      <c r="F176" s="137"/>
      <c r="G176" s="137"/>
      <c r="H176" s="137"/>
      <c r="I176" s="137"/>
      <c r="J176" s="137"/>
      <c r="K176" s="137"/>
    </row>
    <row r="177" spans="2:11">
      <c r="B177" s="137"/>
      <c r="D177" s="137"/>
      <c r="E177" s="137"/>
      <c r="F177" s="137"/>
      <c r="G177" s="137"/>
      <c r="H177" s="137"/>
      <c r="I177" s="137"/>
      <c r="J177" s="137"/>
      <c r="K177" s="137"/>
    </row>
    <row r="178" spans="2:11">
      <c r="B178" s="137"/>
      <c r="D178" s="137"/>
      <c r="E178" s="137"/>
      <c r="F178" s="137"/>
      <c r="G178" s="137"/>
      <c r="H178" s="137"/>
      <c r="I178" s="137"/>
      <c r="J178" s="137"/>
      <c r="K178" s="137"/>
    </row>
    <row r="179" spans="2:11">
      <c r="B179" s="137"/>
      <c r="D179" s="137"/>
      <c r="E179" s="137"/>
      <c r="F179" s="137"/>
      <c r="G179" s="137"/>
      <c r="H179" s="137"/>
      <c r="I179" s="137"/>
      <c r="J179" s="137"/>
      <c r="K179" s="137"/>
    </row>
    <row r="180" spans="2:11">
      <c r="B180" s="137"/>
      <c r="D180" s="137"/>
      <c r="E180" s="137"/>
      <c r="F180" s="137"/>
      <c r="G180" s="137"/>
      <c r="H180" s="137"/>
      <c r="I180" s="137"/>
      <c r="J180" s="137"/>
      <c r="K180" s="137"/>
    </row>
    <row r="181" spans="2:11">
      <c r="B181" s="137"/>
      <c r="D181" s="137"/>
      <c r="E181" s="137"/>
      <c r="F181" s="137"/>
      <c r="G181" s="137"/>
      <c r="H181" s="137"/>
      <c r="I181" s="137"/>
      <c r="J181" s="137"/>
      <c r="K181" s="137"/>
    </row>
  </sheetData>
  <sheetProtection algorithmName="SHA-512" hashValue="fuelyBmVAgKqCfPMnnrP61T+ZJ203fRKBvyDjoIfD1TIPHUf3oqI0ED+QrKFysY1LGf+bKpB6CFg70szbeQlSA==" saltValue="JkOecJM3sRls3WtxxNWouQ==" spinCount="100000" sheet="1" objects="1" scenarios="1" selectLockedCells="1" selectUnlockedCells="1"/>
  <mergeCells count="29">
    <mergeCell ref="B10:D10"/>
    <mergeCell ref="F10:S10"/>
    <mergeCell ref="A1:P1"/>
    <mergeCell ref="A2:P2"/>
    <mergeCell ref="A3:P3"/>
    <mergeCell ref="A4:D4"/>
    <mergeCell ref="A5:P5"/>
    <mergeCell ref="D37:K37"/>
    <mergeCell ref="F11:S11"/>
    <mergeCell ref="E12:R12"/>
    <mergeCell ref="E13:R13"/>
    <mergeCell ref="B15:B25"/>
    <mergeCell ref="D15:K15"/>
    <mergeCell ref="D23:K23"/>
    <mergeCell ref="D24:K24"/>
    <mergeCell ref="D25:K25"/>
    <mergeCell ref="G31:G34"/>
    <mergeCell ref="H31:H34"/>
    <mergeCell ref="I31:I34"/>
    <mergeCell ref="J31:J34"/>
    <mergeCell ref="D36:K36"/>
    <mergeCell ref="B79:B85"/>
    <mergeCell ref="B86:B99"/>
    <mergeCell ref="B39:E39"/>
    <mergeCell ref="B40:B46"/>
    <mergeCell ref="B48:E48"/>
    <mergeCell ref="B49:B55"/>
    <mergeCell ref="B62:E63"/>
    <mergeCell ref="B69:B77"/>
  </mergeCells>
  <conditionalFormatting sqref="F10">
    <cfRule type="notContainsBlanks" dxfId="33" priority="4">
      <formula>LEN(TRIM(F10))&gt;0</formula>
    </cfRule>
  </conditionalFormatting>
  <conditionalFormatting sqref="F11:S11">
    <cfRule type="expression" dxfId="32" priority="2">
      <formula>E11="NO SE REPORTA"</formula>
    </cfRule>
    <cfRule type="expression" dxfId="31" priority="3">
      <formula>E10="NO APLICA"</formula>
    </cfRule>
  </conditionalFormatting>
  <conditionalFormatting sqref="E12:R12">
    <cfRule type="expression" dxfId="30" priority="1">
      <formula>E11="SI SE REPORTA"</formula>
    </cfRule>
  </conditionalFormatting>
  <dataValidations count="4">
    <dataValidation type="whole" operator="greaterThanOrEqual" allowBlank="1" showInputMessage="1" showErrorMessage="1" errorTitle="ERROR" error="Valor en PESOS (sin centavos)" sqref="J27:J34 I32:I34 I30 G30:G31 G29:I29 G27:I27">
      <formula1>0</formula1>
    </dataValidation>
    <dataValidation type="whole" operator="greaterThanOrEqual" allowBlank="1" showInputMessage="1" showErrorMessage="1" errorTitle="ERROR" error="Valor en HECTAREAS (sin decimales)" sqref="E17:H20 F27:F34">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44" r:id="rId1"/>
  </hyperlinks>
  <pageMargins left="0.25" right="0.25" top="0.75" bottom="0.75" header="0.3" footer="0.3"/>
  <pageSetup paperSize="178" orientation="landscape" horizontalDpi="1200" verticalDpi="120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5"/>
  <sheetViews>
    <sheetView showGridLines="0" workbookViewId="0">
      <selection activeCell="K20" sqref="K20"/>
    </sheetView>
  </sheetViews>
  <sheetFormatPr baseColWidth="10" defaultColWidth="14.42578125" defaultRowHeight="15" customHeight="1"/>
  <cols>
    <col min="1" max="1" width="1.85546875" style="381" customWidth="1"/>
    <col min="2" max="2" width="12.85546875" style="381" customWidth="1"/>
    <col min="3" max="3" width="5" style="381" customWidth="1"/>
    <col min="4" max="4" width="34.85546875" style="381" customWidth="1"/>
    <col min="5" max="5" width="12.140625" style="381" customWidth="1"/>
    <col min="6" max="255" width="10.7109375" style="381" customWidth="1"/>
    <col min="256" max="16384" width="14.42578125" style="385"/>
  </cols>
  <sheetData>
    <row r="1" spans="1:255" ht="100.5" customHeight="1" thickBot="1">
      <c r="A1" s="1107"/>
      <c r="B1" s="1108"/>
      <c r="C1" s="1108"/>
      <c r="D1" s="1108"/>
      <c r="E1" s="1108"/>
      <c r="F1" s="1108"/>
      <c r="G1" s="1108"/>
      <c r="H1" s="1108"/>
      <c r="I1" s="1108"/>
      <c r="J1" s="1108"/>
      <c r="K1" s="1108"/>
      <c r="L1" s="1108"/>
      <c r="M1" s="1108"/>
      <c r="N1" s="1108"/>
      <c r="O1" s="1108"/>
      <c r="P1" s="1109"/>
      <c r="Q1" s="728"/>
      <c r="R1" s="729"/>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c r="BE1" s="556"/>
      <c r="BF1" s="556"/>
      <c r="BG1" s="556"/>
      <c r="BH1" s="556"/>
      <c r="BI1" s="556"/>
      <c r="BJ1" s="556"/>
      <c r="BK1" s="556"/>
      <c r="BL1" s="556"/>
      <c r="BM1" s="556"/>
      <c r="BN1" s="556"/>
      <c r="BO1" s="556"/>
      <c r="BP1" s="556"/>
      <c r="BQ1" s="556"/>
      <c r="BR1" s="556"/>
      <c r="BS1" s="556"/>
      <c r="BT1" s="556"/>
      <c r="BU1" s="556"/>
      <c r="BV1" s="556"/>
      <c r="BW1" s="556"/>
      <c r="BX1" s="556"/>
      <c r="BY1" s="556"/>
      <c r="BZ1" s="556"/>
      <c r="CA1" s="556"/>
      <c r="CB1" s="556"/>
      <c r="CC1" s="556"/>
      <c r="CD1" s="556"/>
      <c r="CE1" s="556"/>
      <c r="CF1" s="556"/>
      <c r="CG1" s="556"/>
      <c r="CH1" s="556"/>
      <c r="CI1" s="556"/>
      <c r="CJ1" s="556"/>
      <c r="CK1" s="556"/>
      <c r="CL1" s="556"/>
      <c r="CM1" s="556"/>
      <c r="CN1" s="556"/>
      <c r="CO1" s="556"/>
      <c r="CP1" s="556"/>
      <c r="CQ1" s="556"/>
      <c r="CR1" s="556"/>
      <c r="CS1" s="556"/>
      <c r="CT1" s="556"/>
      <c r="CU1" s="556"/>
      <c r="CV1" s="556"/>
      <c r="CW1" s="556"/>
      <c r="CX1" s="556"/>
      <c r="CY1" s="556"/>
      <c r="CZ1" s="556"/>
      <c r="DA1" s="556"/>
      <c r="DB1" s="556"/>
      <c r="DC1" s="556"/>
      <c r="DD1" s="556"/>
      <c r="DE1" s="556"/>
      <c r="DF1" s="556"/>
      <c r="DG1" s="556"/>
      <c r="DH1" s="556"/>
      <c r="DI1" s="556"/>
      <c r="DJ1" s="556"/>
      <c r="DK1" s="556"/>
      <c r="DL1" s="556"/>
      <c r="DM1" s="556"/>
      <c r="DN1" s="556"/>
      <c r="DO1" s="556"/>
      <c r="DP1" s="556"/>
      <c r="DQ1" s="556"/>
      <c r="DR1" s="556"/>
      <c r="DS1" s="556"/>
      <c r="DT1" s="556"/>
      <c r="DU1" s="556"/>
      <c r="DV1" s="556"/>
      <c r="DW1" s="556"/>
      <c r="DX1" s="556"/>
      <c r="DY1" s="556"/>
      <c r="DZ1" s="556"/>
      <c r="EA1" s="556"/>
      <c r="EB1" s="556"/>
      <c r="EC1" s="556"/>
      <c r="ED1" s="556"/>
      <c r="EE1" s="556"/>
      <c r="EF1" s="556"/>
      <c r="EG1" s="556"/>
      <c r="EH1" s="556"/>
      <c r="EI1" s="556"/>
      <c r="EJ1" s="556"/>
      <c r="EK1" s="556"/>
      <c r="EL1" s="556"/>
      <c r="EM1" s="556"/>
      <c r="EN1" s="556"/>
      <c r="EO1" s="556"/>
      <c r="EP1" s="556"/>
      <c r="EQ1" s="556"/>
      <c r="ER1" s="556"/>
      <c r="ES1" s="556"/>
      <c r="ET1" s="556"/>
      <c r="EU1" s="556"/>
      <c r="EV1" s="556"/>
      <c r="EW1" s="556"/>
      <c r="EX1" s="556"/>
      <c r="EY1" s="556"/>
      <c r="EZ1" s="556"/>
      <c r="FA1" s="556"/>
      <c r="FB1" s="556"/>
      <c r="FC1" s="556"/>
      <c r="FD1" s="556"/>
      <c r="FE1" s="556"/>
      <c r="FF1" s="556"/>
      <c r="FG1" s="556"/>
      <c r="FH1" s="556"/>
      <c r="FI1" s="556"/>
      <c r="FJ1" s="556"/>
      <c r="FK1" s="556"/>
      <c r="FL1" s="556"/>
      <c r="FM1" s="556"/>
      <c r="FN1" s="556"/>
      <c r="FO1" s="556"/>
      <c r="FP1" s="556"/>
      <c r="FQ1" s="556"/>
      <c r="FR1" s="556"/>
      <c r="FS1" s="556"/>
      <c r="FT1" s="556"/>
      <c r="FU1" s="556"/>
      <c r="FV1" s="556"/>
      <c r="FW1" s="556"/>
      <c r="FX1" s="556"/>
      <c r="FY1" s="556"/>
      <c r="FZ1" s="556"/>
      <c r="GA1" s="556"/>
      <c r="GB1" s="556"/>
      <c r="GC1" s="556"/>
      <c r="GD1" s="556"/>
      <c r="GE1" s="556"/>
      <c r="GF1" s="556"/>
      <c r="GG1" s="556"/>
      <c r="GH1" s="556"/>
      <c r="GI1" s="556"/>
      <c r="GJ1" s="556"/>
      <c r="GK1" s="556"/>
      <c r="GL1" s="556"/>
      <c r="GM1" s="556"/>
      <c r="GN1" s="556"/>
      <c r="GO1" s="556"/>
      <c r="GP1" s="556"/>
      <c r="GQ1" s="556"/>
      <c r="GR1" s="556"/>
      <c r="GS1" s="556"/>
      <c r="GT1" s="556"/>
      <c r="GU1" s="556"/>
      <c r="GV1" s="556"/>
      <c r="GW1" s="556"/>
      <c r="GX1" s="556"/>
      <c r="GY1" s="556"/>
      <c r="GZ1" s="556"/>
      <c r="HA1" s="556"/>
      <c r="HB1" s="556"/>
      <c r="HC1" s="556"/>
      <c r="HD1" s="556"/>
      <c r="HE1" s="556"/>
      <c r="HF1" s="556"/>
      <c r="HG1" s="556"/>
      <c r="HH1" s="556"/>
      <c r="HI1" s="556"/>
      <c r="HJ1" s="556"/>
      <c r="HK1" s="556"/>
      <c r="HL1" s="556"/>
      <c r="HM1" s="556"/>
      <c r="HN1" s="556"/>
      <c r="HO1" s="556"/>
      <c r="HP1" s="556"/>
      <c r="HQ1" s="556"/>
      <c r="HR1" s="556"/>
      <c r="HS1" s="556"/>
      <c r="HT1" s="556"/>
      <c r="HU1" s="556"/>
      <c r="HV1" s="556"/>
      <c r="HW1" s="556"/>
      <c r="HX1" s="556"/>
      <c r="HY1" s="556"/>
      <c r="HZ1" s="556"/>
      <c r="IA1" s="556"/>
      <c r="IB1" s="556"/>
      <c r="IC1" s="556"/>
      <c r="ID1" s="556"/>
      <c r="IE1" s="556"/>
      <c r="IF1" s="556"/>
      <c r="IG1" s="556"/>
      <c r="IH1" s="556"/>
      <c r="II1" s="556"/>
      <c r="IJ1" s="556"/>
      <c r="IK1" s="556"/>
      <c r="IL1" s="556"/>
      <c r="IM1" s="556"/>
      <c r="IN1" s="556"/>
      <c r="IO1" s="556"/>
      <c r="IP1" s="556"/>
      <c r="IQ1" s="556"/>
      <c r="IR1" s="556"/>
      <c r="IS1" s="556"/>
      <c r="IT1" s="556"/>
      <c r="IU1" s="557"/>
    </row>
    <row r="2" spans="1:255" ht="18" customHeight="1" thickBot="1">
      <c r="A2" s="1110" t="s">
        <v>1444</v>
      </c>
      <c r="B2" s="1108"/>
      <c r="C2" s="1108"/>
      <c r="D2" s="1108"/>
      <c r="E2" s="1108"/>
      <c r="F2" s="1108"/>
      <c r="G2" s="1108"/>
      <c r="H2" s="1108"/>
      <c r="I2" s="1108"/>
      <c r="J2" s="1108"/>
      <c r="K2" s="1108"/>
      <c r="L2" s="1108"/>
      <c r="M2" s="1108"/>
      <c r="N2" s="1108"/>
      <c r="O2" s="1108"/>
      <c r="P2" s="1109"/>
      <c r="Q2" s="386"/>
      <c r="R2" s="387"/>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c r="FL2" s="238"/>
      <c r="FM2" s="238"/>
      <c r="FN2" s="238"/>
      <c r="FO2" s="238"/>
      <c r="FP2" s="238"/>
      <c r="FQ2" s="238"/>
      <c r="FR2" s="238"/>
      <c r="FS2" s="238"/>
      <c r="FT2" s="238"/>
      <c r="FU2" s="238"/>
      <c r="FV2" s="238"/>
      <c r="FW2" s="238"/>
      <c r="FX2" s="238"/>
      <c r="FY2" s="238"/>
      <c r="FZ2" s="238"/>
      <c r="GA2" s="238"/>
      <c r="GB2" s="238"/>
      <c r="GC2" s="238"/>
      <c r="GD2" s="238"/>
      <c r="GE2" s="238"/>
      <c r="GF2" s="238"/>
      <c r="GG2" s="238"/>
      <c r="GH2" s="238"/>
      <c r="GI2" s="238"/>
      <c r="GJ2" s="238"/>
      <c r="GK2" s="238"/>
      <c r="GL2" s="238"/>
      <c r="GM2" s="238"/>
      <c r="GN2" s="238"/>
      <c r="GO2" s="238"/>
      <c r="GP2" s="238"/>
      <c r="GQ2" s="238"/>
      <c r="GR2" s="238"/>
      <c r="GS2" s="238"/>
      <c r="GT2" s="238"/>
      <c r="GU2" s="238"/>
      <c r="GV2" s="238"/>
      <c r="GW2" s="238"/>
      <c r="GX2" s="238"/>
      <c r="GY2" s="238"/>
      <c r="GZ2" s="238"/>
      <c r="HA2" s="238"/>
      <c r="HB2" s="238"/>
      <c r="HC2" s="238"/>
      <c r="HD2" s="238"/>
      <c r="HE2" s="238"/>
      <c r="HF2" s="238"/>
      <c r="HG2" s="238"/>
      <c r="HH2" s="238"/>
      <c r="HI2" s="238"/>
      <c r="HJ2" s="238"/>
      <c r="HK2" s="238"/>
      <c r="HL2" s="238"/>
      <c r="HM2" s="238"/>
      <c r="HN2" s="238"/>
      <c r="HO2" s="238"/>
      <c r="HP2" s="238"/>
      <c r="HQ2" s="238"/>
      <c r="HR2" s="238"/>
      <c r="HS2" s="238"/>
      <c r="HT2" s="238"/>
      <c r="HU2" s="238"/>
      <c r="HV2" s="238"/>
      <c r="HW2" s="238"/>
      <c r="HX2" s="238"/>
      <c r="HY2" s="238"/>
      <c r="HZ2" s="238"/>
      <c r="IA2" s="238"/>
      <c r="IB2" s="238"/>
      <c r="IC2" s="238"/>
      <c r="ID2" s="238"/>
      <c r="IE2" s="238"/>
      <c r="IF2" s="238"/>
      <c r="IG2" s="238"/>
      <c r="IH2" s="238"/>
      <c r="II2" s="238"/>
      <c r="IJ2" s="238"/>
      <c r="IK2" s="238"/>
      <c r="IL2" s="238"/>
      <c r="IM2" s="238"/>
      <c r="IN2" s="238"/>
      <c r="IO2" s="238"/>
      <c r="IP2" s="238"/>
      <c r="IQ2" s="238"/>
      <c r="IR2" s="238"/>
      <c r="IS2" s="238"/>
      <c r="IT2" s="238"/>
      <c r="IU2" s="239"/>
    </row>
    <row r="3" spans="1:255" ht="18" customHeight="1" thickBot="1">
      <c r="A3" s="1111" t="s">
        <v>104</v>
      </c>
      <c r="B3" s="1108"/>
      <c r="C3" s="1108"/>
      <c r="D3" s="1108"/>
      <c r="E3" s="1108"/>
      <c r="F3" s="1108"/>
      <c r="G3" s="1108"/>
      <c r="H3" s="1108"/>
      <c r="I3" s="1108"/>
      <c r="J3" s="1108"/>
      <c r="K3" s="1108"/>
      <c r="L3" s="1108"/>
      <c r="M3" s="1108"/>
      <c r="N3" s="1108"/>
      <c r="O3" s="1108"/>
      <c r="P3" s="1109"/>
      <c r="Q3" s="386"/>
      <c r="R3" s="387"/>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c r="FL3" s="238"/>
      <c r="FM3" s="238"/>
      <c r="FN3" s="238"/>
      <c r="FO3" s="238"/>
      <c r="FP3" s="238"/>
      <c r="FQ3" s="238"/>
      <c r="FR3" s="238"/>
      <c r="FS3" s="238"/>
      <c r="FT3" s="238"/>
      <c r="FU3" s="238"/>
      <c r="FV3" s="238"/>
      <c r="FW3" s="238"/>
      <c r="FX3" s="238"/>
      <c r="FY3" s="238"/>
      <c r="FZ3" s="238"/>
      <c r="GA3" s="238"/>
      <c r="GB3" s="238"/>
      <c r="GC3" s="238"/>
      <c r="GD3" s="238"/>
      <c r="GE3" s="238"/>
      <c r="GF3" s="238"/>
      <c r="GG3" s="238"/>
      <c r="GH3" s="238"/>
      <c r="GI3" s="238"/>
      <c r="GJ3" s="238"/>
      <c r="GK3" s="238"/>
      <c r="GL3" s="238"/>
      <c r="GM3" s="238"/>
      <c r="GN3" s="238"/>
      <c r="GO3" s="238"/>
      <c r="GP3" s="238"/>
      <c r="GQ3" s="238"/>
      <c r="GR3" s="238"/>
      <c r="GS3" s="238"/>
      <c r="GT3" s="238"/>
      <c r="GU3" s="238"/>
      <c r="GV3" s="238"/>
      <c r="GW3" s="238"/>
      <c r="GX3" s="238"/>
      <c r="GY3" s="238"/>
      <c r="GZ3" s="238"/>
      <c r="HA3" s="238"/>
      <c r="HB3" s="238"/>
      <c r="HC3" s="238"/>
      <c r="HD3" s="238"/>
      <c r="HE3" s="238"/>
      <c r="HF3" s="238"/>
      <c r="HG3" s="238"/>
      <c r="HH3" s="238"/>
      <c r="HI3" s="238"/>
      <c r="HJ3" s="238"/>
      <c r="HK3" s="238"/>
      <c r="HL3" s="238"/>
      <c r="HM3" s="238"/>
      <c r="HN3" s="238"/>
      <c r="HO3" s="238"/>
      <c r="HP3" s="238"/>
      <c r="HQ3" s="238"/>
      <c r="HR3" s="238"/>
      <c r="HS3" s="238"/>
      <c r="HT3" s="238"/>
      <c r="HU3" s="238"/>
      <c r="HV3" s="238"/>
      <c r="HW3" s="238"/>
      <c r="HX3" s="238"/>
      <c r="HY3" s="238"/>
      <c r="HZ3" s="238"/>
      <c r="IA3" s="238"/>
      <c r="IB3" s="238"/>
      <c r="IC3" s="238"/>
      <c r="ID3" s="238"/>
      <c r="IE3" s="238"/>
      <c r="IF3" s="238"/>
      <c r="IG3" s="238"/>
      <c r="IH3" s="238"/>
      <c r="II3" s="238"/>
      <c r="IJ3" s="238"/>
      <c r="IK3" s="238"/>
      <c r="IL3" s="238"/>
      <c r="IM3" s="238"/>
      <c r="IN3" s="238"/>
      <c r="IO3" s="238"/>
      <c r="IP3" s="238"/>
      <c r="IQ3" s="238"/>
      <c r="IR3" s="238"/>
      <c r="IS3" s="238"/>
      <c r="IT3" s="238"/>
      <c r="IU3" s="239"/>
    </row>
    <row r="4" spans="1:255" ht="18" customHeight="1" thickBot="1">
      <c r="A4" s="1111" t="s">
        <v>263</v>
      </c>
      <c r="B4" s="1108"/>
      <c r="C4" s="1108"/>
      <c r="D4" s="1108"/>
      <c r="E4" s="388">
        <v>2019</v>
      </c>
      <c r="F4" s="389"/>
      <c r="G4" s="389"/>
      <c r="H4" s="389"/>
      <c r="I4" s="389"/>
      <c r="J4" s="389"/>
      <c r="K4" s="389"/>
      <c r="L4" s="389"/>
      <c r="M4" s="389"/>
      <c r="N4" s="389"/>
      <c r="O4" s="389"/>
      <c r="P4" s="390"/>
      <c r="Q4" s="386"/>
      <c r="R4" s="387"/>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238"/>
      <c r="EQ4" s="238"/>
      <c r="ER4" s="238"/>
      <c r="ES4" s="238"/>
      <c r="ET4" s="238"/>
      <c r="EU4" s="238"/>
      <c r="EV4" s="238"/>
      <c r="EW4" s="238"/>
      <c r="EX4" s="238"/>
      <c r="EY4" s="238"/>
      <c r="EZ4" s="238"/>
      <c r="FA4" s="238"/>
      <c r="FB4" s="23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c r="GZ4" s="238"/>
      <c r="HA4" s="238"/>
      <c r="HB4" s="238"/>
      <c r="HC4" s="238"/>
      <c r="HD4" s="238"/>
      <c r="HE4" s="238"/>
      <c r="HF4" s="238"/>
      <c r="HG4" s="238"/>
      <c r="HH4" s="238"/>
      <c r="HI4" s="238"/>
      <c r="HJ4" s="238"/>
      <c r="HK4" s="238"/>
      <c r="HL4" s="238"/>
      <c r="HM4" s="238"/>
      <c r="HN4" s="238"/>
      <c r="HO4" s="238"/>
      <c r="HP4" s="238"/>
      <c r="HQ4" s="238"/>
      <c r="HR4" s="238"/>
      <c r="HS4" s="238"/>
      <c r="HT4" s="238"/>
      <c r="HU4" s="238"/>
      <c r="HV4" s="238"/>
      <c r="HW4" s="238"/>
      <c r="HX4" s="238"/>
      <c r="HY4" s="238"/>
      <c r="HZ4" s="238"/>
      <c r="IA4" s="238"/>
      <c r="IB4" s="238"/>
      <c r="IC4" s="238"/>
      <c r="ID4" s="238"/>
      <c r="IE4" s="238"/>
      <c r="IF4" s="238"/>
      <c r="IG4" s="238"/>
      <c r="IH4" s="238"/>
      <c r="II4" s="238"/>
      <c r="IJ4" s="238"/>
      <c r="IK4" s="238"/>
      <c r="IL4" s="238"/>
      <c r="IM4" s="238"/>
      <c r="IN4" s="238"/>
      <c r="IO4" s="238"/>
      <c r="IP4" s="238"/>
      <c r="IQ4" s="238"/>
      <c r="IR4" s="238"/>
      <c r="IS4" s="238"/>
      <c r="IT4" s="238"/>
      <c r="IU4" s="239"/>
    </row>
    <row r="5" spans="1:255" ht="16.5" customHeight="1" thickBot="1">
      <c r="A5" s="1111" t="s">
        <v>41</v>
      </c>
      <c r="B5" s="1108"/>
      <c r="C5" s="1108"/>
      <c r="D5" s="1108"/>
      <c r="E5" s="1112"/>
      <c r="F5" s="1108"/>
      <c r="G5" s="1108"/>
      <c r="H5" s="1108"/>
      <c r="I5" s="1108"/>
      <c r="J5" s="1108"/>
      <c r="K5" s="1108"/>
      <c r="L5" s="1108"/>
      <c r="M5" s="1108"/>
      <c r="N5" s="1108"/>
      <c r="O5" s="1108"/>
      <c r="P5" s="1109"/>
      <c r="Q5" s="386"/>
      <c r="R5" s="387"/>
      <c r="S5" s="387"/>
      <c r="T5" s="387"/>
      <c r="U5" s="387"/>
      <c r="V5" s="387"/>
      <c r="W5" s="387"/>
      <c r="X5" s="387"/>
      <c r="Y5" s="387"/>
      <c r="Z5" s="387"/>
      <c r="AA5" s="387"/>
      <c r="AB5" s="387"/>
      <c r="AC5" s="387"/>
      <c r="AD5" s="387"/>
      <c r="AE5" s="387"/>
      <c r="AF5" s="387"/>
      <c r="AG5" s="387"/>
      <c r="AH5" s="387"/>
      <c r="AI5" s="387"/>
      <c r="AJ5" s="387"/>
      <c r="AK5" s="387"/>
      <c r="AL5" s="387"/>
      <c r="AM5" s="387"/>
      <c r="AN5" s="387"/>
      <c r="AO5" s="387"/>
      <c r="AP5" s="387"/>
      <c r="AQ5" s="387"/>
      <c r="AR5" s="387"/>
      <c r="AS5" s="387"/>
      <c r="AT5" s="387"/>
      <c r="AU5" s="387"/>
      <c r="AV5" s="387"/>
      <c r="AW5" s="387"/>
      <c r="AX5" s="387"/>
      <c r="AY5" s="387"/>
      <c r="AZ5" s="387"/>
      <c r="BA5" s="387"/>
      <c r="BB5" s="387"/>
      <c r="BC5" s="387"/>
      <c r="BD5" s="387"/>
      <c r="BE5" s="387"/>
      <c r="BF5" s="387"/>
      <c r="BG5" s="387"/>
      <c r="BH5" s="387"/>
      <c r="BI5" s="387"/>
      <c r="BJ5" s="387"/>
      <c r="BK5" s="387"/>
      <c r="BL5" s="387"/>
      <c r="BM5" s="387"/>
      <c r="BN5" s="387"/>
      <c r="BO5" s="387"/>
      <c r="BP5" s="387"/>
      <c r="BQ5" s="387"/>
      <c r="BR5" s="387"/>
      <c r="BS5" s="387"/>
      <c r="BT5" s="387"/>
      <c r="BU5" s="387"/>
      <c r="BV5" s="387"/>
      <c r="BW5" s="387"/>
      <c r="BX5" s="387"/>
      <c r="BY5" s="387"/>
      <c r="BZ5" s="387"/>
      <c r="CA5" s="387"/>
      <c r="CB5" s="387"/>
      <c r="CC5" s="387"/>
      <c r="CD5" s="387"/>
      <c r="CE5" s="387"/>
      <c r="CF5" s="387"/>
      <c r="CG5" s="387"/>
      <c r="CH5" s="387"/>
      <c r="CI5" s="387"/>
      <c r="CJ5" s="387"/>
      <c r="CK5" s="387"/>
      <c r="CL5" s="387"/>
      <c r="CM5" s="387"/>
      <c r="CN5" s="387"/>
      <c r="CO5" s="387"/>
      <c r="CP5" s="387"/>
      <c r="CQ5" s="387"/>
      <c r="CR5" s="387"/>
      <c r="CS5" s="387"/>
      <c r="CT5" s="387"/>
      <c r="CU5" s="387"/>
      <c r="CV5" s="387"/>
      <c r="CW5" s="387"/>
      <c r="CX5" s="387"/>
      <c r="CY5" s="387"/>
      <c r="CZ5" s="387"/>
      <c r="DA5" s="387"/>
      <c r="DB5" s="387"/>
      <c r="DC5" s="387"/>
      <c r="DD5" s="387"/>
      <c r="DE5" s="387"/>
      <c r="DF5" s="387"/>
      <c r="DG5" s="387"/>
      <c r="DH5" s="387"/>
      <c r="DI5" s="387"/>
      <c r="DJ5" s="387"/>
      <c r="DK5" s="387"/>
      <c r="DL5" s="387"/>
      <c r="DM5" s="387"/>
      <c r="DN5" s="387"/>
      <c r="DO5" s="387"/>
      <c r="DP5" s="387"/>
      <c r="DQ5" s="387"/>
      <c r="DR5" s="387"/>
      <c r="DS5" s="387"/>
      <c r="DT5" s="387"/>
      <c r="DU5" s="387"/>
      <c r="DV5" s="387"/>
      <c r="DW5" s="387"/>
      <c r="DX5" s="387"/>
      <c r="DY5" s="387"/>
      <c r="DZ5" s="387"/>
      <c r="EA5" s="387"/>
      <c r="EB5" s="387"/>
      <c r="EC5" s="387"/>
      <c r="ED5" s="387"/>
      <c r="EE5" s="387"/>
      <c r="EF5" s="387"/>
      <c r="EG5" s="387"/>
      <c r="EH5" s="387"/>
      <c r="EI5" s="387"/>
      <c r="EJ5" s="387"/>
      <c r="EK5" s="387"/>
      <c r="EL5" s="387"/>
      <c r="EM5" s="387"/>
      <c r="EN5" s="387"/>
      <c r="EO5" s="387"/>
      <c r="EP5" s="387"/>
      <c r="EQ5" s="387"/>
      <c r="ER5" s="387"/>
      <c r="ES5" s="387"/>
      <c r="ET5" s="387"/>
      <c r="EU5" s="387"/>
      <c r="EV5" s="387"/>
      <c r="EW5" s="387"/>
      <c r="EX5" s="387"/>
      <c r="EY5" s="387"/>
      <c r="EZ5" s="387"/>
      <c r="FA5" s="387"/>
      <c r="FB5" s="387"/>
      <c r="FC5" s="387"/>
      <c r="FD5" s="387"/>
      <c r="FE5" s="387"/>
      <c r="FF5" s="387"/>
      <c r="FG5" s="387"/>
      <c r="FH5" s="387"/>
      <c r="FI5" s="387"/>
      <c r="FJ5" s="387"/>
      <c r="FK5" s="387"/>
      <c r="FL5" s="387"/>
      <c r="FM5" s="387"/>
      <c r="FN5" s="387"/>
      <c r="FO5" s="387"/>
      <c r="FP5" s="387"/>
      <c r="FQ5" s="387"/>
      <c r="FR5" s="387"/>
      <c r="FS5" s="387"/>
      <c r="FT5" s="387"/>
      <c r="FU5" s="387"/>
      <c r="FV5" s="387"/>
      <c r="FW5" s="387"/>
      <c r="FX5" s="387"/>
      <c r="FY5" s="387"/>
      <c r="FZ5" s="387"/>
      <c r="GA5" s="387"/>
      <c r="GB5" s="387"/>
      <c r="GC5" s="387"/>
      <c r="GD5" s="387"/>
      <c r="GE5" s="387"/>
      <c r="GF5" s="387"/>
      <c r="GG5" s="387"/>
      <c r="GH5" s="387"/>
      <c r="GI5" s="387"/>
      <c r="GJ5" s="387"/>
      <c r="GK5" s="387"/>
      <c r="GL5" s="387"/>
      <c r="GM5" s="387"/>
      <c r="GN5" s="387"/>
      <c r="GO5" s="387"/>
      <c r="GP5" s="387"/>
      <c r="GQ5" s="387"/>
      <c r="GR5" s="387"/>
      <c r="GS5" s="387"/>
      <c r="GT5" s="387"/>
      <c r="GU5" s="387"/>
      <c r="GV5" s="387"/>
      <c r="GW5" s="387"/>
      <c r="GX5" s="387"/>
      <c r="GY5" s="387"/>
      <c r="GZ5" s="387"/>
      <c r="HA5" s="387"/>
      <c r="HB5" s="387"/>
      <c r="HC5" s="387"/>
      <c r="HD5" s="387"/>
      <c r="HE5" s="387"/>
      <c r="HF5" s="387"/>
      <c r="HG5" s="387"/>
      <c r="HH5" s="387"/>
      <c r="HI5" s="387"/>
      <c r="HJ5" s="387"/>
      <c r="HK5" s="387"/>
      <c r="HL5" s="387"/>
      <c r="HM5" s="387"/>
      <c r="HN5" s="387"/>
      <c r="HO5" s="387"/>
      <c r="HP5" s="387"/>
      <c r="HQ5" s="387"/>
      <c r="HR5" s="387"/>
      <c r="HS5" s="387"/>
      <c r="HT5" s="387"/>
      <c r="HU5" s="387"/>
      <c r="HV5" s="387"/>
      <c r="HW5" s="387"/>
      <c r="HX5" s="387"/>
      <c r="HY5" s="387"/>
      <c r="HZ5" s="387"/>
      <c r="IA5" s="387"/>
      <c r="IB5" s="387"/>
      <c r="IC5" s="387"/>
      <c r="ID5" s="387"/>
      <c r="IE5" s="387"/>
      <c r="IF5" s="387"/>
      <c r="IG5" s="387"/>
      <c r="IH5" s="387"/>
      <c r="II5" s="387"/>
      <c r="IJ5" s="387"/>
      <c r="IK5" s="387"/>
      <c r="IL5" s="387"/>
      <c r="IM5" s="387"/>
      <c r="IN5" s="387"/>
      <c r="IO5" s="387"/>
      <c r="IP5" s="387"/>
      <c r="IQ5" s="387"/>
      <c r="IR5" s="387"/>
      <c r="IS5" s="387"/>
      <c r="IT5" s="387"/>
      <c r="IU5" s="391"/>
    </row>
    <row r="6" spans="1:255" ht="15" customHeight="1">
      <c r="A6" s="392"/>
      <c r="B6" s="393" t="s">
        <v>134</v>
      </c>
      <c r="C6" s="394"/>
      <c r="D6" s="395"/>
      <c r="E6" s="657"/>
      <c r="F6" s="396" t="s">
        <v>135</v>
      </c>
      <c r="G6" s="259"/>
      <c r="H6" s="259"/>
      <c r="I6" s="259"/>
      <c r="J6" s="259"/>
      <c r="K6" s="259"/>
      <c r="L6" s="407"/>
      <c r="M6" s="407"/>
      <c r="N6" s="407"/>
      <c r="O6" s="407"/>
      <c r="P6" s="407"/>
      <c r="Q6" s="387"/>
      <c r="R6" s="387"/>
      <c r="S6" s="387"/>
      <c r="T6" s="387"/>
      <c r="U6" s="387"/>
      <c r="V6" s="387"/>
      <c r="W6" s="387"/>
      <c r="X6" s="387"/>
      <c r="Y6" s="387"/>
      <c r="Z6" s="387"/>
      <c r="AA6" s="387"/>
      <c r="AB6" s="387"/>
      <c r="AC6" s="387"/>
      <c r="AD6" s="387"/>
      <c r="AE6" s="387"/>
      <c r="AF6" s="387"/>
      <c r="AG6" s="387"/>
      <c r="AH6" s="387"/>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387"/>
      <c r="BG6" s="387"/>
      <c r="BH6" s="387"/>
      <c r="BI6" s="387"/>
      <c r="BJ6" s="387"/>
      <c r="BK6" s="387"/>
      <c r="BL6" s="387"/>
      <c r="BM6" s="387"/>
      <c r="BN6" s="387"/>
      <c r="BO6" s="387"/>
      <c r="BP6" s="387"/>
      <c r="BQ6" s="387"/>
      <c r="BR6" s="387"/>
      <c r="BS6" s="387"/>
      <c r="BT6" s="387"/>
      <c r="BU6" s="387"/>
      <c r="BV6" s="387"/>
      <c r="BW6" s="387"/>
      <c r="BX6" s="387"/>
      <c r="BY6" s="387"/>
      <c r="BZ6" s="387"/>
      <c r="CA6" s="387"/>
      <c r="CB6" s="387"/>
      <c r="CC6" s="387"/>
      <c r="CD6" s="387"/>
      <c r="CE6" s="387"/>
      <c r="CF6" s="387"/>
      <c r="CG6" s="387"/>
      <c r="CH6" s="387"/>
      <c r="CI6" s="387"/>
      <c r="CJ6" s="387"/>
      <c r="CK6" s="387"/>
      <c r="CL6" s="387"/>
      <c r="CM6" s="387"/>
      <c r="CN6" s="387"/>
      <c r="CO6" s="387"/>
      <c r="CP6" s="387"/>
      <c r="CQ6" s="387"/>
      <c r="CR6" s="387"/>
      <c r="CS6" s="387"/>
      <c r="CT6" s="387"/>
      <c r="CU6" s="387"/>
      <c r="CV6" s="387"/>
      <c r="CW6" s="387"/>
      <c r="CX6" s="387"/>
      <c r="CY6" s="387"/>
      <c r="CZ6" s="387"/>
      <c r="DA6" s="387"/>
      <c r="DB6" s="387"/>
      <c r="DC6" s="387"/>
      <c r="DD6" s="387"/>
      <c r="DE6" s="387"/>
      <c r="DF6" s="387"/>
      <c r="DG6" s="387"/>
      <c r="DH6" s="387"/>
      <c r="DI6" s="387"/>
      <c r="DJ6" s="387"/>
      <c r="DK6" s="387"/>
      <c r="DL6" s="387"/>
      <c r="DM6" s="387"/>
      <c r="DN6" s="387"/>
      <c r="DO6" s="387"/>
      <c r="DP6" s="387"/>
      <c r="DQ6" s="387"/>
      <c r="DR6" s="387"/>
      <c r="DS6" s="387"/>
      <c r="DT6" s="387"/>
      <c r="DU6" s="387"/>
      <c r="DV6" s="387"/>
      <c r="DW6" s="387"/>
      <c r="DX6" s="387"/>
      <c r="DY6" s="387"/>
      <c r="DZ6" s="387"/>
      <c r="EA6" s="387"/>
      <c r="EB6" s="387"/>
      <c r="EC6" s="387"/>
      <c r="ED6" s="387"/>
      <c r="EE6" s="387"/>
      <c r="EF6" s="387"/>
      <c r="EG6" s="387"/>
      <c r="EH6" s="387"/>
      <c r="EI6" s="387"/>
      <c r="EJ6" s="387"/>
      <c r="EK6" s="387"/>
      <c r="EL6" s="387"/>
      <c r="EM6" s="387"/>
      <c r="EN6" s="387"/>
      <c r="EO6" s="387"/>
      <c r="EP6" s="387"/>
      <c r="EQ6" s="387"/>
      <c r="ER6" s="387"/>
      <c r="ES6" s="387"/>
      <c r="ET6" s="387"/>
      <c r="EU6" s="387"/>
      <c r="EV6" s="387"/>
      <c r="EW6" s="387"/>
      <c r="EX6" s="387"/>
      <c r="EY6" s="387"/>
      <c r="EZ6" s="387"/>
      <c r="FA6" s="387"/>
      <c r="FB6" s="387"/>
      <c r="FC6" s="387"/>
      <c r="FD6" s="387"/>
      <c r="FE6" s="387"/>
      <c r="FF6" s="387"/>
      <c r="FG6" s="387"/>
      <c r="FH6" s="387"/>
      <c r="FI6" s="387"/>
      <c r="FJ6" s="387"/>
      <c r="FK6" s="387"/>
      <c r="FL6" s="387"/>
      <c r="FM6" s="387"/>
      <c r="FN6" s="387"/>
      <c r="FO6" s="387"/>
      <c r="FP6" s="387"/>
      <c r="FQ6" s="387"/>
      <c r="FR6" s="387"/>
      <c r="FS6" s="387"/>
      <c r="FT6" s="387"/>
      <c r="FU6" s="387"/>
      <c r="FV6" s="387"/>
      <c r="FW6" s="387"/>
      <c r="FX6" s="387"/>
      <c r="FY6" s="387"/>
      <c r="FZ6" s="387"/>
      <c r="GA6" s="387"/>
      <c r="GB6" s="387"/>
      <c r="GC6" s="387"/>
      <c r="GD6" s="387"/>
      <c r="GE6" s="387"/>
      <c r="GF6" s="387"/>
      <c r="GG6" s="387"/>
      <c r="GH6" s="387"/>
      <c r="GI6" s="387"/>
      <c r="GJ6" s="387"/>
      <c r="GK6" s="387"/>
      <c r="GL6" s="387"/>
      <c r="GM6" s="387"/>
      <c r="GN6" s="387"/>
      <c r="GO6" s="387"/>
      <c r="GP6" s="387"/>
      <c r="GQ6" s="387"/>
      <c r="GR6" s="387"/>
      <c r="GS6" s="387"/>
      <c r="GT6" s="387"/>
      <c r="GU6" s="387"/>
      <c r="GV6" s="387"/>
      <c r="GW6" s="387"/>
      <c r="GX6" s="387"/>
      <c r="GY6" s="387"/>
      <c r="GZ6" s="387"/>
      <c r="HA6" s="387"/>
      <c r="HB6" s="387"/>
      <c r="HC6" s="387"/>
      <c r="HD6" s="387"/>
      <c r="HE6" s="387"/>
      <c r="HF6" s="387"/>
      <c r="HG6" s="387"/>
      <c r="HH6" s="387"/>
      <c r="HI6" s="387"/>
      <c r="HJ6" s="387"/>
      <c r="HK6" s="387"/>
      <c r="HL6" s="387"/>
      <c r="HM6" s="387"/>
      <c r="HN6" s="387"/>
      <c r="HO6" s="387"/>
      <c r="HP6" s="387"/>
      <c r="HQ6" s="387"/>
      <c r="HR6" s="387"/>
      <c r="HS6" s="387"/>
      <c r="HT6" s="387"/>
      <c r="HU6" s="387"/>
      <c r="HV6" s="387"/>
      <c r="HW6" s="387"/>
      <c r="HX6" s="387"/>
      <c r="HY6" s="387"/>
      <c r="HZ6" s="387"/>
      <c r="IA6" s="387"/>
      <c r="IB6" s="387"/>
      <c r="IC6" s="387"/>
      <c r="ID6" s="387"/>
      <c r="IE6" s="387"/>
      <c r="IF6" s="387"/>
      <c r="IG6" s="387"/>
      <c r="IH6" s="387"/>
      <c r="II6" s="387"/>
      <c r="IJ6" s="387"/>
      <c r="IK6" s="387"/>
      <c r="IL6" s="387"/>
      <c r="IM6" s="387"/>
      <c r="IN6" s="387"/>
      <c r="IO6" s="387"/>
      <c r="IP6" s="387"/>
      <c r="IQ6" s="387"/>
      <c r="IR6" s="387"/>
      <c r="IS6" s="387"/>
      <c r="IT6" s="387"/>
      <c r="IU6" s="391"/>
    </row>
    <row r="7" spans="1:255" ht="15" customHeight="1" thickBot="1">
      <c r="A7" s="398"/>
      <c r="B7" s="249"/>
      <c r="C7" s="250"/>
      <c r="D7" s="251"/>
      <c r="E7" s="657"/>
      <c r="F7" s="247" t="s">
        <v>136</v>
      </c>
      <c r="G7" s="248"/>
      <c r="H7" s="248"/>
      <c r="I7" s="248"/>
      <c r="J7" s="248"/>
      <c r="K7" s="248"/>
      <c r="L7" s="387"/>
      <c r="M7" s="387"/>
      <c r="N7" s="387"/>
      <c r="O7" s="387"/>
      <c r="P7" s="387"/>
      <c r="Q7" s="387"/>
      <c r="R7" s="387"/>
      <c r="S7" s="387"/>
      <c r="T7" s="387"/>
      <c r="U7" s="387"/>
      <c r="V7" s="387"/>
      <c r="W7" s="387"/>
      <c r="X7" s="387"/>
      <c r="Y7" s="387"/>
      <c r="Z7" s="387"/>
      <c r="AA7" s="387"/>
      <c r="AB7" s="387"/>
      <c r="AC7" s="387"/>
      <c r="AD7" s="387"/>
      <c r="AE7" s="387"/>
      <c r="AF7" s="387"/>
      <c r="AG7" s="387"/>
      <c r="AH7" s="387"/>
      <c r="AI7" s="387"/>
      <c r="AJ7" s="387"/>
      <c r="AK7" s="387"/>
      <c r="AL7" s="387"/>
      <c r="AM7" s="387"/>
      <c r="AN7" s="387"/>
      <c r="AO7" s="387"/>
      <c r="AP7" s="387"/>
      <c r="AQ7" s="387"/>
      <c r="AR7" s="387"/>
      <c r="AS7" s="387"/>
      <c r="AT7" s="387"/>
      <c r="AU7" s="387"/>
      <c r="AV7" s="387"/>
      <c r="AW7" s="387"/>
      <c r="AX7" s="387"/>
      <c r="AY7" s="387"/>
      <c r="AZ7" s="387"/>
      <c r="BA7" s="387"/>
      <c r="BB7" s="387"/>
      <c r="BC7" s="387"/>
      <c r="BD7" s="387"/>
      <c r="BE7" s="387"/>
      <c r="BF7" s="387"/>
      <c r="BG7" s="387"/>
      <c r="BH7" s="387"/>
      <c r="BI7" s="387"/>
      <c r="BJ7" s="387"/>
      <c r="BK7" s="387"/>
      <c r="BL7" s="387"/>
      <c r="BM7" s="387"/>
      <c r="BN7" s="387"/>
      <c r="BO7" s="387"/>
      <c r="BP7" s="387"/>
      <c r="BQ7" s="387"/>
      <c r="BR7" s="387"/>
      <c r="BS7" s="387"/>
      <c r="BT7" s="387"/>
      <c r="BU7" s="387"/>
      <c r="BV7" s="387"/>
      <c r="BW7" s="387"/>
      <c r="BX7" s="387"/>
      <c r="BY7" s="387"/>
      <c r="BZ7" s="387"/>
      <c r="CA7" s="387"/>
      <c r="CB7" s="387"/>
      <c r="CC7" s="387"/>
      <c r="CD7" s="387"/>
      <c r="CE7" s="387"/>
      <c r="CF7" s="387"/>
      <c r="CG7" s="387"/>
      <c r="CH7" s="387"/>
      <c r="CI7" s="387"/>
      <c r="CJ7" s="387"/>
      <c r="CK7" s="387"/>
      <c r="CL7" s="387"/>
      <c r="CM7" s="387"/>
      <c r="CN7" s="387"/>
      <c r="CO7" s="387"/>
      <c r="CP7" s="387"/>
      <c r="CQ7" s="387"/>
      <c r="CR7" s="387"/>
      <c r="CS7" s="387"/>
      <c r="CT7" s="387"/>
      <c r="CU7" s="387"/>
      <c r="CV7" s="387"/>
      <c r="CW7" s="387"/>
      <c r="CX7" s="387"/>
      <c r="CY7" s="387"/>
      <c r="CZ7" s="387"/>
      <c r="DA7" s="387"/>
      <c r="DB7" s="387"/>
      <c r="DC7" s="387"/>
      <c r="DD7" s="387"/>
      <c r="DE7" s="387"/>
      <c r="DF7" s="387"/>
      <c r="DG7" s="387"/>
      <c r="DH7" s="387"/>
      <c r="DI7" s="387"/>
      <c r="DJ7" s="387"/>
      <c r="DK7" s="387"/>
      <c r="DL7" s="387"/>
      <c r="DM7" s="387"/>
      <c r="DN7" s="387"/>
      <c r="DO7" s="387"/>
      <c r="DP7" s="387"/>
      <c r="DQ7" s="387"/>
      <c r="DR7" s="387"/>
      <c r="DS7" s="387"/>
      <c r="DT7" s="387"/>
      <c r="DU7" s="387"/>
      <c r="DV7" s="387"/>
      <c r="DW7" s="387"/>
      <c r="DX7" s="387"/>
      <c r="DY7" s="387"/>
      <c r="DZ7" s="387"/>
      <c r="EA7" s="387"/>
      <c r="EB7" s="387"/>
      <c r="EC7" s="387"/>
      <c r="ED7" s="387"/>
      <c r="EE7" s="387"/>
      <c r="EF7" s="387"/>
      <c r="EG7" s="387"/>
      <c r="EH7" s="387"/>
      <c r="EI7" s="387"/>
      <c r="EJ7" s="387"/>
      <c r="EK7" s="387"/>
      <c r="EL7" s="387"/>
      <c r="EM7" s="387"/>
      <c r="EN7" s="387"/>
      <c r="EO7" s="387"/>
      <c r="EP7" s="387"/>
      <c r="EQ7" s="387"/>
      <c r="ER7" s="387"/>
      <c r="ES7" s="387"/>
      <c r="ET7" s="387"/>
      <c r="EU7" s="387"/>
      <c r="EV7" s="387"/>
      <c r="EW7" s="387"/>
      <c r="EX7" s="387"/>
      <c r="EY7" s="387"/>
      <c r="EZ7" s="387"/>
      <c r="FA7" s="387"/>
      <c r="FB7" s="387"/>
      <c r="FC7" s="387"/>
      <c r="FD7" s="387"/>
      <c r="FE7" s="387"/>
      <c r="FF7" s="387"/>
      <c r="FG7" s="387"/>
      <c r="FH7" s="387"/>
      <c r="FI7" s="387"/>
      <c r="FJ7" s="387"/>
      <c r="FK7" s="387"/>
      <c r="FL7" s="387"/>
      <c r="FM7" s="387"/>
      <c r="FN7" s="387"/>
      <c r="FO7" s="387"/>
      <c r="FP7" s="387"/>
      <c r="FQ7" s="387"/>
      <c r="FR7" s="387"/>
      <c r="FS7" s="387"/>
      <c r="FT7" s="387"/>
      <c r="FU7" s="387"/>
      <c r="FV7" s="387"/>
      <c r="FW7" s="387"/>
      <c r="FX7" s="387"/>
      <c r="FY7" s="387"/>
      <c r="FZ7" s="387"/>
      <c r="GA7" s="387"/>
      <c r="GB7" s="387"/>
      <c r="GC7" s="387"/>
      <c r="GD7" s="387"/>
      <c r="GE7" s="387"/>
      <c r="GF7" s="387"/>
      <c r="GG7" s="387"/>
      <c r="GH7" s="387"/>
      <c r="GI7" s="387"/>
      <c r="GJ7" s="387"/>
      <c r="GK7" s="387"/>
      <c r="GL7" s="387"/>
      <c r="GM7" s="387"/>
      <c r="GN7" s="387"/>
      <c r="GO7" s="387"/>
      <c r="GP7" s="387"/>
      <c r="GQ7" s="387"/>
      <c r="GR7" s="387"/>
      <c r="GS7" s="387"/>
      <c r="GT7" s="387"/>
      <c r="GU7" s="387"/>
      <c r="GV7" s="387"/>
      <c r="GW7" s="387"/>
      <c r="GX7" s="387"/>
      <c r="GY7" s="387"/>
      <c r="GZ7" s="387"/>
      <c r="HA7" s="387"/>
      <c r="HB7" s="387"/>
      <c r="HC7" s="387"/>
      <c r="HD7" s="387"/>
      <c r="HE7" s="387"/>
      <c r="HF7" s="387"/>
      <c r="HG7" s="387"/>
      <c r="HH7" s="387"/>
      <c r="HI7" s="387"/>
      <c r="HJ7" s="387"/>
      <c r="HK7" s="387"/>
      <c r="HL7" s="387"/>
      <c r="HM7" s="387"/>
      <c r="HN7" s="387"/>
      <c r="HO7" s="387"/>
      <c r="HP7" s="387"/>
      <c r="HQ7" s="387"/>
      <c r="HR7" s="387"/>
      <c r="HS7" s="387"/>
      <c r="HT7" s="387"/>
      <c r="HU7" s="387"/>
      <c r="HV7" s="387"/>
      <c r="HW7" s="387"/>
      <c r="HX7" s="387"/>
      <c r="HY7" s="387"/>
      <c r="HZ7" s="387"/>
      <c r="IA7" s="387"/>
      <c r="IB7" s="387"/>
      <c r="IC7" s="387"/>
      <c r="ID7" s="387"/>
      <c r="IE7" s="387"/>
      <c r="IF7" s="387"/>
      <c r="IG7" s="387"/>
      <c r="IH7" s="387"/>
      <c r="II7" s="387"/>
      <c r="IJ7" s="387"/>
      <c r="IK7" s="387"/>
      <c r="IL7" s="387"/>
      <c r="IM7" s="387"/>
      <c r="IN7" s="387"/>
      <c r="IO7" s="387"/>
      <c r="IP7" s="387"/>
      <c r="IQ7" s="387"/>
      <c r="IR7" s="387"/>
      <c r="IS7" s="387"/>
      <c r="IT7" s="387"/>
      <c r="IU7" s="391"/>
    </row>
    <row r="8" spans="1:255" ht="15" customHeight="1" thickBot="1">
      <c r="A8" s="398"/>
      <c r="B8" s="253" t="s">
        <v>137</v>
      </c>
      <c r="C8" s="658">
        <v>2019</v>
      </c>
      <c r="D8" s="522">
        <f>IF(E10="NO APLICA","NO APLICA",IF(E11="NO SE REPORTA","SIN INFORMACION",H22))</f>
        <v>0.92592592592592593</v>
      </c>
      <c r="E8" s="659"/>
      <c r="F8" s="247" t="s">
        <v>138</v>
      </c>
      <c r="G8" s="248"/>
      <c r="H8" s="248"/>
      <c r="I8" s="248"/>
      <c r="J8" s="248"/>
      <c r="K8" s="248"/>
      <c r="L8" s="387"/>
      <c r="M8" s="387"/>
      <c r="N8" s="387"/>
      <c r="O8" s="387"/>
      <c r="P8" s="387"/>
      <c r="Q8" s="387"/>
      <c r="R8" s="387"/>
      <c r="S8" s="387"/>
      <c r="T8" s="387"/>
      <c r="U8" s="387"/>
      <c r="V8" s="387"/>
      <c r="W8" s="387"/>
      <c r="X8" s="387"/>
      <c r="Y8" s="387"/>
      <c r="Z8" s="387"/>
      <c r="AA8" s="387"/>
      <c r="AB8" s="387"/>
      <c r="AC8" s="387"/>
      <c r="AD8" s="387"/>
      <c r="AE8" s="387"/>
      <c r="AF8" s="387"/>
      <c r="AG8" s="387"/>
      <c r="AH8" s="387"/>
      <c r="AI8" s="387"/>
      <c r="AJ8" s="387"/>
      <c r="AK8" s="387"/>
      <c r="AL8" s="387"/>
      <c r="AM8" s="387"/>
      <c r="AN8" s="387"/>
      <c r="AO8" s="387"/>
      <c r="AP8" s="387"/>
      <c r="AQ8" s="387"/>
      <c r="AR8" s="387"/>
      <c r="AS8" s="387"/>
      <c r="AT8" s="387"/>
      <c r="AU8" s="387"/>
      <c r="AV8" s="387"/>
      <c r="AW8" s="387"/>
      <c r="AX8" s="387"/>
      <c r="AY8" s="387"/>
      <c r="AZ8" s="387"/>
      <c r="BA8" s="387"/>
      <c r="BB8" s="387"/>
      <c r="BC8" s="387"/>
      <c r="BD8" s="387"/>
      <c r="BE8" s="387"/>
      <c r="BF8" s="387"/>
      <c r="BG8" s="387"/>
      <c r="BH8" s="387"/>
      <c r="BI8" s="387"/>
      <c r="BJ8" s="387"/>
      <c r="BK8" s="387"/>
      <c r="BL8" s="387"/>
      <c r="BM8" s="387"/>
      <c r="BN8" s="387"/>
      <c r="BO8" s="387"/>
      <c r="BP8" s="387"/>
      <c r="BQ8" s="387"/>
      <c r="BR8" s="387"/>
      <c r="BS8" s="387"/>
      <c r="BT8" s="387"/>
      <c r="BU8" s="387"/>
      <c r="BV8" s="387"/>
      <c r="BW8" s="387"/>
      <c r="BX8" s="387"/>
      <c r="BY8" s="387"/>
      <c r="BZ8" s="387"/>
      <c r="CA8" s="387"/>
      <c r="CB8" s="387"/>
      <c r="CC8" s="387"/>
      <c r="CD8" s="387"/>
      <c r="CE8" s="387"/>
      <c r="CF8" s="387"/>
      <c r="CG8" s="387"/>
      <c r="CH8" s="387"/>
      <c r="CI8" s="387"/>
      <c r="CJ8" s="387"/>
      <c r="CK8" s="387"/>
      <c r="CL8" s="387"/>
      <c r="CM8" s="387"/>
      <c r="CN8" s="387"/>
      <c r="CO8" s="387"/>
      <c r="CP8" s="387"/>
      <c r="CQ8" s="387"/>
      <c r="CR8" s="387"/>
      <c r="CS8" s="387"/>
      <c r="CT8" s="387"/>
      <c r="CU8" s="387"/>
      <c r="CV8" s="387"/>
      <c r="CW8" s="387"/>
      <c r="CX8" s="387"/>
      <c r="CY8" s="387"/>
      <c r="CZ8" s="387"/>
      <c r="DA8" s="387"/>
      <c r="DB8" s="387"/>
      <c r="DC8" s="387"/>
      <c r="DD8" s="387"/>
      <c r="DE8" s="387"/>
      <c r="DF8" s="387"/>
      <c r="DG8" s="387"/>
      <c r="DH8" s="387"/>
      <c r="DI8" s="387"/>
      <c r="DJ8" s="387"/>
      <c r="DK8" s="387"/>
      <c r="DL8" s="387"/>
      <c r="DM8" s="387"/>
      <c r="DN8" s="387"/>
      <c r="DO8" s="387"/>
      <c r="DP8" s="387"/>
      <c r="DQ8" s="387"/>
      <c r="DR8" s="387"/>
      <c r="DS8" s="387"/>
      <c r="DT8" s="387"/>
      <c r="DU8" s="387"/>
      <c r="DV8" s="387"/>
      <c r="DW8" s="387"/>
      <c r="DX8" s="387"/>
      <c r="DY8" s="387"/>
      <c r="DZ8" s="387"/>
      <c r="EA8" s="387"/>
      <c r="EB8" s="387"/>
      <c r="EC8" s="387"/>
      <c r="ED8" s="387"/>
      <c r="EE8" s="387"/>
      <c r="EF8" s="387"/>
      <c r="EG8" s="387"/>
      <c r="EH8" s="387"/>
      <c r="EI8" s="387"/>
      <c r="EJ8" s="387"/>
      <c r="EK8" s="387"/>
      <c r="EL8" s="387"/>
      <c r="EM8" s="387"/>
      <c r="EN8" s="387"/>
      <c r="EO8" s="387"/>
      <c r="EP8" s="387"/>
      <c r="EQ8" s="387"/>
      <c r="ER8" s="387"/>
      <c r="ES8" s="387"/>
      <c r="ET8" s="387"/>
      <c r="EU8" s="387"/>
      <c r="EV8" s="387"/>
      <c r="EW8" s="387"/>
      <c r="EX8" s="387"/>
      <c r="EY8" s="387"/>
      <c r="EZ8" s="387"/>
      <c r="FA8" s="387"/>
      <c r="FB8" s="387"/>
      <c r="FC8" s="387"/>
      <c r="FD8" s="387"/>
      <c r="FE8" s="387"/>
      <c r="FF8" s="387"/>
      <c r="FG8" s="387"/>
      <c r="FH8" s="387"/>
      <c r="FI8" s="387"/>
      <c r="FJ8" s="387"/>
      <c r="FK8" s="387"/>
      <c r="FL8" s="387"/>
      <c r="FM8" s="387"/>
      <c r="FN8" s="387"/>
      <c r="FO8" s="387"/>
      <c r="FP8" s="387"/>
      <c r="FQ8" s="387"/>
      <c r="FR8" s="387"/>
      <c r="FS8" s="387"/>
      <c r="FT8" s="387"/>
      <c r="FU8" s="387"/>
      <c r="FV8" s="387"/>
      <c r="FW8" s="387"/>
      <c r="FX8" s="387"/>
      <c r="FY8" s="387"/>
      <c r="FZ8" s="387"/>
      <c r="GA8" s="387"/>
      <c r="GB8" s="387"/>
      <c r="GC8" s="387"/>
      <c r="GD8" s="387"/>
      <c r="GE8" s="387"/>
      <c r="GF8" s="387"/>
      <c r="GG8" s="387"/>
      <c r="GH8" s="387"/>
      <c r="GI8" s="387"/>
      <c r="GJ8" s="387"/>
      <c r="GK8" s="387"/>
      <c r="GL8" s="387"/>
      <c r="GM8" s="387"/>
      <c r="GN8" s="387"/>
      <c r="GO8" s="387"/>
      <c r="GP8" s="387"/>
      <c r="GQ8" s="387"/>
      <c r="GR8" s="387"/>
      <c r="GS8" s="387"/>
      <c r="GT8" s="387"/>
      <c r="GU8" s="387"/>
      <c r="GV8" s="387"/>
      <c r="GW8" s="387"/>
      <c r="GX8" s="387"/>
      <c r="GY8" s="387"/>
      <c r="GZ8" s="387"/>
      <c r="HA8" s="387"/>
      <c r="HB8" s="387"/>
      <c r="HC8" s="387"/>
      <c r="HD8" s="387"/>
      <c r="HE8" s="387"/>
      <c r="HF8" s="387"/>
      <c r="HG8" s="387"/>
      <c r="HH8" s="387"/>
      <c r="HI8" s="387"/>
      <c r="HJ8" s="387"/>
      <c r="HK8" s="387"/>
      <c r="HL8" s="387"/>
      <c r="HM8" s="387"/>
      <c r="HN8" s="387"/>
      <c r="HO8" s="387"/>
      <c r="HP8" s="387"/>
      <c r="HQ8" s="387"/>
      <c r="HR8" s="387"/>
      <c r="HS8" s="387"/>
      <c r="HT8" s="387"/>
      <c r="HU8" s="387"/>
      <c r="HV8" s="387"/>
      <c r="HW8" s="387"/>
      <c r="HX8" s="387"/>
      <c r="HY8" s="387"/>
      <c r="HZ8" s="387"/>
      <c r="IA8" s="387"/>
      <c r="IB8" s="387"/>
      <c r="IC8" s="387"/>
      <c r="ID8" s="387"/>
      <c r="IE8" s="387"/>
      <c r="IF8" s="387"/>
      <c r="IG8" s="387"/>
      <c r="IH8" s="387"/>
      <c r="II8" s="387"/>
      <c r="IJ8" s="387"/>
      <c r="IK8" s="387"/>
      <c r="IL8" s="387"/>
      <c r="IM8" s="387"/>
      <c r="IN8" s="387"/>
      <c r="IO8" s="387"/>
      <c r="IP8" s="387"/>
      <c r="IQ8" s="387"/>
      <c r="IR8" s="387"/>
      <c r="IS8" s="387"/>
      <c r="IT8" s="387"/>
      <c r="IU8" s="391"/>
    </row>
    <row r="9" spans="1:255" ht="15" customHeight="1">
      <c r="A9" s="398"/>
      <c r="B9" s="257" t="s">
        <v>1446</v>
      </c>
      <c r="C9" s="806"/>
      <c r="D9" s="259"/>
      <c r="E9" s="661"/>
      <c r="F9" s="248"/>
      <c r="G9" s="248"/>
      <c r="H9" s="248"/>
      <c r="I9" s="248"/>
      <c r="J9" s="248"/>
      <c r="K9" s="248"/>
      <c r="L9" s="387"/>
      <c r="M9" s="387"/>
      <c r="N9" s="387"/>
      <c r="O9" s="387"/>
      <c r="P9" s="387"/>
      <c r="Q9" s="387"/>
      <c r="R9" s="387"/>
      <c r="S9" s="387"/>
      <c r="T9" s="387"/>
      <c r="U9" s="387"/>
      <c r="V9" s="387"/>
      <c r="W9" s="387"/>
      <c r="X9" s="387"/>
      <c r="Y9" s="387"/>
      <c r="Z9" s="387"/>
      <c r="AA9" s="387"/>
      <c r="AB9" s="387"/>
      <c r="AC9" s="387"/>
      <c r="AD9" s="387"/>
      <c r="AE9" s="387"/>
      <c r="AF9" s="387"/>
      <c r="AG9" s="387"/>
      <c r="AH9" s="387"/>
      <c r="AI9" s="387"/>
      <c r="AJ9" s="387"/>
      <c r="AK9" s="387"/>
      <c r="AL9" s="387"/>
      <c r="AM9" s="387"/>
      <c r="AN9" s="387"/>
      <c r="AO9" s="387"/>
      <c r="AP9" s="387"/>
      <c r="AQ9" s="387"/>
      <c r="AR9" s="387"/>
      <c r="AS9" s="387"/>
      <c r="AT9" s="387"/>
      <c r="AU9" s="387"/>
      <c r="AV9" s="387"/>
      <c r="AW9" s="387"/>
      <c r="AX9" s="387"/>
      <c r="AY9" s="387"/>
      <c r="AZ9" s="387"/>
      <c r="BA9" s="387"/>
      <c r="BB9" s="387"/>
      <c r="BC9" s="387"/>
      <c r="BD9" s="387"/>
      <c r="BE9" s="387"/>
      <c r="BF9" s="387"/>
      <c r="BG9" s="387"/>
      <c r="BH9" s="387"/>
      <c r="BI9" s="387"/>
      <c r="BJ9" s="387"/>
      <c r="BK9" s="387"/>
      <c r="BL9" s="387"/>
      <c r="BM9" s="387"/>
      <c r="BN9" s="387"/>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387"/>
      <c r="CM9" s="387"/>
      <c r="CN9" s="387"/>
      <c r="CO9" s="387"/>
      <c r="CP9" s="387"/>
      <c r="CQ9" s="387"/>
      <c r="CR9" s="387"/>
      <c r="CS9" s="387"/>
      <c r="CT9" s="387"/>
      <c r="CU9" s="387"/>
      <c r="CV9" s="387"/>
      <c r="CW9" s="387"/>
      <c r="CX9" s="387"/>
      <c r="CY9" s="387"/>
      <c r="CZ9" s="387"/>
      <c r="DA9" s="387"/>
      <c r="DB9" s="387"/>
      <c r="DC9" s="387"/>
      <c r="DD9" s="387"/>
      <c r="DE9" s="387"/>
      <c r="DF9" s="387"/>
      <c r="DG9" s="387"/>
      <c r="DH9" s="387"/>
      <c r="DI9" s="387"/>
      <c r="DJ9" s="387"/>
      <c r="DK9" s="387"/>
      <c r="DL9" s="387"/>
      <c r="DM9" s="387"/>
      <c r="DN9" s="387"/>
      <c r="DO9" s="387"/>
      <c r="DP9" s="387"/>
      <c r="DQ9" s="387"/>
      <c r="DR9" s="387"/>
      <c r="DS9" s="387"/>
      <c r="DT9" s="387"/>
      <c r="DU9" s="387"/>
      <c r="DV9" s="387"/>
      <c r="DW9" s="387"/>
      <c r="DX9" s="387"/>
      <c r="DY9" s="387"/>
      <c r="DZ9" s="387"/>
      <c r="EA9" s="387"/>
      <c r="EB9" s="387"/>
      <c r="EC9" s="387"/>
      <c r="ED9" s="387"/>
      <c r="EE9" s="387"/>
      <c r="EF9" s="387"/>
      <c r="EG9" s="387"/>
      <c r="EH9" s="387"/>
      <c r="EI9" s="387"/>
      <c r="EJ9" s="387"/>
      <c r="EK9" s="387"/>
      <c r="EL9" s="387"/>
      <c r="EM9" s="387"/>
      <c r="EN9" s="387"/>
      <c r="EO9" s="387"/>
      <c r="EP9" s="387"/>
      <c r="EQ9" s="387"/>
      <c r="ER9" s="387"/>
      <c r="ES9" s="387"/>
      <c r="ET9" s="387"/>
      <c r="EU9" s="387"/>
      <c r="EV9" s="387"/>
      <c r="EW9" s="387"/>
      <c r="EX9" s="387"/>
      <c r="EY9" s="387"/>
      <c r="EZ9" s="387"/>
      <c r="FA9" s="387"/>
      <c r="FB9" s="387"/>
      <c r="FC9" s="387"/>
      <c r="FD9" s="387"/>
      <c r="FE9" s="387"/>
      <c r="FF9" s="387"/>
      <c r="FG9" s="387"/>
      <c r="FH9" s="387"/>
      <c r="FI9" s="387"/>
      <c r="FJ9" s="387"/>
      <c r="FK9" s="387"/>
      <c r="FL9" s="387"/>
      <c r="FM9" s="387"/>
      <c r="FN9" s="387"/>
      <c r="FO9" s="387"/>
      <c r="FP9" s="387"/>
      <c r="FQ9" s="387"/>
      <c r="FR9" s="387"/>
      <c r="FS9" s="387"/>
      <c r="FT9" s="387"/>
      <c r="FU9" s="387"/>
      <c r="FV9" s="387"/>
      <c r="FW9" s="387"/>
      <c r="FX9" s="387"/>
      <c r="FY9" s="387"/>
      <c r="FZ9" s="387"/>
      <c r="GA9" s="387"/>
      <c r="GB9" s="387"/>
      <c r="GC9" s="387"/>
      <c r="GD9" s="387"/>
      <c r="GE9" s="387"/>
      <c r="GF9" s="387"/>
      <c r="GG9" s="387"/>
      <c r="GH9" s="387"/>
      <c r="GI9" s="387"/>
      <c r="GJ9" s="387"/>
      <c r="GK9" s="387"/>
      <c r="GL9" s="387"/>
      <c r="GM9" s="387"/>
      <c r="GN9" s="387"/>
      <c r="GO9" s="387"/>
      <c r="GP9" s="387"/>
      <c r="GQ9" s="387"/>
      <c r="GR9" s="387"/>
      <c r="GS9" s="387"/>
      <c r="GT9" s="387"/>
      <c r="GU9" s="387"/>
      <c r="GV9" s="387"/>
      <c r="GW9" s="387"/>
      <c r="GX9" s="387"/>
      <c r="GY9" s="387"/>
      <c r="GZ9" s="387"/>
      <c r="HA9" s="387"/>
      <c r="HB9" s="387"/>
      <c r="HC9" s="387"/>
      <c r="HD9" s="387"/>
      <c r="HE9" s="387"/>
      <c r="HF9" s="387"/>
      <c r="HG9" s="387"/>
      <c r="HH9" s="387"/>
      <c r="HI9" s="387"/>
      <c r="HJ9" s="387"/>
      <c r="HK9" s="387"/>
      <c r="HL9" s="387"/>
      <c r="HM9" s="387"/>
      <c r="HN9" s="387"/>
      <c r="HO9" s="387"/>
      <c r="HP9" s="387"/>
      <c r="HQ9" s="387"/>
      <c r="HR9" s="387"/>
      <c r="HS9" s="387"/>
      <c r="HT9" s="387"/>
      <c r="HU9" s="387"/>
      <c r="HV9" s="387"/>
      <c r="HW9" s="387"/>
      <c r="HX9" s="387"/>
      <c r="HY9" s="387"/>
      <c r="HZ9" s="387"/>
      <c r="IA9" s="387"/>
      <c r="IB9" s="387"/>
      <c r="IC9" s="387"/>
      <c r="ID9" s="387"/>
      <c r="IE9" s="387"/>
      <c r="IF9" s="387"/>
      <c r="IG9" s="387"/>
      <c r="IH9" s="387"/>
      <c r="II9" s="387"/>
      <c r="IJ9" s="387"/>
      <c r="IK9" s="387"/>
      <c r="IL9" s="387"/>
      <c r="IM9" s="387"/>
      <c r="IN9" s="387"/>
      <c r="IO9" s="387"/>
      <c r="IP9" s="387"/>
      <c r="IQ9" s="387"/>
      <c r="IR9" s="387"/>
      <c r="IS9" s="387"/>
      <c r="IT9" s="387"/>
      <c r="IU9" s="391"/>
    </row>
    <row r="10" spans="1:255" ht="15" customHeight="1">
      <c r="A10" s="398"/>
      <c r="B10" s="1079" t="s">
        <v>140</v>
      </c>
      <c r="C10" s="1084"/>
      <c r="D10" s="1106"/>
      <c r="E10" s="662" t="s">
        <v>141</v>
      </c>
      <c r="F10" s="108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84"/>
      <c r="H10" s="1084"/>
      <c r="I10" s="1084"/>
      <c r="J10" s="1084"/>
      <c r="K10" s="1084"/>
      <c r="L10" s="1084"/>
      <c r="M10" s="1084"/>
      <c r="N10" s="1084"/>
      <c r="O10" s="1084"/>
      <c r="P10" s="1084"/>
      <c r="Q10" s="1084"/>
      <c r="R10" s="1084"/>
      <c r="S10" s="1084"/>
      <c r="T10" s="368"/>
      <c r="U10" s="368"/>
      <c r="V10" s="368"/>
      <c r="W10" s="368"/>
      <c r="X10" s="368"/>
      <c r="Y10" s="368"/>
      <c r="Z10" s="368"/>
      <c r="AA10" s="368"/>
      <c r="AB10" s="368"/>
      <c r="AC10" s="368"/>
      <c r="AD10" s="368"/>
      <c r="AE10" s="368"/>
      <c r="AF10" s="368"/>
      <c r="AG10" s="368"/>
      <c r="AH10" s="368"/>
      <c r="AI10" s="368"/>
      <c r="AJ10" s="368"/>
      <c r="AK10" s="368"/>
      <c r="AL10" s="368"/>
      <c r="AM10" s="368"/>
      <c r="AN10" s="368"/>
      <c r="AO10" s="368"/>
      <c r="AP10" s="368"/>
      <c r="AQ10" s="368"/>
      <c r="AR10" s="368"/>
      <c r="AS10" s="368"/>
      <c r="AT10" s="368"/>
      <c r="AU10" s="368"/>
      <c r="AV10" s="368"/>
      <c r="AW10" s="368"/>
      <c r="AX10" s="368"/>
      <c r="AY10" s="368"/>
      <c r="AZ10" s="368"/>
      <c r="BA10" s="368"/>
      <c r="BB10" s="368"/>
      <c r="BC10" s="368"/>
      <c r="BD10" s="368"/>
      <c r="BE10" s="368"/>
      <c r="BF10" s="368"/>
      <c r="BG10" s="368"/>
      <c r="BH10" s="368"/>
      <c r="BI10" s="368"/>
      <c r="BJ10" s="368"/>
      <c r="BK10" s="368"/>
      <c r="BL10" s="368"/>
      <c r="BM10" s="368"/>
      <c r="BN10" s="368"/>
      <c r="BO10" s="368"/>
      <c r="BP10" s="368"/>
      <c r="BQ10" s="368"/>
      <c r="BR10" s="368"/>
      <c r="BS10" s="368"/>
      <c r="BT10" s="368"/>
      <c r="BU10" s="368"/>
      <c r="BV10" s="368"/>
      <c r="BW10" s="368"/>
      <c r="BX10" s="368"/>
      <c r="BY10" s="368"/>
      <c r="BZ10" s="368"/>
      <c r="CA10" s="368"/>
      <c r="CB10" s="368"/>
      <c r="CC10" s="368"/>
      <c r="CD10" s="368"/>
      <c r="CE10" s="368"/>
      <c r="CF10" s="368"/>
      <c r="CG10" s="368"/>
      <c r="CH10" s="368"/>
      <c r="CI10" s="368"/>
      <c r="CJ10" s="368"/>
      <c r="CK10" s="368"/>
      <c r="CL10" s="368"/>
      <c r="CM10" s="368"/>
      <c r="CN10" s="368"/>
      <c r="CO10" s="368"/>
      <c r="CP10" s="368"/>
      <c r="CQ10" s="368"/>
      <c r="CR10" s="368"/>
      <c r="CS10" s="368"/>
      <c r="CT10" s="368"/>
      <c r="CU10" s="368"/>
      <c r="CV10" s="368"/>
      <c r="CW10" s="368"/>
      <c r="CX10" s="368"/>
      <c r="CY10" s="368"/>
      <c r="CZ10" s="368"/>
      <c r="DA10" s="368"/>
      <c r="DB10" s="368"/>
      <c r="DC10" s="368"/>
      <c r="DD10" s="368"/>
      <c r="DE10" s="368"/>
      <c r="DF10" s="368"/>
      <c r="DG10" s="368"/>
      <c r="DH10" s="368"/>
      <c r="DI10" s="368"/>
      <c r="DJ10" s="368"/>
      <c r="DK10" s="368"/>
      <c r="DL10" s="368"/>
      <c r="DM10" s="368"/>
      <c r="DN10" s="368"/>
      <c r="DO10" s="368"/>
      <c r="DP10" s="368"/>
      <c r="DQ10" s="368"/>
      <c r="DR10" s="368"/>
      <c r="DS10" s="368"/>
      <c r="DT10" s="368"/>
      <c r="DU10" s="368"/>
      <c r="DV10" s="368"/>
      <c r="DW10" s="368"/>
      <c r="DX10" s="368"/>
      <c r="DY10" s="368"/>
      <c r="DZ10" s="368"/>
      <c r="EA10" s="368"/>
      <c r="EB10" s="368"/>
      <c r="EC10" s="368"/>
      <c r="ED10" s="368"/>
      <c r="EE10" s="368"/>
      <c r="EF10" s="368"/>
      <c r="EG10" s="368"/>
      <c r="EH10" s="368"/>
      <c r="EI10" s="368"/>
      <c r="EJ10" s="368"/>
      <c r="EK10" s="368"/>
      <c r="EL10" s="368"/>
      <c r="EM10" s="368"/>
      <c r="EN10" s="368"/>
      <c r="EO10" s="368"/>
      <c r="EP10" s="368"/>
      <c r="EQ10" s="368"/>
      <c r="ER10" s="368"/>
      <c r="ES10" s="368"/>
      <c r="ET10" s="368"/>
      <c r="EU10" s="368"/>
      <c r="EV10" s="368"/>
      <c r="EW10" s="368"/>
      <c r="EX10" s="368"/>
      <c r="EY10" s="368"/>
      <c r="EZ10" s="368"/>
      <c r="FA10" s="368"/>
      <c r="FB10" s="368"/>
      <c r="FC10" s="368"/>
      <c r="FD10" s="368"/>
      <c r="FE10" s="368"/>
      <c r="FF10" s="368"/>
      <c r="FG10" s="368"/>
      <c r="FH10" s="368"/>
      <c r="FI10" s="368"/>
      <c r="FJ10" s="368"/>
      <c r="FK10" s="368"/>
      <c r="FL10" s="368"/>
      <c r="FM10" s="368"/>
      <c r="FN10" s="368"/>
      <c r="FO10" s="368"/>
      <c r="FP10" s="368"/>
      <c r="FQ10" s="368"/>
      <c r="FR10" s="368"/>
      <c r="FS10" s="368"/>
      <c r="FT10" s="368"/>
      <c r="FU10" s="368"/>
      <c r="FV10" s="368"/>
      <c r="FW10" s="368"/>
      <c r="FX10" s="368"/>
      <c r="FY10" s="368"/>
      <c r="FZ10" s="368"/>
      <c r="GA10" s="368"/>
      <c r="GB10" s="368"/>
      <c r="GC10" s="368"/>
      <c r="GD10" s="368"/>
      <c r="GE10" s="368"/>
      <c r="GF10" s="368"/>
      <c r="GG10" s="368"/>
      <c r="GH10" s="368"/>
      <c r="GI10" s="368"/>
      <c r="GJ10" s="368"/>
      <c r="GK10" s="368"/>
      <c r="GL10" s="368"/>
      <c r="GM10" s="368"/>
      <c r="GN10" s="368"/>
      <c r="GO10" s="368"/>
      <c r="GP10" s="368"/>
      <c r="GQ10" s="368"/>
      <c r="GR10" s="368"/>
      <c r="GS10" s="368"/>
      <c r="GT10" s="368"/>
      <c r="GU10" s="368"/>
      <c r="GV10" s="368"/>
      <c r="GW10" s="368"/>
      <c r="GX10" s="368"/>
      <c r="GY10" s="368"/>
      <c r="GZ10" s="368"/>
      <c r="HA10" s="368"/>
      <c r="HB10" s="368"/>
      <c r="HC10" s="368"/>
      <c r="HD10" s="368"/>
      <c r="HE10" s="368"/>
      <c r="HF10" s="368"/>
      <c r="HG10" s="368"/>
      <c r="HH10" s="368"/>
      <c r="HI10" s="368"/>
      <c r="HJ10" s="368"/>
      <c r="HK10" s="368"/>
      <c r="HL10" s="368"/>
      <c r="HM10" s="368"/>
      <c r="HN10" s="368"/>
      <c r="HO10" s="368"/>
      <c r="HP10" s="368"/>
      <c r="HQ10" s="368"/>
      <c r="HR10" s="368"/>
      <c r="HS10" s="368"/>
      <c r="HT10" s="368"/>
      <c r="HU10" s="368"/>
      <c r="HV10" s="368"/>
      <c r="HW10" s="368"/>
      <c r="HX10" s="368"/>
      <c r="HY10" s="368"/>
      <c r="HZ10" s="368"/>
      <c r="IA10" s="368"/>
      <c r="IB10" s="368"/>
      <c r="IC10" s="368"/>
      <c r="ID10" s="368"/>
      <c r="IE10" s="368"/>
      <c r="IF10" s="368"/>
      <c r="IG10" s="368"/>
      <c r="IH10" s="368"/>
      <c r="II10" s="368"/>
      <c r="IJ10" s="368"/>
      <c r="IK10" s="368"/>
      <c r="IL10" s="368"/>
      <c r="IM10" s="368"/>
      <c r="IN10" s="368"/>
      <c r="IO10" s="368"/>
      <c r="IP10" s="368"/>
      <c r="IQ10" s="368"/>
      <c r="IR10" s="368"/>
      <c r="IS10" s="368"/>
      <c r="IT10" s="368"/>
      <c r="IU10" s="807"/>
    </row>
    <row r="11" spans="1:255" ht="14.25" customHeight="1">
      <c r="A11" s="398"/>
      <c r="B11" s="262"/>
      <c r="C11" s="244"/>
      <c r="D11" s="253" t="str">
        <f>IF(E10="SI APLICA","¿El indicador no se reporta por limitaciones de información disponible? ","")</f>
        <v xml:space="preserve">¿El indicador no se reporta por limitaciones de información disponible? </v>
      </c>
      <c r="E11" s="663" t="s">
        <v>142</v>
      </c>
      <c r="F11" s="1083"/>
      <c r="G11" s="1084"/>
      <c r="H11" s="1084"/>
      <c r="I11" s="1084"/>
      <c r="J11" s="1084"/>
      <c r="K11" s="1084"/>
      <c r="L11" s="1084"/>
      <c r="M11" s="1084"/>
      <c r="N11" s="1084"/>
      <c r="O11" s="1084"/>
      <c r="P11" s="1084"/>
      <c r="Q11" s="1084"/>
      <c r="R11" s="1084"/>
      <c r="S11" s="1084"/>
      <c r="T11" s="808"/>
      <c r="U11" s="808"/>
      <c r="V11" s="808"/>
      <c r="W11" s="808"/>
      <c r="X11" s="808"/>
      <c r="Y11" s="808"/>
      <c r="Z11" s="808"/>
      <c r="AA11" s="808"/>
      <c r="AB11" s="808"/>
      <c r="AC11" s="808"/>
      <c r="AD11" s="808"/>
      <c r="AE11" s="808"/>
      <c r="AF11" s="808"/>
      <c r="AG11" s="808"/>
      <c r="AH11" s="808"/>
      <c r="AI11" s="808"/>
      <c r="AJ11" s="808"/>
      <c r="AK11" s="808"/>
      <c r="AL11" s="808"/>
      <c r="AM11" s="808"/>
      <c r="AN11" s="808"/>
      <c r="AO11" s="808"/>
      <c r="AP11" s="808"/>
      <c r="AQ11" s="808"/>
      <c r="AR11" s="808"/>
      <c r="AS11" s="808"/>
      <c r="AT11" s="808"/>
      <c r="AU11" s="808"/>
      <c r="AV11" s="808"/>
      <c r="AW11" s="808"/>
      <c r="AX11" s="808"/>
      <c r="AY11" s="808"/>
      <c r="AZ11" s="808"/>
      <c r="BA11" s="808"/>
      <c r="BB11" s="808"/>
      <c r="BC11" s="808"/>
      <c r="BD11" s="808"/>
      <c r="BE11" s="808"/>
      <c r="BF11" s="808"/>
      <c r="BG11" s="808"/>
      <c r="BH11" s="808"/>
      <c r="BI11" s="808"/>
      <c r="BJ11" s="808"/>
      <c r="BK11" s="808"/>
      <c r="BL11" s="808"/>
      <c r="BM11" s="808"/>
      <c r="BN11" s="808"/>
      <c r="BO11" s="808"/>
      <c r="BP11" s="808"/>
      <c r="BQ11" s="808"/>
      <c r="BR11" s="808"/>
      <c r="BS11" s="808"/>
      <c r="BT11" s="808"/>
      <c r="BU11" s="808"/>
      <c r="BV11" s="808"/>
      <c r="BW11" s="808"/>
      <c r="BX11" s="808"/>
      <c r="BY11" s="808"/>
      <c r="BZ11" s="808"/>
      <c r="CA11" s="808"/>
      <c r="CB11" s="808"/>
      <c r="CC11" s="808"/>
      <c r="CD11" s="808"/>
      <c r="CE11" s="808"/>
      <c r="CF11" s="808"/>
      <c r="CG11" s="808"/>
      <c r="CH11" s="808"/>
      <c r="CI11" s="808"/>
      <c r="CJ11" s="808"/>
      <c r="CK11" s="808"/>
      <c r="CL11" s="808"/>
      <c r="CM11" s="808"/>
      <c r="CN11" s="808"/>
      <c r="CO11" s="808"/>
      <c r="CP11" s="808"/>
      <c r="CQ11" s="808"/>
      <c r="CR11" s="808"/>
      <c r="CS11" s="808"/>
      <c r="CT11" s="808"/>
      <c r="CU11" s="808"/>
      <c r="CV11" s="808"/>
      <c r="CW11" s="808"/>
      <c r="CX11" s="808"/>
      <c r="CY11" s="808"/>
      <c r="CZ11" s="808"/>
      <c r="DA11" s="808"/>
      <c r="DB11" s="808"/>
      <c r="DC11" s="808"/>
      <c r="DD11" s="808"/>
      <c r="DE11" s="808"/>
      <c r="DF11" s="808"/>
      <c r="DG11" s="808"/>
      <c r="DH11" s="808"/>
      <c r="DI11" s="808"/>
      <c r="DJ11" s="808"/>
      <c r="DK11" s="808"/>
      <c r="DL11" s="808"/>
      <c r="DM11" s="808"/>
      <c r="DN11" s="808"/>
      <c r="DO11" s="808"/>
      <c r="DP11" s="808"/>
      <c r="DQ11" s="808"/>
      <c r="DR11" s="808"/>
      <c r="DS11" s="808"/>
      <c r="DT11" s="808"/>
      <c r="DU11" s="808"/>
      <c r="DV11" s="808"/>
      <c r="DW11" s="808"/>
      <c r="DX11" s="808"/>
      <c r="DY11" s="808"/>
      <c r="DZ11" s="808"/>
      <c r="EA11" s="808"/>
      <c r="EB11" s="808"/>
      <c r="EC11" s="808"/>
      <c r="ED11" s="808"/>
      <c r="EE11" s="808"/>
      <c r="EF11" s="808"/>
      <c r="EG11" s="808"/>
      <c r="EH11" s="808"/>
      <c r="EI11" s="808"/>
      <c r="EJ11" s="808"/>
      <c r="EK11" s="808"/>
      <c r="EL11" s="808"/>
      <c r="EM11" s="808"/>
      <c r="EN11" s="808"/>
      <c r="EO11" s="808"/>
      <c r="EP11" s="808"/>
      <c r="EQ11" s="808"/>
      <c r="ER11" s="808"/>
      <c r="ES11" s="808"/>
      <c r="ET11" s="808"/>
      <c r="EU11" s="808"/>
      <c r="EV11" s="808"/>
      <c r="EW11" s="808"/>
      <c r="EX11" s="808"/>
      <c r="EY11" s="808"/>
      <c r="EZ11" s="808"/>
      <c r="FA11" s="808"/>
      <c r="FB11" s="808"/>
      <c r="FC11" s="808"/>
      <c r="FD11" s="808"/>
      <c r="FE11" s="808"/>
      <c r="FF11" s="808"/>
      <c r="FG11" s="808"/>
      <c r="FH11" s="808"/>
      <c r="FI11" s="808"/>
      <c r="FJ11" s="808"/>
      <c r="FK11" s="808"/>
      <c r="FL11" s="808"/>
      <c r="FM11" s="808"/>
      <c r="FN11" s="808"/>
      <c r="FO11" s="808"/>
      <c r="FP11" s="808"/>
      <c r="FQ11" s="808"/>
      <c r="FR11" s="808"/>
      <c r="FS11" s="808"/>
      <c r="FT11" s="808"/>
      <c r="FU11" s="808"/>
      <c r="FV11" s="808"/>
      <c r="FW11" s="808"/>
      <c r="FX11" s="808"/>
      <c r="FY11" s="808"/>
      <c r="FZ11" s="808"/>
      <c r="GA11" s="808"/>
      <c r="GB11" s="808"/>
      <c r="GC11" s="808"/>
      <c r="GD11" s="808"/>
      <c r="GE11" s="808"/>
      <c r="GF11" s="808"/>
      <c r="GG11" s="808"/>
      <c r="GH11" s="808"/>
      <c r="GI11" s="808"/>
      <c r="GJ11" s="808"/>
      <c r="GK11" s="808"/>
      <c r="GL11" s="808"/>
      <c r="GM11" s="808"/>
      <c r="GN11" s="808"/>
      <c r="GO11" s="808"/>
      <c r="GP11" s="808"/>
      <c r="GQ11" s="808"/>
      <c r="GR11" s="808"/>
      <c r="GS11" s="808"/>
      <c r="GT11" s="808"/>
      <c r="GU11" s="808"/>
      <c r="GV11" s="808"/>
      <c r="GW11" s="808"/>
      <c r="GX11" s="808"/>
      <c r="GY11" s="808"/>
      <c r="GZ11" s="808"/>
      <c r="HA11" s="808"/>
      <c r="HB11" s="808"/>
      <c r="HC11" s="808"/>
      <c r="HD11" s="808"/>
      <c r="HE11" s="808"/>
      <c r="HF11" s="808"/>
      <c r="HG11" s="808"/>
      <c r="HH11" s="808"/>
      <c r="HI11" s="808"/>
      <c r="HJ11" s="808"/>
      <c r="HK11" s="808"/>
      <c r="HL11" s="808"/>
      <c r="HM11" s="808"/>
      <c r="HN11" s="808"/>
      <c r="HO11" s="808"/>
      <c r="HP11" s="808"/>
      <c r="HQ11" s="808"/>
      <c r="HR11" s="808"/>
      <c r="HS11" s="808"/>
      <c r="HT11" s="808"/>
      <c r="HU11" s="808"/>
      <c r="HV11" s="808"/>
      <c r="HW11" s="808"/>
      <c r="HX11" s="808"/>
      <c r="HY11" s="808"/>
      <c r="HZ11" s="808"/>
      <c r="IA11" s="808"/>
      <c r="IB11" s="808"/>
      <c r="IC11" s="808"/>
      <c r="ID11" s="808"/>
      <c r="IE11" s="808"/>
      <c r="IF11" s="808"/>
      <c r="IG11" s="808"/>
      <c r="IH11" s="808"/>
      <c r="II11" s="808"/>
      <c r="IJ11" s="808"/>
      <c r="IK11" s="808"/>
      <c r="IL11" s="808"/>
      <c r="IM11" s="808"/>
      <c r="IN11" s="808"/>
      <c r="IO11" s="808"/>
      <c r="IP11" s="808"/>
      <c r="IQ11" s="808"/>
      <c r="IR11" s="808"/>
      <c r="IS11" s="808"/>
      <c r="IT11" s="808"/>
      <c r="IU11" s="809"/>
    </row>
    <row r="12" spans="1:255" ht="23.25" customHeight="1">
      <c r="A12" s="398"/>
      <c r="B12" s="262"/>
      <c r="C12" s="244"/>
      <c r="D12" s="264" t="str">
        <f>IF(E11="SI SE REPORTA","¿Qué programas o proyectos del Plan de Acción están asociados al indicador? ","")</f>
        <v xml:space="preserve">¿Qué programas o proyectos del Plan de Acción están asociados al indicador? </v>
      </c>
      <c r="E12" s="663" t="s">
        <v>42</v>
      </c>
      <c r="F12" s="663"/>
      <c r="G12" s="663"/>
      <c r="H12" s="663"/>
      <c r="I12" s="663"/>
      <c r="J12" s="663"/>
      <c r="K12" s="663"/>
      <c r="L12" s="663"/>
      <c r="M12" s="663"/>
      <c r="N12" s="663"/>
      <c r="O12" s="663"/>
      <c r="P12" s="663"/>
      <c r="Q12" s="663"/>
      <c r="R12" s="663"/>
      <c r="S12" s="387"/>
      <c r="T12" s="387"/>
      <c r="U12" s="387"/>
      <c r="V12" s="387"/>
      <c r="W12" s="387"/>
      <c r="X12" s="387"/>
      <c r="Y12" s="387"/>
      <c r="Z12" s="387"/>
      <c r="AA12" s="387"/>
      <c r="AB12" s="387"/>
      <c r="AC12" s="387"/>
      <c r="AD12" s="387"/>
      <c r="AE12" s="387"/>
      <c r="AF12" s="387"/>
      <c r="AG12" s="387"/>
      <c r="AH12" s="387"/>
      <c r="AI12" s="387"/>
      <c r="AJ12" s="387"/>
      <c r="AK12" s="387"/>
      <c r="AL12" s="387"/>
      <c r="AM12" s="387"/>
      <c r="AN12" s="387"/>
      <c r="AO12" s="387"/>
      <c r="AP12" s="387"/>
      <c r="AQ12" s="387"/>
      <c r="AR12" s="387"/>
      <c r="AS12" s="387"/>
      <c r="AT12" s="387"/>
      <c r="AU12" s="387"/>
      <c r="AV12" s="387"/>
      <c r="AW12" s="387"/>
      <c r="AX12" s="387"/>
      <c r="AY12" s="387"/>
      <c r="AZ12" s="387"/>
      <c r="BA12" s="387"/>
      <c r="BB12" s="387"/>
      <c r="BC12" s="387"/>
      <c r="BD12" s="387"/>
      <c r="BE12" s="387"/>
      <c r="BF12" s="387"/>
      <c r="BG12" s="387"/>
      <c r="BH12" s="387"/>
      <c r="BI12" s="387"/>
      <c r="BJ12" s="387"/>
      <c r="BK12" s="387"/>
      <c r="BL12" s="387"/>
      <c r="BM12" s="387"/>
      <c r="BN12" s="387"/>
      <c r="BO12" s="387"/>
      <c r="BP12" s="387"/>
      <c r="BQ12" s="387"/>
      <c r="BR12" s="387"/>
      <c r="BS12" s="387"/>
      <c r="BT12" s="387"/>
      <c r="BU12" s="387"/>
      <c r="BV12" s="387"/>
      <c r="BW12" s="387"/>
      <c r="BX12" s="387"/>
      <c r="BY12" s="387"/>
      <c r="BZ12" s="387"/>
      <c r="CA12" s="387"/>
      <c r="CB12" s="387"/>
      <c r="CC12" s="387"/>
      <c r="CD12" s="387"/>
      <c r="CE12" s="387"/>
      <c r="CF12" s="387"/>
      <c r="CG12" s="387"/>
      <c r="CH12" s="387"/>
      <c r="CI12" s="387"/>
      <c r="CJ12" s="387"/>
      <c r="CK12" s="387"/>
      <c r="CL12" s="387"/>
      <c r="CM12" s="387"/>
      <c r="CN12" s="387"/>
      <c r="CO12" s="387"/>
      <c r="CP12" s="387"/>
      <c r="CQ12" s="387"/>
      <c r="CR12" s="387"/>
      <c r="CS12" s="387"/>
      <c r="CT12" s="387"/>
      <c r="CU12" s="387"/>
      <c r="CV12" s="387"/>
      <c r="CW12" s="387"/>
      <c r="CX12" s="387"/>
      <c r="CY12" s="387"/>
      <c r="CZ12" s="387"/>
      <c r="DA12" s="387"/>
      <c r="DB12" s="387"/>
      <c r="DC12" s="387"/>
      <c r="DD12" s="387"/>
      <c r="DE12" s="387"/>
      <c r="DF12" s="387"/>
      <c r="DG12" s="387"/>
      <c r="DH12" s="387"/>
      <c r="DI12" s="387"/>
      <c r="DJ12" s="387"/>
      <c r="DK12" s="387"/>
      <c r="DL12" s="387"/>
      <c r="DM12" s="387"/>
      <c r="DN12" s="387"/>
      <c r="DO12" s="387"/>
      <c r="DP12" s="387"/>
      <c r="DQ12" s="387"/>
      <c r="DR12" s="387"/>
      <c r="DS12" s="387"/>
      <c r="DT12" s="387"/>
      <c r="DU12" s="387"/>
      <c r="DV12" s="387"/>
      <c r="DW12" s="387"/>
      <c r="DX12" s="387"/>
      <c r="DY12" s="387"/>
      <c r="DZ12" s="387"/>
      <c r="EA12" s="387"/>
      <c r="EB12" s="387"/>
      <c r="EC12" s="387"/>
      <c r="ED12" s="387"/>
      <c r="EE12" s="387"/>
      <c r="EF12" s="387"/>
      <c r="EG12" s="387"/>
      <c r="EH12" s="387"/>
      <c r="EI12" s="387"/>
      <c r="EJ12" s="387"/>
      <c r="EK12" s="387"/>
      <c r="EL12" s="387"/>
      <c r="EM12" s="387"/>
      <c r="EN12" s="387"/>
      <c r="EO12" s="387"/>
      <c r="EP12" s="387"/>
      <c r="EQ12" s="387"/>
      <c r="ER12" s="387"/>
      <c r="ES12" s="387"/>
      <c r="ET12" s="387"/>
      <c r="EU12" s="387"/>
      <c r="EV12" s="387"/>
      <c r="EW12" s="387"/>
      <c r="EX12" s="387"/>
      <c r="EY12" s="387"/>
      <c r="EZ12" s="387"/>
      <c r="FA12" s="387"/>
      <c r="FB12" s="387"/>
      <c r="FC12" s="387"/>
      <c r="FD12" s="387"/>
      <c r="FE12" s="387"/>
      <c r="FF12" s="387"/>
      <c r="FG12" s="387"/>
      <c r="FH12" s="387"/>
      <c r="FI12" s="387"/>
      <c r="FJ12" s="387"/>
      <c r="FK12" s="387"/>
      <c r="FL12" s="387"/>
      <c r="FM12" s="387"/>
      <c r="FN12" s="387"/>
      <c r="FO12" s="387"/>
      <c r="FP12" s="387"/>
      <c r="FQ12" s="387"/>
      <c r="FR12" s="387"/>
      <c r="FS12" s="387"/>
      <c r="FT12" s="387"/>
      <c r="FU12" s="387"/>
      <c r="FV12" s="387"/>
      <c r="FW12" s="387"/>
      <c r="FX12" s="387"/>
      <c r="FY12" s="387"/>
      <c r="FZ12" s="387"/>
      <c r="GA12" s="387"/>
      <c r="GB12" s="387"/>
      <c r="GC12" s="387"/>
      <c r="GD12" s="387"/>
      <c r="GE12" s="387"/>
      <c r="GF12" s="387"/>
      <c r="GG12" s="387"/>
      <c r="GH12" s="387"/>
      <c r="GI12" s="387"/>
      <c r="GJ12" s="387"/>
      <c r="GK12" s="387"/>
      <c r="GL12" s="387"/>
      <c r="GM12" s="387"/>
      <c r="GN12" s="387"/>
      <c r="GO12" s="387"/>
      <c r="GP12" s="387"/>
      <c r="GQ12" s="387"/>
      <c r="GR12" s="387"/>
      <c r="GS12" s="387"/>
      <c r="GT12" s="387"/>
      <c r="GU12" s="387"/>
      <c r="GV12" s="387"/>
      <c r="GW12" s="387"/>
      <c r="GX12" s="387"/>
      <c r="GY12" s="387"/>
      <c r="GZ12" s="387"/>
      <c r="HA12" s="387"/>
      <c r="HB12" s="387"/>
      <c r="HC12" s="387"/>
      <c r="HD12" s="387"/>
      <c r="HE12" s="387"/>
      <c r="HF12" s="387"/>
      <c r="HG12" s="387"/>
      <c r="HH12" s="387"/>
      <c r="HI12" s="387"/>
      <c r="HJ12" s="387"/>
      <c r="HK12" s="387"/>
      <c r="HL12" s="387"/>
      <c r="HM12" s="387"/>
      <c r="HN12" s="387"/>
      <c r="HO12" s="387"/>
      <c r="HP12" s="387"/>
      <c r="HQ12" s="387"/>
      <c r="HR12" s="387"/>
      <c r="HS12" s="387"/>
      <c r="HT12" s="387"/>
      <c r="HU12" s="387"/>
      <c r="HV12" s="387"/>
      <c r="HW12" s="387"/>
      <c r="HX12" s="387"/>
      <c r="HY12" s="387"/>
      <c r="HZ12" s="387"/>
      <c r="IA12" s="387"/>
      <c r="IB12" s="387"/>
      <c r="IC12" s="387"/>
      <c r="ID12" s="387"/>
      <c r="IE12" s="387"/>
      <c r="IF12" s="387"/>
      <c r="IG12" s="387"/>
      <c r="IH12" s="387"/>
      <c r="II12" s="387"/>
      <c r="IJ12" s="387"/>
      <c r="IK12" s="387"/>
      <c r="IL12" s="387"/>
      <c r="IM12" s="387"/>
      <c r="IN12" s="387"/>
      <c r="IO12" s="387"/>
      <c r="IP12" s="387"/>
      <c r="IQ12" s="387"/>
      <c r="IR12" s="387"/>
      <c r="IS12" s="387"/>
      <c r="IT12" s="387"/>
      <c r="IU12" s="391"/>
    </row>
    <row r="13" spans="1:255" ht="21.75" customHeight="1">
      <c r="A13" s="398"/>
      <c r="B13" s="262"/>
      <c r="C13" s="244"/>
      <c r="D13" s="253" t="s">
        <v>143</v>
      </c>
      <c r="E13" s="1255"/>
      <c r="F13" s="1278"/>
      <c r="G13" s="1278"/>
      <c r="H13" s="1278"/>
      <c r="I13" s="1278"/>
      <c r="J13" s="1278"/>
      <c r="K13" s="1278"/>
      <c r="L13" s="1278"/>
      <c r="M13" s="1278"/>
      <c r="N13" s="1278"/>
      <c r="O13" s="1278"/>
      <c r="P13" s="1278"/>
      <c r="Q13" s="1278"/>
      <c r="R13" s="1279"/>
      <c r="S13" s="403"/>
      <c r="T13" s="387"/>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7"/>
      <c r="BR13" s="387"/>
      <c r="BS13" s="387"/>
      <c r="BT13" s="387"/>
      <c r="BU13" s="387"/>
      <c r="BV13" s="387"/>
      <c r="BW13" s="387"/>
      <c r="BX13" s="387"/>
      <c r="BY13" s="387"/>
      <c r="BZ13" s="387"/>
      <c r="CA13" s="387"/>
      <c r="CB13" s="387"/>
      <c r="CC13" s="387"/>
      <c r="CD13" s="387"/>
      <c r="CE13" s="387"/>
      <c r="CF13" s="387"/>
      <c r="CG13" s="387"/>
      <c r="CH13" s="387"/>
      <c r="CI13" s="387"/>
      <c r="CJ13" s="387"/>
      <c r="CK13" s="387"/>
      <c r="CL13" s="387"/>
      <c r="CM13" s="387"/>
      <c r="CN13" s="387"/>
      <c r="CO13" s="387"/>
      <c r="CP13" s="387"/>
      <c r="CQ13" s="387"/>
      <c r="CR13" s="387"/>
      <c r="CS13" s="387"/>
      <c r="CT13" s="387"/>
      <c r="CU13" s="387"/>
      <c r="CV13" s="387"/>
      <c r="CW13" s="387"/>
      <c r="CX13" s="387"/>
      <c r="CY13" s="387"/>
      <c r="CZ13" s="387"/>
      <c r="DA13" s="387"/>
      <c r="DB13" s="387"/>
      <c r="DC13" s="387"/>
      <c r="DD13" s="387"/>
      <c r="DE13" s="387"/>
      <c r="DF13" s="387"/>
      <c r="DG13" s="387"/>
      <c r="DH13" s="387"/>
      <c r="DI13" s="387"/>
      <c r="DJ13" s="387"/>
      <c r="DK13" s="387"/>
      <c r="DL13" s="387"/>
      <c r="DM13" s="387"/>
      <c r="DN13" s="387"/>
      <c r="DO13" s="387"/>
      <c r="DP13" s="387"/>
      <c r="DQ13" s="387"/>
      <c r="DR13" s="387"/>
      <c r="DS13" s="387"/>
      <c r="DT13" s="387"/>
      <c r="DU13" s="387"/>
      <c r="DV13" s="387"/>
      <c r="DW13" s="387"/>
      <c r="DX13" s="387"/>
      <c r="DY13" s="387"/>
      <c r="DZ13" s="387"/>
      <c r="EA13" s="387"/>
      <c r="EB13" s="387"/>
      <c r="EC13" s="387"/>
      <c r="ED13" s="387"/>
      <c r="EE13" s="387"/>
      <c r="EF13" s="387"/>
      <c r="EG13" s="387"/>
      <c r="EH13" s="387"/>
      <c r="EI13" s="387"/>
      <c r="EJ13" s="387"/>
      <c r="EK13" s="387"/>
      <c r="EL13" s="387"/>
      <c r="EM13" s="387"/>
      <c r="EN13" s="387"/>
      <c r="EO13" s="387"/>
      <c r="EP13" s="387"/>
      <c r="EQ13" s="387"/>
      <c r="ER13" s="387"/>
      <c r="ES13" s="387"/>
      <c r="ET13" s="387"/>
      <c r="EU13" s="387"/>
      <c r="EV13" s="387"/>
      <c r="EW13" s="387"/>
      <c r="EX13" s="387"/>
      <c r="EY13" s="387"/>
      <c r="EZ13" s="387"/>
      <c r="FA13" s="387"/>
      <c r="FB13" s="387"/>
      <c r="FC13" s="387"/>
      <c r="FD13" s="387"/>
      <c r="FE13" s="387"/>
      <c r="FF13" s="387"/>
      <c r="FG13" s="387"/>
      <c r="FH13" s="387"/>
      <c r="FI13" s="387"/>
      <c r="FJ13" s="387"/>
      <c r="FK13" s="387"/>
      <c r="FL13" s="387"/>
      <c r="FM13" s="387"/>
      <c r="FN13" s="387"/>
      <c r="FO13" s="387"/>
      <c r="FP13" s="387"/>
      <c r="FQ13" s="387"/>
      <c r="FR13" s="387"/>
      <c r="FS13" s="387"/>
      <c r="FT13" s="387"/>
      <c r="FU13" s="387"/>
      <c r="FV13" s="387"/>
      <c r="FW13" s="387"/>
      <c r="FX13" s="387"/>
      <c r="FY13" s="387"/>
      <c r="FZ13" s="387"/>
      <c r="GA13" s="387"/>
      <c r="GB13" s="387"/>
      <c r="GC13" s="387"/>
      <c r="GD13" s="387"/>
      <c r="GE13" s="387"/>
      <c r="GF13" s="387"/>
      <c r="GG13" s="387"/>
      <c r="GH13" s="387"/>
      <c r="GI13" s="387"/>
      <c r="GJ13" s="387"/>
      <c r="GK13" s="387"/>
      <c r="GL13" s="387"/>
      <c r="GM13" s="387"/>
      <c r="GN13" s="387"/>
      <c r="GO13" s="387"/>
      <c r="GP13" s="387"/>
      <c r="GQ13" s="387"/>
      <c r="GR13" s="387"/>
      <c r="GS13" s="387"/>
      <c r="GT13" s="387"/>
      <c r="GU13" s="387"/>
      <c r="GV13" s="387"/>
      <c r="GW13" s="387"/>
      <c r="GX13" s="387"/>
      <c r="GY13" s="387"/>
      <c r="GZ13" s="387"/>
      <c r="HA13" s="387"/>
      <c r="HB13" s="387"/>
      <c r="HC13" s="387"/>
      <c r="HD13" s="387"/>
      <c r="HE13" s="387"/>
      <c r="HF13" s="387"/>
      <c r="HG13" s="387"/>
      <c r="HH13" s="387"/>
      <c r="HI13" s="387"/>
      <c r="HJ13" s="387"/>
      <c r="HK13" s="387"/>
      <c r="HL13" s="387"/>
      <c r="HM13" s="387"/>
      <c r="HN13" s="387"/>
      <c r="HO13" s="387"/>
      <c r="HP13" s="387"/>
      <c r="HQ13" s="387"/>
      <c r="HR13" s="387"/>
      <c r="HS13" s="387"/>
      <c r="HT13" s="387"/>
      <c r="HU13" s="387"/>
      <c r="HV13" s="387"/>
      <c r="HW13" s="387"/>
      <c r="HX13" s="387"/>
      <c r="HY13" s="387"/>
      <c r="HZ13" s="387"/>
      <c r="IA13" s="387"/>
      <c r="IB13" s="387"/>
      <c r="IC13" s="387"/>
      <c r="ID13" s="387"/>
      <c r="IE13" s="387"/>
      <c r="IF13" s="387"/>
      <c r="IG13" s="387"/>
      <c r="IH13" s="387"/>
      <c r="II13" s="387"/>
      <c r="IJ13" s="387"/>
      <c r="IK13" s="387"/>
      <c r="IL13" s="387"/>
      <c r="IM13" s="387"/>
      <c r="IN13" s="387"/>
      <c r="IO13" s="387"/>
      <c r="IP13" s="387"/>
      <c r="IQ13" s="387"/>
      <c r="IR13" s="387"/>
      <c r="IS13" s="387"/>
      <c r="IT13" s="387"/>
      <c r="IU13" s="391"/>
    </row>
    <row r="14" spans="1:255" ht="8.1" customHeight="1" thickBot="1">
      <c r="A14" s="398"/>
      <c r="B14" s="268"/>
      <c r="C14" s="404"/>
      <c r="D14" s="270"/>
      <c r="E14" s="664"/>
      <c r="F14" s="664"/>
      <c r="G14" s="664"/>
      <c r="H14" s="664"/>
      <c r="I14" s="664"/>
      <c r="J14" s="665"/>
      <c r="K14" s="665"/>
      <c r="L14" s="732"/>
      <c r="M14" s="732"/>
      <c r="N14" s="732"/>
      <c r="O14" s="732"/>
      <c r="P14" s="732"/>
      <c r="Q14" s="732"/>
      <c r="R14" s="732"/>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7"/>
      <c r="BR14" s="387"/>
      <c r="BS14" s="387"/>
      <c r="BT14" s="387"/>
      <c r="BU14" s="387"/>
      <c r="BV14" s="387"/>
      <c r="BW14" s="387"/>
      <c r="BX14" s="387"/>
      <c r="BY14" s="387"/>
      <c r="BZ14" s="387"/>
      <c r="CA14" s="387"/>
      <c r="CB14" s="387"/>
      <c r="CC14" s="387"/>
      <c r="CD14" s="387"/>
      <c r="CE14" s="387"/>
      <c r="CF14" s="387"/>
      <c r="CG14" s="387"/>
      <c r="CH14" s="387"/>
      <c r="CI14" s="387"/>
      <c r="CJ14" s="387"/>
      <c r="CK14" s="387"/>
      <c r="CL14" s="387"/>
      <c r="CM14" s="387"/>
      <c r="CN14" s="387"/>
      <c r="CO14" s="387"/>
      <c r="CP14" s="387"/>
      <c r="CQ14" s="387"/>
      <c r="CR14" s="387"/>
      <c r="CS14" s="387"/>
      <c r="CT14" s="387"/>
      <c r="CU14" s="387"/>
      <c r="CV14" s="387"/>
      <c r="CW14" s="387"/>
      <c r="CX14" s="387"/>
      <c r="CY14" s="387"/>
      <c r="CZ14" s="387"/>
      <c r="DA14" s="387"/>
      <c r="DB14" s="387"/>
      <c r="DC14" s="387"/>
      <c r="DD14" s="387"/>
      <c r="DE14" s="387"/>
      <c r="DF14" s="387"/>
      <c r="DG14" s="387"/>
      <c r="DH14" s="387"/>
      <c r="DI14" s="387"/>
      <c r="DJ14" s="387"/>
      <c r="DK14" s="387"/>
      <c r="DL14" s="387"/>
      <c r="DM14" s="387"/>
      <c r="DN14" s="387"/>
      <c r="DO14" s="387"/>
      <c r="DP14" s="387"/>
      <c r="DQ14" s="387"/>
      <c r="DR14" s="387"/>
      <c r="DS14" s="387"/>
      <c r="DT14" s="387"/>
      <c r="DU14" s="387"/>
      <c r="DV14" s="387"/>
      <c r="DW14" s="387"/>
      <c r="DX14" s="387"/>
      <c r="DY14" s="387"/>
      <c r="DZ14" s="387"/>
      <c r="EA14" s="387"/>
      <c r="EB14" s="387"/>
      <c r="EC14" s="387"/>
      <c r="ED14" s="387"/>
      <c r="EE14" s="387"/>
      <c r="EF14" s="387"/>
      <c r="EG14" s="387"/>
      <c r="EH14" s="387"/>
      <c r="EI14" s="387"/>
      <c r="EJ14" s="387"/>
      <c r="EK14" s="387"/>
      <c r="EL14" s="387"/>
      <c r="EM14" s="387"/>
      <c r="EN14" s="387"/>
      <c r="EO14" s="387"/>
      <c r="EP14" s="387"/>
      <c r="EQ14" s="387"/>
      <c r="ER14" s="387"/>
      <c r="ES14" s="387"/>
      <c r="ET14" s="387"/>
      <c r="EU14" s="387"/>
      <c r="EV14" s="387"/>
      <c r="EW14" s="387"/>
      <c r="EX14" s="387"/>
      <c r="EY14" s="387"/>
      <c r="EZ14" s="387"/>
      <c r="FA14" s="387"/>
      <c r="FB14" s="387"/>
      <c r="FC14" s="387"/>
      <c r="FD14" s="387"/>
      <c r="FE14" s="387"/>
      <c r="FF14" s="387"/>
      <c r="FG14" s="387"/>
      <c r="FH14" s="387"/>
      <c r="FI14" s="387"/>
      <c r="FJ14" s="387"/>
      <c r="FK14" s="387"/>
      <c r="FL14" s="387"/>
      <c r="FM14" s="387"/>
      <c r="FN14" s="387"/>
      <c r="FO14" s="387"/>
      <c r="FP14" s="387"/>
      <c r="FQ14" s="387"/>
      <c r="FR14" s="387"/>
      <c r="FS14" s="387"/>
      <c r="FT14" s="387"/>
      <c r="FU14" s="387"/>
      <c r="FV14" s="387"/>
      <c r="FW14" s="387"/>
      <c r="FX14" s="387"/>
      <c r="FY14" s="387"/>
      <c r="FZ14" s="387"/>
      <c r="GA14" s="387"/>
      <c r="GB14" s="387"/>
      <c r="GC14" s="387"/>
      <c r="GD14" s="387"/>
      <c r="GE14" s="387"/>
      <c r="GF14" s="387"/>
      <c r="GG14" s="387"/>
      <c r="GH14" s="387"/>
      <c r="GI14" s="387"/>
      <c r="GJ14" s="387"/>
      <c r="GK14" s="387"/>
      <c r="GL14" s="387"/>
      <c r="GM14" s="387"/>
      <c r="GN14" s="387"/>
      <c r="GO14" s="387"/>
      <c r="GP14" s="387"/>
      <c r="GQ14" s="387"/>
      <c r="GR14" s="387"/>
      <c r="GS14" s="387"/>
      <c r="GT14" s="387"/>
      <c r="GU14" s="387"/>
      <c r="GV14" s="387"/>
      <c r="GW14" s="387"/>
      <c r="GX14" s="387"/>
      <c r="GY14" s="387"/>
      <c r="GZ14" s="387"/>
      <c r="HA14" s="387"/>
      <c r="HB14" s="387"/>
      <c r="HC14" s="387"/>
      <c r="HD14" s="387"/>
      <c r="HE14" s="387"/>
      <c r="HF14" s="387"/>
      <c r="HG14" s="387"/>
      <c r="HH14" s="387"/>
      <c r="HI14" s="387"/>
      <c r="HJ14" s="387"/>
      <c r="HK14" s="387"/>
      <c r="HL14" s="387"/>
      <c r="HM14" s="387"/>
      <c r="HN14" s="387"/>
      <c r="HO14" s="387"/>
      <c r="HP14" s="387"/>
      <c r="HQ14" s="387"/>
      <c r="HR14" s="387"/>
      <c r="HS14" s="387"/>
      <c r="HT14" s="387"/>
      <c r="HU14" s="387"/>
      <c r="HV14" s="387"/>
      <c r="HW14" s="387"/>
      <c r="HX14" s="387"/>
      <c r="HY14" s="387"/>
      <c r="HZ14" s="387"/>
      <c r="IA14" s="387"/>
      <c r="IB14" s="387"/>
      <c r="IC14" s="387"/>
      <c r="ID14" s="387"/>
      <c r="IE14" s="387"/>
      <c r="IF14" s="387"/>
      <c r="IG14" s="387"/>
      <c r="IH14" s="387"/>
      <c r="II14" s="387"/>
      <c r="IJ14" s="387"/>
      <c r="IK14" s="387"/>
      <c r="IL14" s="387"/>
      <c r="IM14" s="387"/>
      <c r="IN14" s="387"/>
      <c r="IO14" s="387"/>
      <c r="IP14" s="387"/>
      <c r="IQ14" s="387"/>
      <c r="IR14" s="387"/>
      <c r="IS14" s="387"/>
      <c r="IT14" s="387"/>
      <c r="IU14" s="391"/>
    </row>
    <row r="15" spans="1:255" ht="15.95" customHeight="1" thickBot="1">
      <c r="A15" s="406"/>
      <c r="B15" s="1097" t="s">
        <v>144</v>
      </c>
      <c r="C15" s="345"/>
      <c r="D15" s="1090" t="s">
        <v>268</v>
      </c>
      <c r="E15" s="1108"/>
      <c r="F15" s="1119"/>
      <c r="G15" s="1119"/>
      <c r="H15" s="1119"/>
      <c r="I15" s="1120"/>
      <c r="J15" s="280"/>
      <c r="K15" s="248"/>
      <c r="L15" s="387"/>
      <c r="M15" s="387"/>
      <c r="N15" s="387"/>
      <c r="O15" s="387"/>
      <c r="P15" s="387"/>
      <c r="Q15" s="387"/>
      <c r="R15" s="387"/>
      <c r="S15" s="387"/>
      <c r="T15" s="387"/>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7"/>
      <c r="BR15" s="387"/>
      <c r="BS15" s="387"/>
      <c r="BT15" s="387"/>
      <c r="BU15" s="387"/>
      <c r="BV15" s="387"/>
      <c r="BW15" s="387"/>
      <c r="BX15" s="387"/>
      <c r="BY15" s="387"/>
      <c r="BZ15" s="387"/>
      <c r="CA15" s="387"/>
      <c r="CB15" s="387"/>
      <c r="CC15" s="387"/>
      <c r="CD15" s="387"/>
      <c r="CE15" s="387"/>
      <c r="CF15" s="387"/>
      <c r="CG15" s="387"/>
      <c r="CH15" s="387"/>
      <c r="CI15" s="387"/>
      <c r="CJ15" s="387"/>
      <c r="CK15" s="387"/>
      <c r="CL15" s="387"/>
      <c r="CM15" s="387"/>
      <c r="CN15" s="387"/>
      <c r="CO15" s="387"/>
      <c r="CP15" s="387"/>
      <c r="CQ15" s="387"/>
      <c r="CR15" s="387"/>
      <c r="CS15" s="387"/>
      <c r="CT15" s="387"/>
      <c r="CU15" s="387"/>
      <c r="CV15" s="387"/>
      <c r="CW15" s="387"/>
      <c r="CX15" s="387"/>
      <c r="CY15" s="387"/>
      <c r="CZ15" s="387"/>
      <c r="DA15" s="387"/>
      <c r="DB15" s="387"/>
      <c r="DC15" s="387"/>
      <c r="DD15" s="387"/>
      <c r="DE15" s="387"/>
      <c r="DF15" s="387"/>
      <c r="DG15" s="387"/>
      <c r="DH15" s="387"/>
      <c r="DI15" s="387"/>
      <c r="DJ15" s="387"/>
      <c r="DK15" s="387"/>
      <c r="DL15" s="387"/>
      <c r="DM15" s="387"/>
      <c r="DN15" s="387"/>
      <c r="DO15" s="387"/>
      <c r="DP15" s="387"/>
      <c r="DQ15" s="387"/>
      <c r="DR15" s="387"/>
      <c r="DS15" s="387"/>
      <c r="DT15" s="387"/>
      <c r="DU15" s="387"/>
      <c r="DV15" s="387"/>
      <c r="DW15" s="387"/>
      <c r="DX15" s="387"/>
      <c r="DY15" s="387"/>
      <c r="DZ15" s="387"/>
      <c r="EA15" s="387"/>
      <c r="EB15" s="387"/>
      <c r="EC15" s="387"/>
      <c r="ED15" s="387"/>
      <c r="EE15" s="387"/>
      <c r="EF15" s="387"/>
      <c r="EG15" s="387"/>
      <c r="EH15" s="387"/>
      <c r="EI15" s="387"/>
      <c r="EJ15" s="387"/>
      <c r="EK15" s="387"/>
      <c r="EL15" s="387"/>
      <c r="EM15" s="387"/>
      <c r="EN15" s="387"/>
      <c r="EO15" s="387"/>
      <c r="EP15" s="387"/>
      <c r="EQ15" s="387"/>
      <c r="ER15" s="387"/>
      <c r="ES15" s="387"/>
      <c r="ET15" s="387"/>
      <c r="EU15" s="387"/>
      <c r="EV15" s="387"/>
      <c r="EW15" s="387"/>
      <c r="EX15" s="387"/>
      <c r="EY15" s="387"/>
      <c r="EZ15" s="387"/>
      <c r="FA15" s="387"/>
      <c r="FB15" s="387"/>
      <c r="FC15" s="387"/>
      <c r="FD15" s="387"/>
      <c r="FE15" s="387"/>
      <c r="FF15" s="387"/>
      <c r="FG15" s="387"/>
      <c r="FH15" s="387"/>
      <c r="FI15" s="387"/>
      <c r="FJ15" s="387"/>
      <c r="FK15" s="387"/>
      <c r="FL15" s="387"/>
      <c r="FM15" s="387"/>
      <c r="FN15" s="387"/>
      <c r="FO15" s="387"/>
      <c r="FP15" s="387"/>
      <c r="FQ15" s="387"/>
      <c r="FR15" s="387"/>
      <c r="FS15" s="387"/>
      <c r="FT15" s="387"/>
      <c r="FU15" s="387"/>
      <c r="FV15" s="387"/>
      <c r="FW15" s="387"/>
      <c r="FX15" s="387"/>
      <c r="FY15" s="387"/>
      <c r="FZ15" s="387"/>
      <c r="GA15" s="387"/>
      <c r="GB15" s="387"/>
      <c r="GC15" s="387"/>
      <c r="GD15" s="387"/>
      <c r="GE15" s="387"/>
      <c r="GF15" s="387"/>
      <c r="GG15" s="387"/>
      <c r="GH15" s="387"/>
      <c r="GI15" s="387"/>
      <c r="GJ15" s="387"/>
      <c r="GK15" s="387"/>
      <c r="GL15" s="387"/>
      <c r="GM15" s="387"/>
      <c r="GN15" s="387"/>
      <c r="GO15" s="387"/>
      <c r="GP15" s="387"/>
      <c r="GQ15" s="387"/>
      <c r="GR15" s="387"/>
      <c r="GS15" s="387"/>
      <c r="GT15" s="387"/>
      <c r="GU15" s="387"/>
      <c r="GV15" s="387"/>
      <c r="GW15" s="387"/>
      <c r="GX15" s="387"/>
      <c r="GY15" s="387"/>
      <c r="GZ15" s="387"/>
      <c r="HA15" s="387"/>
      <c r="HB15" s="387"/>
      <c r="HC15" s="387"/>
      <c r="HD15" s="387"/>
      <c r="HE15" s="387"/>
      <c r="HF15" s="387"/>
      <c r="HG15" s="387"/>
      <c r="HH15" s="387"/>
      <c r="HI15" s="387"/>
      <c r="HJ15" s="387"/>
      <c r="HK15" s="387"/>
      <c r="HL15" s="387"/>
      <c r="HM15" s="387"/>
      <c r="HN15" s="387"/>
      <c r="HO15" s="387"/>
      <c r="HP15" s="387"/>
      <c r="HQ15" s="387"/>
      <c r="HR15" s="387"/>
      <c r="HS15" s="387"/>
      <c r="HT15" s="387"/>
      <c r="HU15" s="387"/>
      <c r="HV15" s="387"/>
      <c r="HW15" s="387"/>
      <c r="HX15" s="387"/>
      <c r="HY15" s="387"/>
      <c r="HZ15" s="387"/>
      <c r="IA15" s="387"/>
      <c r="IB15" s="387"/>
      <c r="IC15" s="387"/>
      <c r="ID15" s="387"/>
      <c r="IE15" s="387"/>
      <c r="IF15" s="387"/>
      <c r="IG15" s="387"/>
      <c r="IH15" s="387"/>
      <c r="II15" s="387"/>
      <c r="IJ15" s="387"/>
      <c r="IK15" s="387"/>
      <c r="IL15" s="387"/>
      <c r="IM15" s="387"/>
      <c r="IN15" s="387"/>
      <c r="IO15" s="387"/>
      <c r="IP15" s="387"/>
      <c r="IQ15" s="387"/>
      <c r="IR15" s="387"/>
      <c r="IS15" s="387"/>
      <c r="IT15" s="387"/>
      <c r="IU15" s="391"/>
    </row>
    <row r="16" spans="1:255" ht="45.75" customHeight="1" thickBot="1">
      <c r="A16" s="406"/>
      <c r="B16" s="1113"/>
      <c r="C16" s="348"/>
      <c r="D16" s="349" t="s">
        <v>1068</v>
      </c>
      <c r="E16" s="327">
        <v>27</v>
      </c>
      <c r="F16" s="280"/>
      <c r="G16" s="248"/>
      <c r="H16" s="248"/>
      <c r="I16" s="281"/>
      <c r="J16" s="280"/>
      <c r="K16" s="248"/>
      <c r="L16" s="387"/>
      <c r="M16" s="387"/>
      <c r="N16" s="387"/>
      <c r="O16" s="387"/>
      <c r="P16" s="387"/>
      <c r="Q16" s="387"/>
      <c r="R16" s="387"/>
      <c r="S16" s="387"/>
      <c r="T16" s="387"/>
      <c r="U16" s="387"/>
      <c r="V16" s="387"/>
      <c r="W16" s="387"/>
      <c r="X16" s="387"/>
      <c r="Y16" s="387"/>
      <c r="Z16" s="387"/>
      <c r="AA16" s="387"/>
      <c r="AB16" s="387"/>
      <c r="AC16" s="387"/>
      <c r="AD16" s="387"/>
      <c r="AE16" s="387"/>
      <c r="AF16" s="387"/>
      <c r="AG16" s="387"/>
      <c r="AH16" s="387"/>
      <c r="AI16" s="387"/>
      <c r="AJ16" s="387"/>
      <c r="AK16" s="387"/>
      <c r="AL16" s="387"/>
      <c r="AM16" s="387"/>
      <c r="AN16" s="387"/>
      <c r="AO16" s="387"/>
      <c r="AP16" s="387"/>
      <c r="AQ16" s="387"/>
      <c r="AR16" s="387"/>
      <c r="AS16" s="387"/>
      <c r="AT16" s="387"/>
      <c r="AU16" s="387"/>
      <c r="AV16" s="387"/>
      <c r="AW16" s="387"/>
      <c r="AX16" s="387"/>
      <c r="AY16" s="387"/>
      <c r="AZ16" s="387"/>
      <c r="BA16" s="387"/>
      <c r="BB16" s="387"/>
      <c r="BC16" s="387"/>
      <c r="BD16" s="387"/>
      <c r="BE16" s="387"/>
      <c r="BF16" s="387"/>
      <c r="BG16" s="387"/>
      <c r="BH16" s="387"/>
      <c r="BI16" s="387"/>
      <c r="BJ16" s="387"/>
      <c r="BK16" s="387"/>
      <c r="BL16" s="387"/>
      <c r="BM16" s="387"/>
      <c r="BN16" s="387"/>
      <c r="BO16" s="387"/>
      <c r="BP16" s="387"/>
      <c r="BQ16" s="387"/>
      <c r="BR16" s="387"/>
      <c r="BS16" s="387"/>
      <c r="BT16" s="387"/>
      <c r="BU16" s="387"/>
      <c r="BV16" s="387"/>
      <c r="BW16" s="387"/>
      <c r="BX16" s="387"/>
      <c r="BY16" s="387"/>
      <c r="BZ16" s="387"/>
      <c r="CA16" s="387"/>
      <c r="CB16" s="387"/>
      <c r="CC16" s="387"/>
      <c r="CD16" s="387"/>
      <c r="CE16" s="387"/>
      <c r="CF16" s="387"/>
      <c r="CG16" s="387"/>
      <c r="CH16" s="387"/>
      <c r="CI16" s="387"/>
      <c r="CJ16" s="387"/>
      <c r="CK16" s="387"/>
      <c r="CL16" s="387"/>
      <c r="CM16" s="387"/>
      <c r="CN16" s="387"/>
      <c r="CO16" s="387"/>
      <c r="CP16" s="387"/>
      <c r="CQ16" s="387"/>
      <c r="CR16" s="387"/>
      <c r="CS16" s="387"/>
      <c r="CT16" s="387"/>
      <c r="CU16" s="387"/>
      <c r="CV16" s="387"/>
      <c r="CW16" s="387"/>
      <c r="CX16" s="387"/>
      <c r="CY16" s="387"/>
      <c r="CZ16" s="387"/>
      <c r="DA16" s="387"/>
      <c r="DB16" s="387"/>
      <c r="DC16" s="387"/>
      <c r="DD16" s="387"/>
      <c r="DE16" s="387"/>
      <c r="DF16" s="387"/>
      <c r="DG16" s="387"/>
      <c r="DH16" s="387"/>
      <c r="DI16" s="387"/>
      <c r="DJ16" s="387"/>
      <c r="DK16" s="387"/>
      <c r="DL16" s="387"/>
      <c r="DM16" s="387"/>
      <c r="DN16" s="387"/>
      <c r="DO16" s="387"/>
      <c r="DP16" s="387"/>
      <c r="DQ16" s="387"/>
      <c r="DR16" s="387"/>
      <c r="DS16" s="387"/>
      <c r="DT16" s="387"/>
      <c r="DU16" s="387"/>
      <c r="DV16" s="387"/>
      <c r="DW16" s="387"/>
      <c r="DX16" s="387"/>
      <c r="DY16" s="387"/>
      <c r="DZ16" s="387"/>
      <c r="EA16" s="387"/>
      <c r="EB16" s="387"/>
      <c r="EC16" s="387"/>
      <c r="ED16" s="387"/>
      <c r="EE16" s="387"/>
      <c r="EF16" s="387"/>
      <c r="EG16" s="387"/>
      <c r="EH16" s="387"/>
      <c r="EI16" s="387"/>
      <c r="EJ16" s="387"/>
      <c r="EK16" s="387"/>
      <c r="EL16" s="387"/>
      <c r="EM16" s="387"/>
      <c r="EN16" s="387"/>
      <c r="EO16" s="387"/>
      <c r="EP16" s="387"/>
      <c r="EQ16" s="387"/>
      <c r="ER16" s="387"/>
      <c r="ES16" s="387"/>
      <c r="ET16" s="387"/>
      <c r="EU16" s="387"/>
      <c r="EV16" s="387"/>
      <c r="EW16" s="387"/>
      <c r="EX16" s="387"/>
      <c r="EY16" s="387"/>
      <c r="EZ16" s="387"/>
      <c r="FA16" s="387"/>
      <c r="FB16" s="387"/>
      <c r="FC16" s="387"/>
      <c r="FD16" s="387"/>
      <c r="FE16" s="387"/>
      <c r="FF16" s="387"/>
      <c r="FG16" s="387"/>
      <c r="FH16" s="387"/>
      <c r="FI16" s="387"/>
      <c r="FJ16" s="387"/>
      <c r="FK16" s="387"/>
      <c r="FL16" s="387"/>
      <c r="FM16" s="387"/>
      <c r="FN16" s="387"/>
      <c r="FO16" s="387"/>
      <c r="FP16" s="387"/>
      <c r="FQ16" s="387"/>
      <c r="FR16" s="387"/>
      <c r="FS16" s="387"/>
      <c r="FT16" s="387"/>
      <c r="FU16" s="387"/>
      <c r="FV16" s="387"/>
      <c r="FW16" s="387"/>
      <c r="FX16" s="387"/>
      <c r="FY16" s="387"/>
      <c r="FZ16" s="387"/>
      <c r="GA16" s="387"/>
      <c r="GB16" s="387"/>
      <c r="GC16" s="387"/>
      <c r="GD16" s="387"/>
      <c r="GE16" s="387"/>
      <c r="GF16" s="387"/>
      <c r="GG16" s="387"/>
      <c r="GH16" s="387"/>
      <c r="GI16" s="387"/>
      <c r="GJ16" s="387"/>
      <c r="GK16" s="387"/>
      <c r="GL16" s="387"/>
      <c r="GM16" s="387"/>
      <c r="GN16" s="387"/>
      <c r="GO16" s="387"/>
      <c r="GP16" s="387"/>
      <c r="GQ16" s="387"/>
      <c r="GR16" s="387"/>
      <c r="GS16" s="387"/>
      <c r="GT16" s="387"/>
      <c r="GU16" s="387"/>
      <c r="GV16" s="387"/>
      <c r="GW16" s="387"/>
      <c r="GX16" s="387"/>
      <c r="GY16" s="387"/>
      <c r="GZ16" s="387"/>
      <c r="HA16" s="387"/>
      <c r="HB16" s="387"/>
      <c r="HC16" s="387"/>
      <c r="HD16" s="387"/>
      <c r="HE16" s="387"/>
      <c r="HF16" s="387"/>
      <c r="HG16" s="387"/>
      <c r="HH16" s="387"/>
      <c r="HI16" s="387"/>
      <c r="HJ16" s="387"/>
      <c r="HK16" s="387"/>
      <c r="HL16" s="387"/>
      <c r="HM16" s="387"/>
      <c r="HN16" s="387"/>
      <c r="HO16" s="387"/>
      <c r="HP16" s="387"/>
      <c r="HQ16" s="387"/>
      <c r="HR16" s="387"/>
      <c r="HS16" s="387"/>
      <c r="HT16" s="387"/>
      <c r="HU16" s="387"/>
      <c r="HV16" s="387"/>
      <c r="HW16" s="387"/>
      <c r="HX16" s="387"/>
      <c r="HY16" s="387"/>
      <c r="HZ16" s="387"/>
      <c r="IA16" s="387"/>
      <c r="IB16" s="387"/>
      <c r="IC16" s="387"/>
      <c r="ID16" s="387"/>
      <c r="IE16" s="387"/>
      <c r="IF16" s="387"/>
      <c r="IG16" s="387"/>
      <c r="IH16" s="387"/>
      <c r="II16" s="387"/>
      <c r="IJ16" s="387"/>
      <c r="IK16" s="387"/>
      <c r="IL16" s="387"/>
      <c r="IM16" s="387"/>
      <c r="IN16" s="387"/>
      <c r="IO16" s="387"/>
      <c r="IP16" s="387"/>
      <c r="IQ16" s="387"/>
      <c r="IR16" s="387"/>
      <c r="IS16" s="387"/>
      <c r="IT16" s="387"/>
      <c r="IU16" s="391"/>
    </row>
    <row r="17" spans="1:255" ht="54" customHeight="1" thickBot="1">
      <c r="A17" s="406"/>
      <c r="B17" s="1113"/>
      <c r="C17" s="348"/>
      <c r="D17" s="349" t="s">
        <v>1069</v>
      </c>
      <c r="E17" s="327">
        <v>27</v>
      </c>
      <c r="F17" s="280"/>
      <c r="G17" s="248"/>
      <c r="H17" s="248"/>
      <c r="I17" s="281"/>
      <c r="J17" s="280"/>
      <c r="K17" s="248"/>
      <c r="L17" s="387"/>
      <c r="M17" s="387"/>
      <c r="N17" s="387"/>
      <c r="O17" s="387"/>
      <c r="P17" s="387"/>
      <c r="Q17" s="387"/>
      <c r="R17" s="387"/>
      <c r="S17" s="387"/>
      <c r="T17" s="387"/>
      <c r="U17" s="387"/>
      <c r="V17" s="387"/>
      <c r="W17" s="387"/>
      <c r="X17" s="387"/>
      <c r="Y17" s="387"/>
      <c r="Z17" s="387"/>
      <c r="AA17" s="387"/>
      <c r="AB17" s="387"/>
      <c r="AC17" s="387"/>
      <c r="AD17" s="387"/>
      <c r="AE17" s="387"/>
      <c r="AF17" s="387"/>
      <c r="AG17" s="387"/>
      <c r="AH17" s="387"/>
      <c r="AI17" s="387"/>
      <c r="AJ17" s="387"/>
      <c r="AK17" s="387"/>
      <c r="AL17" s="387"/>
      <c r="AM17" s="387"/>
      <c r="AN17" s="387"/>
      <c r="AO17" s="387"/>
      <c r="AP17" s="387"/>
      <c r="AQ17" s="387"/>
      <c r="AR17" s="387"/>
      <c r="AS17" s="387"/>
      <c r="AT17" s="387"/>
      <c r="AU17" s="387"/>
      <c r="AV17" s="387"/>
      <c r="AW17" s="387"/>
      <c r="AX17" s="387"/>
      <c r="AY17" s="387"/>
      <c r="AZ17" s="387"/>
      <c r="BA17" s="387"/>
      <c r="BB17" s="387"/>
      <c r="BC17" s="387"/>
      <c r="BD17" s="387"/>
      <c r="BE17" s="387"/>
      <c r="BF17" s="387"/>
      <c r="BG17" s="387"/>
      <c r="BH17" s="387"/>
      <c r="BI17" s="387"/>
      <c r="BJ17" s="387"/>
      <c r="BK17" s="387"/>
      <c r="BL17" s="387"/>
      <c r="BM17" s="387"/>
      <c r="BN17" s="387"/>
      <c r="BO17" s="387"/>
      <c r="BP17" s="387"/>
      <c r="BQ17" s="387"/>
      <c r="BR17" s="387"/>
      <c r="BS17" s="387"/>
      <c r="BT17" s="387"/>
      <c r="BU17" s="387"/>
      <c r="BV17" s="387"/>
      <c r="BW17" s="387"/>
      <c r="BX17" s="387"/>
      <c r="BY17" s="387"/>
      <c r="BZ17" s="387"/>
      <c r="CA17" s="387"/>
      <c r="CB17" s="387"/>
      <c r="CC17" s="387"/>
      <c r="CD17" s="387"/>
      <c r="CE17" s="387"/>
      <c r="CF17" s="387"/>
      <c r="CG17" s="387"/>
      <c r="CH17" s="387"/>
      <c r="CI17" s="387"/>
      <c r="CJ17" s="387"/>
      <c r="CK17" s="387"/>
      <c r="CL17" s="387"/>
      <c r="CM17" s="387"/>
      <c r="CN17" s="387"/>
      <c r="CO17" s="387"/>
      <c r="CP17" s="387"/>
      <c r="CQ17" s="387"/>
      <c r="CR17" s="387"/>
      <c r="CS17" s="387"/>
      <c r="CT17" s="387"/>
      <c r="CU17" s="387"/>
      <c r="CV17" s="387"/>
      <c r="CW17" s="387"/>
      <c r="CX17" s="387"/>
      <c r="CY17" s="387"/>
      <c r="CZ17" s="387"/>
      <c r="DA17" s="387"/>
      <c r="DB17" s="387"/>
      <c r="DC17" s="387"/>
      <c r="DD17" s="387"/>
      <c r="DE17" s="387"/>
      <c r="DF17" s="387"/>
      <c r="DG17" s="387"/>
      <c r="DH17" s="387"/>
      <c r="DI17" s="387"/>
      <c r="DJ17" s="387"/>
      <c r="DK17" s="387"/>
      <c r="DL17" s="387"/>
      <c r="DM17" s="387"/>
      <c r="DN17" s="387"/>
      <c r="DO17" s="387"/>
      <c r="DP17" s="387"/>
      <c r="DQ17" s="387"/>
      <c r="DR17" s="387"/>
      <c r="DS17" s="387"/>
      <c r="DT17" s="387"/>
      <c r="DU17" s="387"/>
      <c r="DV17" s="387"/>
      <c r="DW17" s="387"/>
      <c r="DX17" s="387"/>
      <c r="DY17" s="387"/>
      <c r="DZ17" s="387"/>
      <c r="EA17" s="387"/>
      <c r="EB17" s="387"/>
      <c r="EC17" s="387"/>
      <c r="ED17" s="387"/>
      <c r="EE17" s="387"/>
      <c r="EF17" s="387"/>
      <c r="EG17" s="387"/>
      <c r="EH17" s="387"/>
      <c r="EI17" s="387"/>
      <c r="EJ17" s="387"/>
      <c r="EK17" s="387"/>
      <c r="EL17" s="387"/>
      <c r="EM17" s="387"/>
      <c r="EN17" s="387"/>
      <c r="EO17" s="387"/>
      <c r="EP17" s="387"/>
      <c r="EQ17" s="387"/>
      <c r="ER17" s="387"/>
      <c r="ES17" s="387"/>
      <c r="ET17" s="387"/>
      <c r="EU17" s="387"/>
      <c r="EV17" s="387"/>
      <c r="EW17" s="387"/>
      <c r="EX17" s="387"/>
      <c r="EY17" s="387"/>
      <c r="EZ17" s="387"/>
      <c r="FA17" s="387"/>
      <c r="FB17" s="387"/>
      <c r="FC17" s="387"/>
      <c r="FD17" s="387"/>
      <c r="FE17" s="387"/>
      <c r="FF17" s="387"/>
      <c r="FG17" s="387"/>
      <c r="FH17" s="387"/>
      <c r="FI17" s="387"/>
      <c r="FJ17" s="387"/>
      <c r="FK17" s="387"/>
      <c r="FL17" s="387"/>
      <c r="FM17" s="387"/>
      <c r="FN17" s="387"/>
      <c r="FO17" s="387"/>
      <c r="FP17" s="387"/>
      <c r="FQ17" s="387"/>
      <c r="FR17" s="387"/>
      <c r="FS17" s="387"/>
      <c r="FT17" s="387"/>
      <c r="FU17" s="387"/>
      <c r="FV17" s="387"/>
      <c r="FW17" s="387"/>
      <c r="FX17" s="387"/>
      <c r="FY17" s="387"/>
      <c r="FZ17" s="387"/>
      <c r="GA17" s="387"/>
      <c r="GB17" s="387"/>
      <c r="GC17" s="387"/>
      <c r="GD17" s="387"/>
      <c r="GE17" s="387"/>
      <c r="GF17" s="387"/>
      <c r="GG17" s="387"/>
      <c r="GH17" s="387"/>
      <c r="GI17" s="387"/>
      <c r="GJ17" s="387"/>
      <c r="GK17" s="387"/>
      <c r="GL17" s="387"/>
      <c r="GM17" s="387"/>
      <c r="GN17" s="387"/>
      <c r="GO17" s="387"/>
      <c r="GP17" s="387"/>
      <c r="GQ17" s="387"/>
      <c r="GR17" s="387"/>
      <c r="GS17" s="387"/>
      <c r="GT17" s="387"/>
      <c r="GU17" s="387"/>
      <c r="GV17" s="387"/>
      <c r="GW17" s="387"/>
      <c r="GX17" s="387"/>
      <c r="GY17" s="387"/>
      <c r="GZ17" s="387"/>
      <c r="HA17" s="387"/>
      <c r="HB17" s="387"/>
      <c r="HC17" s="387"/>
      <c r="HD17" s="387"/>
      <c r="HE17" s="387"/>
      <c r="HF17" s="387"/>
      <c r="HG17" s="387"/>
      <c r="HH17" s="387"/>
      <c r="HI17" s="387"/>
      <c r="HJ17" s="387"/>
      <c r="HK17" s="387"/>
      <c r="HL17" s="387"/>
      <c r="HM17" s="387"/>
      <c r="HN17" s="387"/>
      <c r="HO17" s="387"/>
      <c r="HP17" s="387"/>
      <c r="HQ17" s="387"/>
      <c r="HR17" s="387"/>
      <c r="HS17" s="387"/>
      <c r="HT17" s="387"/>
      <c r="HU17" s="387"/>
      <c r="HV17" s="387"/>
      <c r="HW17" s="387"/>
      <c r="HX17" s="387"/>
      <c r="HY17" s="387"/>
      <c r="HZ17" s="387"/>
      <c r="IA17" s="387"/>
      <c r="IB17" s="387"/>
      <c r="IC17" s="387"/>
      <c r="ID17" s="387"/>
      <c r="IE17" s="387"/>
      <c r="IF17" s="387"/>
      <c r="IG17" s="387"/>
      <c r="IH17" s="387"/>
      <c r="II17" s="387"/>
      <c r="IJ17" s="387"/>
      <c r="IK17" s="387"/>
      <c r="IL17" s="387"/>
      <c r="IM17" s="387"/>
      <c r="IN17" s="387"/>
      <c r="IO17" s="387"/>
      <c r="IP17" s="387"/>
      <c r="IQ17" s="387"/>
      <c r="IR17" s="387"/>
      <c r="IS17" s="387"/>
      <c r="IT17" s="387"/>
      <c r="IU17" s="391"/>
    </row>
    <row r="18" spans="1:255" ht="15" customHeight="1" thickBot="1">
      <c r="A18" s="406"/>
      <c r="B18" s="1113"/>
      <c r="C18" s="348"/>
      <c r="D18" s="1100"/>
      <c r="E18" s="1108"/>
      <c r="F18" s="1121"/>
      <c r="G18" s="1121"/>
      <c r="H18" s="1121"/>
      <c r="I18" s="1122"/>
      <c r="J18" s="280"/>
      <c r="K18" s="248"/>
      <c r="L18" s="387"/>
      <c r="M18" s="387"/>
      <c r="N18" s="387"/>
      <c r="O18" s="387"/>
      <c r="P18" s="387"/>
      <c r="Q18" s="387"/>
      <c r="R18" s="387"/>
      <c r="S18" s="387"/>
      <c r="T18" s="387"/>
      <c r="U18" s="387"/>
      <c r="V18" s="387"/>
      <c r="W18" s="387"/>
      <c r="X18" s="387"/>
      <c r="Y18" s="387"/>
      <c r="Z18" s="387"/>
      <c r="AA18" s="387"/>
      <c r="AB18" s="387"/>
      <c r="AC18" s="387"/>
      <c r="AD18" s="387"/>
      <c r="AE18" s="387"/>
      <c r="AF18" s="387"/>
      <c r="AG18" s="387"/>
      <c r="AH18" s="387"/>
      <c r="AI18" s="387"/>
      <c r="AJ18" s="387"/>
      <c r="AK18" s="387"/>
      <c r="AL18" s="387"/>
      <c r="AM18" s="387"/>
      <c r="AN18" s="387"/>
      <c r="AO18" s="387"/>
      <c r="AP18" s="387"/>
      <c r="AQ18" s="387"/>
      <c r="AR18" s="387"/>
      <c r="AS18" s="387"/>
      <c r="AT18" s="387"/>
      <c r="AU18" s="387"/>
      <c r="AV18" s="387"/>
      <c r="AW18" s="387"/>
      <c r="AX18" s="387"/>
      <c r="AY18" s="387"/>
      <c r="AZ18" s="387"/>
      <c r="BA18" s="387"/>
      <c r="BB18" s="387"/>
      <c r="BC18" s="387"/>
      <c r="BD18" s="387"/>
      <c r="BE18" s="387"/>
      <c r="BF18" s="387"/>
      <c r="BG18" s="387"/>
      <c r="BH18" s="387"/>
      <c r="BI18" s="387"/>
      <c r="BJ18" s="387"/>
      <c r="BK18" s="387"/>
      <c r="BL18" s="387"/>
      <c r="BM18" s="387"/>
      <c r="BN18" s="387"/>
      <c r="BO18" s="387"/>
      <c r="BP18" s="387"/>
      <c r="BQ18" s="387"/>
      <c r="BR18" s="387"/>
      <c r="BS18" s="387"/>
      <c r="BT18" s="387"/>
      <c r="BU18" s="387"/>
      <c r="BV18" s="387"/>
      <c r="BW18" s="387"/>
      <c r="BX18" s="387"/>
      <c r="BY18" s="387"/>
      <c r="BZ18" s="387"/>
      <c r="CA18" s="387"/>
      <c r="CB18" s="387"/>
      <c r="CC18" s="387"/>
      <c r="CD18" s="387"/>
      <c r="CE18" s="387"/>
      <c r="CF18" s="387"/>
      <c r="CG18" s="387"/>
      <c r="CH18" s="387"/>
      <c r="CI18" s="387"/>
      <c r="CJ18" s="387"/>
      <c r="CK18" s="387"/>
      <c r="CL18" s="387"/>
      <c r="CM18" s="387"/>
      <c r="CN18" s="387"/>
      <c r="CO18" s="387"/>
      <c r="CP18" s="387"/>
      <c r="CQ18" s="387"/>
      <c r="CR18" s="387"/>
      <c r="CS18" s="387"/>
      <c r="CT18" s="387"/>
      <c r="CU18" s="387"/>
      <c r="CV18" s="387"/>
      <c r="CW18" s="387"/>
      <c r="CX18" s="387"/>
      <c r="CY18" s="387"/>
      <c r="CZ18" s="387"/>
      <c r="DA18" s="387"/>
      <c r="DB18" s="387"/>
      <c r="DC18" s="387"/>
      <c r="DD18" s="387"/>
      <c r="DE18" s="387"/>
      <c r="DF18" s="387"/>
      <c r="DG18" s="387"/>
      <c r="DH18" s="387"/>
      <c r="DI18" s="387"/>
      <c r="DJ18" s="387"/>
      <c r="DK18" s="387"/>
      <c r="DL18" s="387"/>
      <c r="DM18" s="387"/>
      <c r="DN18" s="387"/>
      <c r="DO18" s="387"/>
      <c r="DP18" s="387"/>
      <c r="DQ18" s="387"/>
      <c r="DR18" s="387"/>
      <c r="DS18" s="387"/>
      <c r="DT18" s="387"/>
      <c r="DU18" s="387"/>
      <c r="DV18" s="387"/>
      <c r="DW18" s="387"/>
      <c r="DX18" s="387"/>
      <c r="DY18" s="387"/>
      <c r="DZ18" s="387"/>
      <c r="EA18" s="387"/>
      <c r="EB18" s="387"/>
      <c r="EC18" s="387"/>
      <c r="ED18" s="387"/>
      <c r="EE18" s="387"/>
      <c r="EF18" s="387"/>
      <c r="EG18" s="387"/>
      <c r="EH18" s="387"/>
      <c r="EI18" s="387"/>
      <c r="EJ18" s="387"/>
      <c r="EK18" s="387"/>
      <c r="EL18" s="387"/>
      <c r="EM18" s="387"/>
      <c r="EN18" s="387"/>
      <c r="EO18" s="387"/>
      <c r="EP18" s="387"/>
      <c r="EQ18" s="387"/>
      <c r="ER18" s="387"/>
      <c r="ES18" s="387"/>
      <c r="ET18" s="387"/>
      <c r="EU18" s="387"/>
      <c r="EV18" s="387"/>
      <c r="EW18" s="387"/>
      <c r="EX18" s="387"/>
      <c r="EY18" s="387"/>
      <c r="EZ18" s="387"/>
      <c r="FA18" s="387"/>
      <c r="FB18" s="387"/>
      <c r="FC18" s="387"/>
      <c r="FD18" s="387"/>
      <c r="FE18" s="387"/>
      <c r="FF18" s="387"/>
      <c r="FG18" s="387"/>
      <c r="FH18" s="387"/>
      <c r="FI18" s="387"/>
      <c r="FJ18" s="387"/>
      <c r="FK18" s="387"/>
      <c r="FL18" s="387"/>
      <c r="FM18" s="387"/>
      <c r="FN18" s="387"/>
      <c r="FO18" s="387"/>
      <c r="FP18" s="387"/>
      <c r="FQ18" s="387"/>
      <c r="FR18" s="387"/>
      <c r="FS18" s="387"/>
      <c r="FT18" s="387"/>
      <c r="FU18" s="387"/>
      <c r="FV18" s="387"/>
      <c r="FW18" s="387"/>
      <c r="FX18" s="387"/>
      <c r="FY18" s="387"/>
      <c r="FZ18" s="387"/>
      <c r="GA18" s="387"/>
      <c r="GB18" s="387"/>
      <c r="GC18" s="387"/>
      <c r="GD18" s="387"/>
      <c r="GE18" s="387"/>
      <c r="GF18" s="387"/>
      <c r="GG18" s="387"/>
      <c r="GH18" s="387"/>
      <c r="GI18" s="387"/>
      <c r="GJ18" s="387"/>
      <c r="GK18" s="387"/>
      <c r="GL18" s="387"/>
      <c r="GM18" s="387"/>
      <c r="GN18" s="387"/>
      <c r="GO18" s="387"/>
      <c r="GP18" s="387"/>
      <c r="GQ18" s="387"/>
      <c r="GR18" s="387"/>
      <c r="GS18" s="387"/>
      <c r="GT18" s="387"/>
      <c r="GU18" s="387"/>
      <c r="GV18" s="387"/>
      <c r="GW18" s="387"/>
      <c r="GX18" s="387"/>
      <c r="GY18" s="387"/>
      <c r="GZ18" s="387"/>
      <c r="HA18" s="387"/>
      <c r="HB18" s="387"/>
      <c r="HC18" s="387"/>
      <c r="HD18" s="387"/>
      <c r="HE18" s="387"/>
      <c r="HF18" s="387"/>
      <c r="HG18" s="387"/>
      <c r="HH18" s="387"/>
      <c r="HI18" s="387"/>
      <c r="HJ18" s="387"/>
      <c r="HK18" s="387"/>
      <c r="HL18" s="387"/>
      <c r="HM18" s="387"/>
      <c r="HN18" s="387"/>
      <c r="HO18" s="387"/>
      <c r="HP18" s="387"/>
      <c r="HQ18" s="387"/>
      <c r="HR18" s="387"/>
      <c r="HS18" s="387"/>
      <c r="HT18" s="387"/>
      <c r="HU18" s="387"/>
      <c r="HV18" s="387"/>
      <c r="HW18" s="387"/>
      <c r="HX18" s="387"/>
      <c r="HY18" s="387"/>
      <c r="HZ18" s="387"/>
      <c r="IA18" s="387"/>
      <c r="IB18" s="387"/>
      <c r="IC18" s="387"/>
      <c r="ID18" s="387"/>
      <c r="IE18" s="387"/>
      <c r="IF18" s="387"/>
      <c r="IG18" s="387"/>
      <c r="IH18" s="387"/>
      <c r="II18" s="387"/>
      <c r="IJ18" s="387"/>
      <c r="IK18" s="387"/>
      <c r="IL18" s="387"/>
      <c r="IM18" s="387"/>
      <c r="IN18" s="387"/>
      <c r="IO18" s="387"/>
      <c r="IP18" s="387"/>
      <c r="IQ18" s="387"/>
      <c r="IR18" s="387"/>
      <c r="IS18" s="387"/>
      <c r="IT18" s="387"/>
      <c r="IU18" s="391"/>
    </row>
    <row r="19" spans="1:255" ht="15.95" customHeight="1" thickBot="1">
      <c r="A19" s="406"/>
      <c r="B19" s="1113"/>
      <c r="C19" s="348"/>
      <c r="D19" s="349" t="s">
        <v>418</v>
      </c>
      <c r="E19" s="411">
        <v>2016</v>
      </c>
      <c r="F19" s="411">
        <v>2017</v>
      </c>
      <c r="G19" s="411">
        <v>2018</v>
      </c>
      <c r="H19" s="411">
        <v>2019</v>
      </c>
      <c r="I19" s="332" t="s">
        <v>184</v>
      </c>
      <c r="J19" s="280"/>
      <c r="K19" s="248"/>
      <c r="L19" s="387"/>
      <c r="M19" s="387"/>
      <c r="N19" s="387"/>
      <c r="O19" s="387"/>
      <c r="P19" s="387"/>
      <c r="Q19" s="387"/>
      <c r="R19" s="387"/>
      <c r="S19" s="387"/>
      <c r="T19" s="387"/>
      <c r="U19" s="387"/>
      <c r="V19" s="387"/>
      <c r="W19" s="387"/>
      <c r="X19" s="387"/>
      <c r="Y19" s="387"/>
      <c r="Z19" s="387"/>
      <c r="AA19" s="387"/>
      <c r="AB19" s="387"/>
      <c r="AC19" s="387"/>
      <c r="AD19" s="387"/>
      <c r="AE19" s="387"/>
      <c r="AF19" s="387"/>
      <c r="AG19" s="387"/>
      <c r="AH19" s="387"/>
      <c r="AI19" s="387"/>
      <c r="AJ19" s="387"/>
      <c r="AK19" s="387"/>
      <c r="AL19" s="387"/>
      <c r="AM19" s="387"/>
      <c r="AN19" s="387"/>
      <c r="AO19" s="387"/>
      <c r="AP19" s="387"/>
      <c r="AQ19" s="387"/>
      <c r="AR19" s="387"/>
      <c r="AS19" s="387"/>
      <c r="AT19" s="387"/>
      <c r="AU19" s="387"/>
      <c r="AV19" s="387"/>
      <c r="AW19" s="387"/>
      <c r="AX19" s="387"/>
      <c r="AY19" s="387"/>
      <c r="AZ19" s="387"/>
      <c r="BA19" s="387"/>
      <c r="BB19" s="387"/>
      <c r="BC19" s="387"/>
      <c r="BD19" s="387"/>
      <c r="BE19" s="387"/>
      <c r="BF19" s="387"/>
      <c r="BG19" s="387"/>
      <c r="BH19" s="387"/>
      <c r="BI19" s="387"/>
      <c r="BJ19" s="387"/>
      <c r="BK19" s="387"/>
      <c r="BL19" s="387"/>
      <c r="BM19" s="387"/>
      <c r="BN19" s="387"/>
      <c r="BO19" s="387"/>
      <c r="BP19" s="387"/>
      <c r="BQ19" s="387"/>
      <c r="BR19" s="387"/>
      <c r="BS19" s="387"/>
      <c r="BT19" s="387"/>
      <c r="BU19" s="387"/>
      <c r="BV19" s="387"/>
      <c r="BW19" s="387"/>
      <c r="BX19" s="387"/>
      <c r="BY19" s="387"/>
      <c r="BZ19" s="387"/>
      <c r="CA19" s="387"/>
      <c r="CB19" s="387"/>
      <c r="CC19" s="387"/>
      <c r="CD19" s="387"/>
      <c r="CE19" s="387"/>
      <c r="CF19" s="387"/>
      <c r="CG19" s="387"/>
      <c r="CH19" s="387"/>
      <c r="CI19" s="387"/>
      <c r="CJ19" s="387"/>
      <c r="CK19" s="387"/>
      <c r="CL19" s="387"/>
      <c r="CM19" s="387"/>
      <c r="CN19" s="387"/>
      <c r="CO19" s="387"/>
      <c r="CP19" s="387"/>
      <c r="CQ19" s="387"/>
      <c r="CR19" s="387"/>
      <c r="CS19" s="387"/>
      <c r="CT19" s="387"/>
      <c r="CU19" s="387"/>
      <c r="CV19" s="387"/>
      <c r="CW19" s="387"/>
      <c r="CX19" s="387"/>
      <c r="CY19" s="387"/>
      <c r="CZ19" s="387"/>
      <c r="DA19" s="387"/>
      <c r="DB19" s="387"/>
      <c r="DC19" s="387"/>
      <c r="DD19" s="387"/>
      <c r="DE19" s="387"/>
      <c r="DF19" s="387"/>
      <c r="DG19" s="387"/>
      <c r="DH19" s="387"/>
      <c r="DI19" s="387"/>
      <c r="DJ19" s="387"/>
      <c r="DK19" s="387"/>
      <c r="DL19" s="387"/>
      <c r="DM19" s="387"/>
      <c r="DN19" s="387"/>
      <c r="DO19" s="387"/>
      <c r="DP19" s="387"/>
      <c r="DQ19" s="387"/>
      <c r="DR19" s="387"/>
      <c r="DS19" s="387"/>
      <c r="DT19" s="387"/>
      <c r="DU19" s="387"/>
      <c r="DV19" s="387"/>
      <c r="DW19" s="387"/>
      <c r="DX19" s="387"/>
      <c r="DY19" s="387"/>
      <c r="DZ19" s="387"/>
      <c r="EA19" s="387"/>
      <c r="EB19" s="387"/>
      <c r="EC19" s="387"/>
      <c r="ED19" s="387"/>
      <c r="EE19" s="387"/>
      <c r="EF19" s="387"/>
      <c r="EG19" s="387"/>
      <c r="EH19" s="387"/>
      <c r="EI19" s="387"/>
      <c r="EJ19" s="387"/>
      <c r="EK19" s="387"/>
      <c r="EL19" s="387"/>
      <c r="EM19" s="387"/>
      <c r="EN19" s="387"/>
      <c r="EO19" s="387"/>
      <c r="EP19" s="387"/>
      <c r="EQ19" s="387"/>
      <c r="ER19" s="387"/>
      <c r="ES19" s="387"/>
      <c r="ET19" s="387"/>
      <c r="EU19" s="387"/>
      <c r="EV19" s="387"/>
      <c r="EW19" s="387"/>
      <c r="EX19" s="387"/>
      <c r="EY19" s="387"/>
      <c r="EZ19" s="387"/>
      <c r="FA19" s="387"/>
      <c r="FB19" s="387"/>
      <c r="FC19" s="387"/>
      <c r="FD19" s="387"/>
      <c r="FE19" s="387"/>
      <c r="FF19" s="387"/>
      <c r="FG19" s="387"/>
      <c r="FH19" s="387"/>
      <c r="FI19" s="387"/>
      <c r="FJ19" s="387"/>
      <c r="FK19" s="387"/>
      <c r="FL19" s="387"/>
      <c r="FM19" s="387"/>
      <c r="FN19" s="387"/>
      <c r="FO19" s="387"/>
      <c r="FP19" s="387"/>
      <c r="FQ19" s="387"/>
      <c r="FR19" s="387"/>
      <c r="FS19" s="387"/>
      <c r="FT19" s="387"/>
      <c r="FU19" s="387"/>
      <c r="FV19" s="387"/>
      <c r="FW19" s="387"/>
      <c r="FX19" s="387"/>
      <c r="FY19" s="387"/>
      <c r="FZ19" s="387"/>
      <c r="GA19" s="387"/>
      <c r="GB19" s="387"/>
      <c r="GC19" s="387"/>
      <c r="GD19" s="387"/>
      <c r="GE19" s="387"/>
      <c r="GF19" s="387"/>
      <c r="GG19" s="387"/>
      <c r="GH19" s="387"/>
      <c r="GI19" s="387"/>
      <c r="GJ19" s="387"/>
      <c r="GK19" s="387"/>
      <c r="GL19" s="387"/>
      <c r="GM19" s="387"/>
      <c r="GN19" s="387"/>
      <c r="GO19" s="387"/>
      <c r="GP19" s="387"/>
      <c r="GQ19" s="387"/>
      <c r="GR19" s="387"/>
      <c r="GS19" s="387"/>
      <c r="GT19" s="387"/>
      <c r="GU19" s="387"/>
      <c r="GV19" s="387"/>
      <c r="GW19" s="387"/>
      <c r="GX19" s="387"/>
      <c r="GY19" s="387"/>
      <c r="GZ19" s="387"/>
      <c r="HA19" s="387"/>
      <c r="HB19" s="387"/>
      <c r="HC19" s="387"/>
      <c r="HD19" s="387"/>
      <c r="HE19" s="387"/>
      <c r="HF19" s="387"/>
      <c r="HG19" s="387"/>
      <c r="HH19" s="387"/>
      <c r="HI19" s="387"/>
      <c r="HJ19" s="387"/>
      <c r="HK19" s="387"/>
      <c r="HL19" s="387"/>
      <c r="HM19" s="387"/>
      <c r="HN19" s="387"/>
      <c r="HO19" s="387"/>
      <c r="HP19" s="387"/>
      <c r="HQ19" s="387"/>
      <c r="HR19" s="387"/>
      <c r="HS19" s="387"/>
      <c r="HT19" s="387"/>
      <c r="HU19" s="387"/>
      <c r="HV19" s="387"/>
      <c r="HW19" s="387"/>
      <c r="HX19" s="387"/>
      <c r="HY19" s="387"/>
      <c r="HZ19" s="387"/>
      <c r="IA19" s="387"/>
      <c r="IB19" s="387"/>
      <c r="IC19" s="387"/>
      <c r="ID19" s="387"/>
      <c r="IE19" s="387"/>
      <c r="IF19" s="387"/>
      <c r="IG19" s="387"/>
      <c r="IH19" s="387"/>
      <c r="II19" s="387"/>
      <c r="IJ19" s="387"/>
      <c r="IK19" s="387"/>
      <c r="IL19" s="387"/>
      <c r="IM19" s="387"/>
      <c r="IN19" s="387"/>
      <c r="IO19" s="387"/>
      <c r="IP19" s="387"/>
      <c r="IQ19" s="387"/>
      <c r="IR19" s="387"/>
      <c r="IS19" s="387"/>
      <c r="IT19" s="387"/>
      <c r="IU19" s="391"/>
    </row>
    <row r="20" spans="1:255" ht="33.950000000000003" customHeight="1" thickBot="1">
      <c r="A20" s="406"/>
      <c r="B20" s="1113"/>
      <c r="C20" s="348"/>
      <c r="D20" s="349" t="s">
        <v>1070</v>
      </c>
      <c r="E20" s="810">
        <v>27</v>
      </c>
      <c r="F20" s="810">
        <v>27</v>
      </c>
      <c r="G20" s="810">
        <v>27</v>
      </c>
      <c r="H20" s="811">
        <v>27</v>
      </c>
      <c r="I20" s="411">
        <f>SUM(E20:H20)</f>
        <v>108</v>
      </c>
      <c r="J20" s="280"/>
      <c r="K20" s="248"/>
      <c r="L20" s="387"/>
      <c r="M20" s="387"/>
      <c r="N20" s="387"/>
      <c r="O20" s="387"/>
      <c r="P20" s="387"/>
      <c r="Q20" s="387"/>
      <c r="R20" s="387"/>
      <c r="S20" s="387"/>
      <c r="T20" s="387"/>
      <c r="U20" s="387"/>
      <c r="V20" s="387"/>
      <c r="W20" s="387"/>
      <c r="X20" s="387"/>
      <c r="Y20" s="387"/>
      <c r="Z20" s="387"/>
      <c r="AA20" s="387"/>
      <c r="AB20" s="387"/>
      <c r="AC20" s="387"/>
      <c r="AD20" s="387"/>
      <c r="AE20" s="387"/>
      <c r="AF20" s="387"/>
      <c r="AG20" s="387"/>
      <c r="AH20" s="387"/>
      <c r="AI20" s="387"/>
      <c r="AJ20" s="387"/>
      <c r="AK20" s="387"/>
      <c r="AL20" s="387"/>
      <c r="AM20" s="387"/>
      <c r="AN20" s="387"/>
      <c r="AO20" s="387"/>
      <c r="AP20" s="387"/>
      <c r="AQ20" s="387"/>
      <c r="AR20" s="387"/>
      <c r="AS20" s="387"/>
      <c r="AT20" s="387"/>
      <c r="AU20" s="387"/>
      <c r="AV20" s="387"/>
      <c r="AW20" s="387"/>
      <c r="AX20" s="387"/>
      <c r="AY20" s="387"/>
      <c r="AZ20" s="387"/>
      <c r="BA20" s="387"/>
      <c r="BB20" s="387"/>
      <c r="BC20" s="387"/>
      <c r="BD20" s="387"/>
      <c r="BE20" s="387"/>
      <c r="BF20" s="387"/>
      <c r="BG20" s="387"/>
      <c r="BH20" s="387"/>
      <c r="BI20" s="387"/>
      <c r="BJ20" s="387"/>
      <c r="BK20" s="387"/>
      <c r="BL20" s="387"/>
      <c r="BM20" s="387"/>
      <c r="BN20" s="387"/>
      <c r="BO20" s="387"/>
      <c r="BP20" s="387"/>
      <c r="BQ20" s="387"/>
      <c r="BR20" s="387"/>
      <c r="BS20" s="387"/>
      <c r="BT20" s="387"/>
      <c r="BU20" s="387"/>
      <c r="BV20" s="387"/>
      <c r="BW20" s="387"/>
      <c r="BX20" s="387"/>
      <c r="BY20" s="387"/>
      <c r="BZ20" s="387"/>
      <c r="CA20" s="387"/>
      <c r="CB20" s="387"/>
      <c r="CC20" s="387"/>
      <c r="CD20" s="387"/>
      <c r="CE20" s="387"/>
      <c r="CF20" s="387"/>
      <c r="CG20" s="387"/>
      <c r="CH20" s="387"/>
      <c r="CI20" s="387"/>
      <c r="CJ20" s="387"/>
      <c r="CK20" s="387"/>
      <c r="CL20" s="387"/>
      <c r="CM20" s="387"/>
      <c r="CN20" s="387"/>
      <c r="CO20" s="387"/>
      <c r="CP20" s="387"/>
      <c r="CQ20" s="387"/>
      <c r="CR20" s="387"/>
      <c r="CS20" s="387"/>
      <c r="CT20" s="387"/>
      <c r="CU20" s="387"/>
      <c r="CV20" s="387"/>
      <c r="CW20" s="387"/>
      <c r="CX20" s="387"/>
      <c r="CY20" s="387"/>
      <c r="CZ20" s="387"/>
      <c r="DA20" s="387"/>
      <c r="DB20" s="387"/>
      <c r="DC20" s="387"/>
      <c r="DD20" s="387"/>
      <c r="DE20" s="387"/>
      <c r="DF20" s="387"/>
      <c r="DG20" s="387"/>
      <c r="DH20" s="387"/>
      <c r="DI20" s="387"/>
      <c r="DJ20" s="387"/>
      <c r="DK20" s="387"/>
      <c r="DL20" s="387"/>
      <c r="DM20" s="387"/>
      <c r="DN20" s="387"/>
      <c r="DO20" s="387"/>
      <c r="DP20" s="387"/>
      <c r="DQ20" s="387"/>
      <c r="DR20" s="387"/>
      <c r="DS20" s="387"/>
      <c r="DT20" s="387"/>
      <c r="DU20" s="387"/>
      <c r="DV20" s="387"/>
      <c r="DW20" s="387"/>
      <c r="DX20" s="387"/>
      <c r="DY20" s="387"/>
      <c r="DZ20" s="387"/>
      <c r="EA20" s="387"/>
      <c r="EB20" s="387"/>
      <c r="EC20" s="387"/>
      <c r="ED20" s="387"/>
      <c r="EE20" s="387"/>
      <c r="EF20" s="387"/>
      <c r="EG20" s="387"/>
      <c r="EH20" s="387"/>
      <c r="EI20" s="387"/>
      <c r="EJ20" s="387"/>
      <c r="EK20" s="387"/>
      <c r="EL20" s="387"/>
      <c r="EM20" s="387"/>
      <c r="EN20" s="387"/>
      <c r="EO20" s="387"/>
      <c r="EP20" s="387"/>
      <c r="EQ20" s="387"/>
      <c r="ER20" s="387"/>
      <c r="ES20" s="387"/>
      <c r="ET20" s="387"/>
      <c r="EU20" s="387"/>
      <c r="EV20" s="387"/>
      <c r="EW20" s="387"/>
      <c r="EX20" s="387"/>
      <c r="EY20" s="387"/>
      <c r="EZ20" s="387"/>
      <c r="FA20" s="387"/>
      <c r="FB20" s="387"/>
      <c r="FC20" s="387"/>
      <c r="FD20" s="387"/>
      <c r="FE20" s="387"/>
      <c r="FF20" s="387"/>
      <c r="FG20" s="387"/>
      <c r="FH20" s="387"/>
      <c r="FI20" s="387"/>
      <c r="FJ20" s="387"/>
      <c r="FK20" s="387"/>
      <c r="FL20" s="387"/>
      <c r="FM20" s="387"/>
      <c r="FN20" s="387"/>
      <c r="FO20" s="387"/>
      <c r="FP20" s="387"/>
      <c r="FQ20" s="387"/>
      <c r="FR20" s="387"/>
      <c r="FS20" s="387"/>
      <c r="FT20" s="387"/>
      <c r="FU20" s="387"/>
      <c r="FV20" s="387"/>
      <c r="FW20" s="387"/>
      <c r="FX20" s="387"/>
      <c r="FY20" s="387"/>
      <c r="FZ20" s="387"/>
      <c r="GA20" s="387"/>
      <c r="GB20" s="387"/>
      <c r="GC20" s="387"/>
      <c r="GD20" s="387"/>
      <c r="GE20" s="387"/>
      <c r="GF20" s="387"/>
      <c r="GG20" s="387"/>
      <c r="GH20" s="387"/>
      <c r="GI20" s="387"/>
      <c r="GJ20" s="387"/>
      <c r="GK20" s="387"/>
      <c r="GL20" s="387"/>
      <c r="GM20" s="387"/>
      <c r="GN20" s="387"/>
      <c r="GO20" s="387"/>
      <c r="GP20" s="387"/>
      <c r="GQ20" s="387"/>
      <c r="GR20" s="387"/>
      <c r="GS20" s="387"/>
      <c r="GT20" s="387"/>
      <c r="GU20" s="387"/>
      <c r="GV20" s="387"/>
      <c r="GW20" s="387"/>
      <c r="GX20" s="387"/>
      <c r="GY20" s="387"/>
      <c r="GZ20" s="387"/>
      <c r="HA20" s="387"/>
      <c r="HB20" s="387"/>
      <c r="HC20" s="387"/>
      <c r="HD20" s="387"/>
      <c r="HE20" s="387"/>
      <c r="HF20" s="387"/>
      <c r="HG20" s="387"/>
      <c r="HH20" s="387"/>
      <c r="HI20" s="387"/>
      <c r="HJ20" s="387"/>
      <c r="HK20" s="387"/>
      <c r="HL20" s="387"/>
      <c r="HM20" s="387"/>
      <c r="HN20" s="387"/>
      <c r="HO20" s="387"/>
      <c r="HP20" s="387"/>
      <c r="HQ20" s="387"/>
      <c r="HR20" s="387"/>
      <c r="HS20" s="387"/>
      <c r="HT20" s="387"/>
      <c r="HU20" s="387"/>
      <c r="HV20" s="387"/>
      <c r="HW20" s="387"/>
      <c r="HX20" s="387"/>
      <c r="HY20" s="387"/>
      <c r="HZ20" s="387"/>
      <c r="IA20" s="387"/>
      <c r="IB20" s="387"/>
      <c r="IC20" s="387"/>
      <c r="ID20" s="387"/>
      <c r="IE20" s="387"/>
      <c r="IF20" s="387"/>
      <c r="IG20" s="387"/>
      <c r="IH20" s="387"/>
      <c r="II20" s="387"/>
      <c r="IJ20" s="387"/>
      <c r="IK20" s="387"/>
      <c r="IL20" s="387"/>
      <c r="IM20" s="387"/>
      <c r="IN20" s="387"/>
      <c r="IO20" s="387"/>
      <c r="IP20" s="387"/>
      <c r="IQ20" s="387"/>
      <c r="IR20" s="387"/>
      <c r="IS20" s="387"/>
      <c r="IT20" s="387"/>
      <c r="IU20" s="391"/>
    </row>
    <row r="21" spans="1:255" ht="33.950000000000003" customHeight="1" thickBot="1">
      <c r="A21" s="406"/>
      <c r="B21" s="1113"/>
      <c r="C21" s="348"/>
      <c r="D21" s="349" t="s">
        <v>1071</v>
      </c>
      <c r="E21" s="810">
        <v>19</v>
      </c>
      <c r="F21" s="810">
        <v>27</v>
      </c>
      <c r="G21" s="810">
        <v>27</v>
      </c>
      <c r="H21" s="811">
        <v>25</v>
      </c>
      <c r="I21" s="411">
        <f>SUM(E21:H21)</f>
        <v>98</v>
      </c>
      <c r="J21" s="280"/>
      <c r="K21" s="248"/>
      <c r="L21" s="387"/>
      <c r="M21" s="387"/>
      <c r="N21" s="387"/>
      <c r="O21" s="387"/>
      <c r="P21" s="387"/>
      <c r="Q21" s="387"/>
      <c r="R21" s="387"/>
      <c r="S21" s="387"/>
      <c r="T21" s="387"/>
      <c r="U21" s="387"/>
      <c r="V21" s="387"/>
      <c r="W21" s="387"/>
      <c r="X21" s="387"/>
      <c r="Y21" s="387"/>
      <c r="Z21" s="387"/>
      <c r="AA21" s="387"/>
      <c r="AB21" s="387"/>
      <c r="AC21" s="387"/>
      <c r="AD21" s="387"/>
      <c r="AE21" s="387"/>
      <c r="AF21" s="387"/>
      <c r="AG21" s="387"/>
      <c r="AH21" s="387"/>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c r="BF21" s="387"/>
      <c r="BG21" s="387"/>
      <c r="BH21" s="387"/>
      <c r="BI21" s="387"/>
      <c r="BJ21" s="387"/>
      <c r="BK21" s="387"/>
      <c r="BL21" s="387"/>
      <c r="BM21" s="387"/>
      <c r="BN21" s="387"/>
      <c r="BO21" s="387"/>
      <c r="BP21" s="387"/>
      <c r="BQ21" s="387"/>
      <c r="BR21" s="387"/>
      <c r="BS21" s="387"/>
      <c r="BT21" s="387"/>
      <c r="BU21" s="387"/>
      <c r="BV21" s="387"/>
      <c r="BW21" s="387"/>
      <c r="BX21" s="387"/>
      <c r="BY21" s="387"/>
      <c r="BZ21" s="387"/>
      <c r="CA21" s="387"/>
      <c r="CB21" s="387"/>
      <c r="CC21" s="387"/>
      <c r="CD21" s="387"/>
      <c r="CE21" s="387"/>
      <c r="CF21" s="387"/>
      <c r="CG21" s="387"/>
      <c r="CH21" s="387"/>
      <c r="CI21" s="387"/>
      <c r="CJ21" s="387"/>
      <c r="CK21" s="387"/>
      <c r="CL21" s="387"/>
      <c r="CM21" s="387"/>
      <c r="CN21" s="387"/>
      <c r="CO21" s="387"/>
      <c r="CP21" s="387"/>
      <c r="CQ21" s="387"/>
      <c r="CR21" s="387"/>
      <c r="CS21" s="387"/>
      <c r="CT21" s="387"/>
      <c r="CU21" s="387"/>
      <c r="CV21" s="387"/>
      <c r="CW21" s="387"/>
      <c r="CX21" s="387"/>
      <c r="CY21" s="387"/>
      <c r="CZ21" s="387"/>
      <c r="DA21" s="387"/>
      <c r="DB21" s="387"/>
      <c r="DC21" s="387"/>
      <c r="DD21" s="387"/>
      <c r="DE21" s="387"/>
      <c r="DF21" s="387"/>
      <c r="DG21" s="387"/>
      <c r="DH21" s="387"/>
      <c r="DI21" s="387"/>
      <c r="DJ21" s="387"/>
      <c r="DK21" s="387"/>
      <c r="DL21" s="387"/>
      <c r="DM21" s="387"/>
      <c r="DN21" s="387"/>
      <c r="DO21" s="387"/>
      <c r="DP21" s="387"/>
      <c r="DQ21" s="387"/>
      <c r="DR21" s="387"/>
      <c r="DS21" s="387"/>
      <c r="DT21" s="387"/>
      <c r="DU21" s="387"/>
      <c r="DV21" s="387"/>
      <c r="DW21" s="387"/>
      <c r="DX21" s="387"/>
      <c r="DY21" s="387"/>
      <c r="DZ21" s="387"/>
      <c r="EA21" s="387"/>
      <c r="EB21" s="387"/>
      <c r="EC21" s="387"/>
      <c r="ED21" s="387"/>
      <c r="EE21" s="387"/>
      <c r="EF21" s="387"/>
      <c r="EG21" s="387"/>
      <c r="EH21" s="387"/>
      <c r="EI21" s="387"/>
      <c r="EJ21" s="387"/>
      <c r="EK21" s="387"/>
      <c r="EL21" s="387"/>
      <c r="EM21" s="387"/>
      <c r="EN21" s="387"/>
      <c r="EO21" s="387"/>
      <c r="EP21" s="387"/>
      <c r="EQ21" s="387"/>
      <c r="ER21" s="387"/>
      <c r="ES21" s="387"/>
      <c r="ET21" s="387"/>
      <c r="EU21" s="387"/>
      <c r="EV21" s="387"/>
      <c r="EW21" s="387"/>
      <c r="EX21" s="387"/>
      <c r="EY21" s="387"/>
      <c r="EZ21" s="387"/>
      <c r="FA21" s="387"/>
      <c r="FB21" s="387"/>
      <c r="FC21" s="387"/>
      <c r="FD21" s="387"/>
      <c r="FE21" s="387"/>
      <c r="FF21" s="387"/>
      <c r="FG21" s="387"/>
      <c r="FH21" s="387"/>
      <c r="FI21" s="387"/>
      <c r="FJ21" s="387"/>
      <c r="FK21" s="387"/>
      <c r="FL21" s="387"/>
      <c r="FM21" s="387"/>
      <c r="FN21" s="387"/>
      <c r="FO21" s="387"/>
      <c r="FP21" s="387"/>
      <c r="FQ21" s="387"/>
      <c r="FR21" s="387"/>
      <c r="FS21" s="387"/>
      <c r="FT21" s="387"/>
      <c r="FU21" s="387"/>
      <c r="FV21" s="387"/>
      <c r="FW21" s="387"/>
      <c r="FX21" s="387"/>
      <c r="FY21" s="387"/>
      <c r="FZ21" s="387"/>
      <c r="GA21" s="387"/>
      <c r="GB21" s="387"/>
      <c r="GC21" s="387"/>
      <c r="GD21" s="387"/>
      <c r="GE21" s="387"/>
      <c r="GF21" s="387"/>
      <c r="GG21" s="387"/>
      <c r="GH21" s="387"/>
      <c r="GI21" s="387"/>
      <c r="GJ21" s="387"/>
      <c r="GK21" s="387"/>
      <c r="GL21" s="387"/>
      <c r="GM21" s="387"/>
      <c r="GN21" s="387"/>
      <c r="GO21" s="387"/>
      <c r="GP21" s="387"/>
      <c r="GQ21" s="387"/>
      <c r="GR21" s="387"/>
      <c r="GS21" s="387"/>
      <c r="GT21" s="387"/>
      <c r="GU21" s="387"/>
      <c r="GV21" s="387"/>
      <c r="GW21" s="387"/>
      <c r="GX21" s="387"/>
      <c r="GY21" s="387"/>
      <c r="GZ21" s="387"/>
      <c r="HA21" s="387"/>
      <c r="HB21" s="387"/>
      <c r="HC21" s="387"/>
      <c r="HD21" s="387"/>
      <c r="HE21" s="387"/>
      <c r="HF21" s="387"/>
      <c r="HG21" s="387"/>
      <c r="HH21" s="387"/>
      <c r="HI21" s="387"/>
      <c r="HJ21" s="387"/>
      <c r="HK21" s="387"/>
      <c r="HL21" s="387"/>
      <c r="HM21" s="387"/>
      <c r="HN21" s="387"/>
      <c r="HO21" s="387"/>
      <c r="HP21" s="387"/>
      <c r="HQ21" s="387"/>
      <c r="HR21" s="387"/>
      <c r="HS21" s="387"/>
      <c r="HT21" s="387"/>
      <c r="HU21" s="387"/>
      <c r="HV21" s="387"/>
      <c r="HW21" s="387"/>
      <c r="HX21" s="387"/>
      <c r="HY21" s="387"/>
      <c r="HZ21" s="387"/>
      <c r="IA21" s="387"/>
      <c r="IB21" s="387"/>
      <c r="IC21" s="387"/>
      <c r="ID21" s="387"/>
      <c r="IE21" s="387"/>
      <c r="IF21" s="387"/>
      <c r="IG21" s="387"/>
      <c r="IH21" s="387"/>
      <c r="II21" s="387"/>
      <c r="IJ21" s="387"/>
      <c r="IK21" s="387"/>
      <c r="IL21" s="387"/>
      <c r="IM21" s="387"/>
      <c r="IN21" s="387"/>
      <c r="IO21" s="387"/>
      <c r="IP21" s="387"/>
      <c r="IQ21" s="387"/>
      <c r="IR21" s="387"/>
      <c r="IS21" s="387"/>
      <c r="IT21" s="387"/>
      <c r="IU21" s="391"/>
    </row>
    <row r="22" spans="1:255" ht="44.1" customHeight="1" thickBot="1">
      <c r="A22" s="406"/>
      <c r="B22" s="1114"/>
      <c r="C22" s="284"/>
      <c r="D22" s="349" t="s">
        <v>1072</v>
      </c>
      <c r="E22" s="534">
        <f>IF(IFERROR(E21/E20,"N.A.")&gt;1,100%,IFERROR(E21/E20,"N.A."))</f>
        <v>0.70370370370370372</v>
      </c>
      <c r="F22" s="534">
        <f>IFERROR(F21/F20,0)</f>
        <v>1</v>
      </c>
      <c r="G22" s="534">
        <f>IFERROR(G21/G20,0)</f>
        <v>1</v>
      </c>
      <c r="H22" s="534">
        <f>IFERROR(H21/H20,0)</f>
        <v>0.92592592592592593</v>
      </c>
      <c r="I22" s="534">
        <f>IFERROR(I21/I20,0)</f>
        <v>0.90740740740740744</v>
      </c>
      <c r="J22" s="280"/>
      <c r="K22" s="248"/>
      <c r="L22" s="387"/>
      <c r="M22" s="387"/>
      <c r="N22" s="387"/>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c r="AN22" s="387"/>
      <c r="AO22" s="387"/>
      <c r="AP22" s="387"/>
      <c r="AQ22" s="387"/>
      <c r="AR22" s="387"/>
      <c r="AS22" s="387"/>
      <c r="AT22" s="387"/>
      <c r="AU22" s="387"/>
      <c r="AV22" s="387"/>
      <c r="AW22" s="387"/>
      <c r="AX22" s="387"/>
      <c r="AY22" s="387"/>
      <c r="AZ22" s="387"/>
      <c r="BA22" s="387"/>
      <c r="BB22" s="387"/>
      <c r="BC22" s="387"/>
      <c r="BD22" s="387"/>
      <c r="BE22" s="387"/>
      <c r="BF22" s="387"/>
      <c r="BG22" s="387"/>
      <c r="BH22" s="387"/>
      <c r="BI22" s="387"/>
      <c r="BJ22" s="387"/>
      <c r="BK22" s="387"/>
      <c r="BL22" s="387"/>
      <c r="BM22" s="387"/>
      <c r="BN22" s="387"/>
      <c r="BO22" s="387"/>
      <c r="BP22" s="387"/>
      <c r="BQ22" s="387"/>
      <c r="BR22" s="387"/>
      <c r="BS22" s="387"/>
      <c r="BT22" s="387"/>
      <c r="BU22" s="387"/>
      <c r="BV22" s="387"/>
      <c r="BW22" s="387"/>
      <c r="BX22" s="387"/>
      <c r="BY22" s="387"/>
      <c r="BZ22" s="387"/>
      <c r="CA22" s="387"/>
      <c r="CB22" s="387"/>
      <c r="CC22" s="387"/>
      <c r="CD22" s="387"/>
      <c r="CE22" s="387"/>
      <c r="CF22" s="387"/>
      <c r="CG22" s="387"/>
      <c r="CH22" s="387"/>
      <c r="CI22" s="387"/>
      <c r="CJ22" s="387"/>
      <c r="CK22" s="387"/>
      <c r="CL22" s="387"/>
      <c r="CM22" s="387"/>
      <c r="CN22" s="387"/>
      <c r="CO22" s="387"/>
      <c r="CP22" s="387"/>
      <c r="CQ22" s="387"/>
      <c r="CR22" s="387"/>
      <c r="CS22" s="387"/>
      <c r="CT22" s="387"/>
      <c r="CU22" s="387"/>
      <c r="CV22" s="387"/>
      <c r="CW22" s="387"/>
      <c r="CX22" s="387"/>
      <c r="CY22" s="387"/>
      <c r="CZ22" s="387"/>
      <c r="DA22" s="387"/>
      <c r="DB22" s="387"/>
      <c r="DC22" s="387"/>
      <c r="DD22" s="387"/>
      <c r="DE22" s="387"/>
      <c r="DF22" s="387"/>
      <c r="DG22" s="387"/>
      <c r="DH22" s="387"/>
      <c r="DI22" s="387"/>
      <c r="DJ22" s="387"/>
      <c r="DK22" s="387"/>
      <c r="DL22" s="387"/>
      <c r="DM22" s="387"/>
      <c r="DN22" s="387"/>
      <c r="DO22" s="387"/>
      <c r="DP22" s="387"/>
      <c r="DQ22" s="387"/>
      <c r="DR22" s="387"/>
      <c r="DS22" s="387"/>
      <c r="DT22" s="387"/>
      <c r="DU22" s="387"/>
      <c r="DV22" s="387"/>
      <c r="DW22" s="387"/>
      <c r="DX22" s="387"/>
      <c r="DY22" s="387"/>
      <c r="DZ22" s="387"/>
      <c r="EA22" s="387"/>
      <c r="EB22" s="387"/>
      <c r="EC22" s="387"/>
      <c r="ED22" s="387"/>
      <c r="EE22" s="387"/>
      <c r="EF22" s="387"/>
      <c r="EG22" s="387"/>
      <c r="EH22" s="387"/>
      <c r="EI22" s="387"/>
      <c r="EJ22" s="387"/>
      <c r="EK22" s="387"/>
      <c r="EL22" s="387"/>
      <c r="EM22" s="387"/>
      <c r="EN22" s="387"/>
      <c r="EO22" s="387"/>
      <c r="EP22" s="387"/>
      <c r="EQ22" s="387"/>
      <c r="ER22" s="387"/>
      <c r="ES22" s="387"/>
      <c r="ET22" s="387"/>
      <c r="EU22" s="387"/>
      <c r="EV22" s="387"/>
      <c r="EW22" s="387"/>
      <c r="EX22" s="387"/>
      <c r="EY22" s="387"/>
      <c r="EZ22" s="387"/>
      <c r="FA22" s="387"/>
      <c r="FB22" s="387"/>
      <c r="FC22" s="387"/>
      <c r="FD22" s="387"/>
      <c r="FE22" s="387"/>
      <c r="FF22" s="387"/>
      <c r="FG22" s="387"/>
      <c r="FH22" s="387"/>
      <c r="FI22" s="387"/>
      <c r="FJ22" s="387"/>
      <c r="FK22" s="387"/>
      <c r="FL22" s="387"/>
      <c r="FM22" s="387"/>
      <c r="FN22" s="387"/>
      <c r="FO22" s="387"/>
      <c r="FP22" s="387"/>
      <c r="FQ22" s="387"/>
      <c r="FR22" s="387"/>
      <c r="FS22" s="387"/>
      <c r="FT22" s="387"/>
      <c r="FU22" s="387"/>
      <c r="FV22" s="387"/>
      <c r="FW22" s="387"/>
      <c r="FX22" s="387"/>
      <c r="FY22" s="387"/>
      <c r="FZ22" s="387"/>
      <c r="GA22" s="387"/>
      <c r="GB22" s="387"/>
      <c r="GC22" s="387"/>
      <c r="GD22" s="387"/>
      <c r="GE22" s="387"/>
      <c r="GF22" s="387"/>
      <c r="GG22" s="387"/>
      <c r="GH22" s="387"/>
      <c r="GI22" s="387"/>
      <c r="GJ22" s="387"/>
      <c r="GK22" s="387"/>
      <c r="GL22" s="387"/>
      <c r="GM22" s="387"/>
      <c r="GN22" s="387"/>
      <c r="GO22" s="387"/>
      <c r="GP22" s="387"/>
      <c r="GQ22" s="387"/>
      <c r="GR22" s="387"/>
      <c r="GS22" s="387"/>
      <c r="GT22" s="387"/>
      <c r="GU22" s="387"/>
      <c r="GV22" s="387"/>
      <c r="GW22" s="387"/>
      <c r="GX22" s="387"/>
      <c r="GY22" s="387"/>
      <c r="GZ22" s="387"/>
      <c r="HA22" s="387"/>
      <c r="HB22" s="387"/>
      <c r="HC22" s="387"/>
      <c r="HD22" s="387"/>
      <c r="HE22" s="387"/>
      <c r="HF22" s="387"/>
      <c r="HG22" s="387"/>
      <c r="HH22" s="387"/>
      <c r="HI22" s="387"/>
      <c r="HJ22" s="387"/>
      <c r="HK22" s="387"/>
      <c r="HL22" s="387"/>
      <c r="HM22" s="387"/>
      <c r="HN22" s="387"/>
      <c r="HO22" s="387"/>
      <c r="HP22" s="387"/>
      <c r="HQ22" s="387"/>
      <c r="HR22" s="387"/>
      <c r="HS22" s="387"/>
      <c r="HT22" s="387"/>
      <c r="HU22" s="387"/>
      <c r="HV22" s="387"/>
      <c r="HW22" s="387"/>
      <c r="HX22" s="387"/>
      <c r="HY22" s="387"/>
      <c r="HZ22" s="387"/>
      <c r="IA22" s="387"/>
      <c r="IB22" s="387"/>
      <c r="IC22" s="387"/>
      <c r="ID22" s="387"/>
      <c r="IE22" s="387"/>
      <c r="IF22" s="387"/>
      <c r="IG22" s="387"/>
      <c r="IH22" s="387"/>
      <c r="II22" s="387"/>
      <c r="IJ22" s="387"/>
      <c r="IK22" s="387"/>
      <c r="IL22" s="387"/>
      <c r="IM22" s="387"/>
      <c r="IN22" s="387"/>
      <c r="IO22" s="387"/>
      <c r="IP22" s="387"/>
      <c r="IQ22" s="387"/>
      <c r="IR22" s="387"/>
      <c r="IS22" s="387"/>
      <c r="IT22" s="387"/>
      <c r="IU22" s="391"/>
    </row>
    <row r="23" spans="1:255" ht="36" customHeight="1" thickBot="1">
      <c r="A23" s="406"/>
      <c r="B23" s="349" t="s">
        <v>195</v>
      </c>
      <c r="C23" s="371"/>
      <c r="D23" s="1090" t="s">
        <v>1073</v>
      </c>
      <c r="E23" s="1108"/>
      <c r="F23" s="1108"/>
      <c r="G23" s="1108"/>
      <c r="H23" s="1108"/>
      <c r="I23" s="1109"/>
      <c r="J23" s="280"/>
      <c r="K23" s="248"/>
      <c r="L23" s="387"/>
      <c r="M23" s="387"/>
      <c r="N23" s="387"/>
      <c r="O23" s="387"/>
      <c r="P23" s="387"/>
      <c r="Q23" s="387"/>
      <c r="R23" s="387"/>
      <c r="S23" s="387"/>
      <c r="T23" s="387"/>
      <c r="U23" s="387"/>
      <c r="V23" s="387"/>
      <c r="W23" s="387"/>
      <c r="X23" s="387"/>
      <c r="Y23" s="387"/>
      <c r="Z23" s="387"/>
      <c r="AA23" s="387"/>
      <c r="AB23" s="387"/>
      <c r="AC23" s="387"/>
      <c r="AD23" s="387"/>
      <c r="AE23" s="387"/>
      <c r="AF23" s="387"/>
      <c r="AG23" s="387"/>
      <c r="AH23" s="387"/>
      <c r="AI23" s="387"/>
      <c r="AJ23" s="387"/>
      <c r="AK23" s="387"/>
      <c r="AL23" s="387"/>
      <c r="AM23" s="387"/>
      <c r="AN23" s="387"/>
      <c r="AO23" s="387"/>
      <c r="AP23" s="387"/>
      <c r="AQ23" s="387"/>
      <c r="AR23" s="387"/>
      <c r="AS23" s="387"/>
      <c r="AT23" s="387"/>
      <c r="AU23" s="387"/>
      <c r="AV23" s="387"/>
      <c r="AW23" s="387"/>
      <c r="AX23" s="387"/>
      <c r="AY23" s="387"/>
      <c r="AZ23" s="387"/>
      <c r="BA23" s="387"/>
      <c r="BB23" s="387"/>
      <c r="BC23" s="387"/>
      <c r="BD23" s="387"/>
      <c r="BE23" s="387"/>
      <c r="BF23" s="387"/>
      <c r="BG23" s="387"/>
      <c r="BH23" s="387"/>
      <c r="BI23" s="387"/>
      <c r="BJ23" s="387"/>
      <c r="BK23" s="387"/>
      <c r="BL23" s="387"/>
      <c r="BM23" s="387"/>
      <c r="BN23" s="387"/>
      <c r="BO23" s="387"/>
      <c r="BP23" s="387"/>
      <c r="BQ23" s="387"/>
      <c r="BR23" s="387"/>
      <c r="BS23" s="387"/>
      <c r="BT23" s="387"/>
      <c r="BU23" s="387"/>
      <c r="BV23" s="387"/>
      <c r="BW23" s="387"/>
      <c r="BX23" s="387"/>
      <c r="BY23" s="387"/>
      <c r="BZ23" s="387"/>
      <c r="CA23" s="387"/>
      <c r="CB23" s="387"/>
      <c r="CC23" s="387"/>
      <c r="CD23" s="387"/>
      <c r="CE23" s="387"/>
      <c r="CF23" s="387"/>
      <c r="CG23" s="387"/>
      <c r="CH23" s="387"/>
      <c r="CI23" s="387"/>
      <c r="CJ23" s="387"/>
      <c r="CK23" s="387"/>
      <c r="CL23" s="387"/>
      <c r="CM23" s="387"/>
      <c r="CN23" s="387"/>
      <c r="CO23" s="387"/>
      <c r="CP23" s="387"/>
      <c r="CQ23" s="387"/>
      <c r="CR23" s="387"/>
      <c r="CS23" s="387"/>
      <c r="CT23" s="387"/>
      <c r="CU23" s="387"/>
      <c r="CV23" s="387"/>
      <c r="CW23" s="387"/>
      <c r="CX23" s="387"/>
      <c r="CY23" s="387"/>
      <c r="CZ23" s="387"/>
      <c r="DA23" s="387"/>
      <c r="DB23" s="387"/>
      <c r="DC23" s="387"/>
      <c r="DD23" s="387"/>
      <c r="DE23" s="387"/>
      <c r="DF23" s="387"/>
      <c r="DG23" s="387"/>
      <c r="DH23" s="387"/>
      <c r="DI23" s="387"/>
      <c r="DJ23" s="387"/>
      <c r="DK23" s="387"/>
      <c r="DL23" s="387"/>
      <c r="DM23" s="387"/>
      <c r="DN23" s="387"/>
      <c r="DO23" s="387"/>
      <c r="DP23" s="387"/>
      <c r="DQ23" s="387"/>
      <c r="DR23" s="387"/>
      <c r="DS23" s="387"/>
      <c r="DT23" s="387"/>
      <c r="DU23" s="387"/>
      <c r="DV23" s="387"/>
      <c r="DW23" s="387"/>
      <c r="DX23" s="387"/>
      <c r="DY23" s="387"/>
      <c r="DZ23" s="387"/>
      <c r="EA23" s="387"/>
      <c r="EB23" s="387"/>
      <c r="EC23" s="387"/>
      <c r="ED23" s="387"/>
      <c r="EE23" s="387"/>
      <c r="EF23" s="387"/>
      <c r="EG23" s="387"/>
      <c r="EH23" s="387"/>
      <c r="EI23" s="387"/>
      <c r="EJ23" s="387"/>
      <c r="EK23" s="387"/>
      <c r="EL23" s="387"/>
      <c r="EM23" s="387"/>
      <c r="EN23" s="387"/>
      <c r="EO23" s="387"/>
      <c r="EP23" s="387"/>
      <c r="EQ23" s="387"/>
      <c r="ER23" s="387"/>
      <c r="ES23" s="387"/>
      <c r="ET23" s="387"/>
      <c r="EU23" s="387"/>
      <c r="EV23" s="387"/>
      <c r="EW23" s="387"/>
      <c r="EX23" s="387"/>
      <c r="EY23" s="387"/>
      <c r="EZ23" s="387"/>
      <c r="FA23" s="387"/>
      <c r="FB23" s="387"/>
      <c r="FC23" s="387"/>
      <c r="FD23" s="387"/>
      <c r="FE23" s="387"/>
      <c r="FF23" s="387"/>
      <c r="FG23" s="387"/>
      <c r="FH23" s="387"/>
      <c r="FI23" s="387"/>
      <c r="FJ23" s="387"/>
      <c r="FK23" s="387"/>
      <c r="FL23" s="387"/>
      <c r="FM23" s="387"/>
      <c r="FN23" s="387"/>
      <c r="FO23" s="387"/>
      <c r="FP23" s="387"/>
      <c r="FQ23" s="387"/>
      <c r="FR23" s="387"/>
      <c r="FS23" s="387"/>
      <c r="FT23" s="387"/>
      <c r="FU23" s="387"/>
      <c r="FV23" s="387"/>
      <c r="FW23" s="387"/>
      <c r="FX23" s="387"/>
      <c r="FY23" s="387"/>
      <c r="FZ23" s="387"/>
      <c r="GA23" s="387"/>
      <c r="GB23" s="387"/>
      <c r="GC23" s="387"/>
      <c r="GD23" s="387"/>
      <c r="GE23" s="387"/>
      <c r="GF23" s="387"/>
      <c r="GG23" s="387"/>
      <c r="GH23" s="387"/>
      <c r="GI23" s="387"/>
      <c r="GJ23" s="387"/>
      <c r="GK23" s="387"/>
      <c r="GL23" s="387"/>
      <c r="GM23" s="387"/>
      <c r="GN23" s="387"/>
      <c r="GO23" s="387"/>
      <c r="GP23" s="387"/>
      <c r="GQ23" s="387"/>
      <c r="GR23" s="387"/>
      <c r="GS23" s="387"/>
      <c r="GT23" s="387"/>
      <c r="GU23" s="387"/>
      <c r="GV23" s="387"/>
      <c r="GW23" s="387"/>
      <c r="GX23" s="387"/>
      <c r="GY23" s="387"/>
      <c r="GZ23" s="387"/>
      <c r="HA23" s="387"/>
      <c r="HB23" s="387"/>
      <c r="HC23" s="387"/>
      <c r="HD23" s="387"/>
      <c r="HE23" s="387"/>
      <c r="HF23" s="387"/>
      <c r="HG23" s="387"/>
      <c r="HH23" s="387"/>
      <c r="HI23" s="387"/>
      <c r="HJ23" s="387"/>
      <c r="HK23" s="387"/>
      <c r="HL23" s="387"/>
      <c r="HM23" s="387"/>
      <c r="HN23" s="387"/>
      <c r="HO23" s="387"/>
      <c r="HP23" s="387"/>
      <c r="HQ23" s="387"/>
      <c r="HR23" s="387"/>
      <c r="HS23" s="387"/>
      <c r="HT23" s="387"/>
      <c r="HU23" s="387"/>
      <c r="HV23" s="387"/>
      <c r="HW23" s="387"/>
      <c r="HX23" s="387"/>
      <c r="HY23" s="387"/>
      <c r="HZ23" s="387"/>
      <c r="IA23" s="387"/>
      <c r="IB23" s="387"/>
      <c r="IC23" s="387"/>
      <c r="ID23" s="387"/>
      <c r="IE23" s="387"/>
      <c r="IF23" s="387"/>
      <c r="IG23" s="387"/>
      <c r="IH23" s="387"/>
      <c r="II23" s="387"/>
      <c r="IJ23" s="387"/>
      <c r="IK23" s="387"/>
      <c r="IL23" s="387"/>
      <c r="IM23" s="387"/>
      <c r="IN23" s="387"/>
      <c r="IO23" s="387"/>
      <c r="IP23" s="387"/>
      <c r="IQ23" s="387"/>
      <c r="IR23" s="387"/>
      <c r="IS23" s="387"/>
      <c r="IT23" s="387"/>
      <c r="IU23" s="391"/>
    </row>
    <row r="24" spans="1:255" ht="36" customHeight="1" thickBot="1">
      <c r="A24" s="406"/>
      <c r="B24" s="349" t="s">
        <v>197</v>
      </c>
      <c r="C24" s="371"/>
      <c r="D24" s="1090" t="s">
        <v>401</v>
      </c>
      <c r="E24" s="1108"/>
      <c r="F24" s="1108"/>
      <c r="G24" s="1108"/>
      <c r="H24" s="1108"/>
      <c r="I24" s="1109"/>
      <c r="J24" s="280"/>
      <c r="K24" s="248"/>
      <c r="L24" s="387"/>
      <c r="M24" s="387"/>
      <c r="N24" s="387"/>
      <c r="O24" s="387"/>
      <c r="P24" s="387"/>
      <c r="Q24" s="387"/>
      <c r="R24" s="387"/>
      <c r="S24" s="387"/>
      <c r="T24" s="387"/>
      <c r="U24" s="387"/>
      <c r="V24" s="387"/>
      <c r="W24" s="387"/>
      <c r="X24" s="387"/>
      <c r="Y24" s="387"/>
      <c r="Z24" s="387"/>
      <c r="AA24" s="387"/>
      <c r="AB24" s="387"/>
      <c r="AC24" s="387"/>
      <c r="AD24" s="387"/>
      <c r="AE24" s="387"/>
      <c r="AF24" s="387"/>
      <c r="AG24" s="387"/>
      <c r="AH24" s="387"/>
      <c r="AI24" s="387"/>
      <c r="AJ24" s="387"/>
      <c r="AK24" s="387"/>
      <c r="AL24" s="387"/>
      <c r="AM24" s="387"/>
      <c r="AN24" s="387"/>
      <c r="AO24" s="387"/>
      <c r="AP24" s="387"/>
      <c r="AQ24" s="387"/>
      <c r="AR24" s="387"/>
      <c r="AS24" s="387"/>
      <c r="AT24" s="387"/>
      <c r="AU24" s="387"/>
      <c r="AV24" s="387"/>
      <c r="AW24" s="387"/>
      <c r="AX24" s="387"/>
      <c r="AY24" s="387"/>
      <c r="AZ24" s="387"/>
      <c r="BA24" s="387"/>
      <c r="BB24" s="387"/>
      <c r="BC24" s="387"/>
      <c r="BD24" s="387"/>
      <c r="BE24" s="387"/>
      <c r="BF24" s="387"/>
      <c r="BG24" s="387"/>
      <c r="BH24" s="387"/>
      <c r="BI24" s="387"/>
      <c r="BJ24" s="387"/>
      <c r="BK24" s="387"/>
      <c r="BL24" s="387"/>
      <c r="BM24" s="387"/>
      <c r="BN24" s="387"/>
      <c r="BO24" s="387"/>
      <c r="BP24" s="387"/>
      <c r="BQ24" s="387"/>
      <c r="BR24" s="387"/>
      <c r="BS24" s="387"/>
      <c r="BT24" s="387"/>
      <c r="BU24" s="387"/>
      <c r="BV24" s="387"/>
      <c r="BW24" s="387"/>
      <c r="BX24" s="387"/>
      <c r="BY24" s="387"/>
      <c r="BZ24" s="387"/>
      <c r="CA24" s="387"/>
      <c r="CB24" s="387"/>
      <c r="CC24" s="387"/>
      <c r="CD24" s="387"/>
      <c r="CE24" s="387"/>
      <c r="CF24" s="387"/>
      <c r="CG24" s="387"/>
      <c r="CH24" s="387"/>
      <c r="CI24" s="387"/>
      <c r="CJ24" s="387"/>
      <c r="CK24" s="387"/>
      <c r="CL24" s="387"/>
      <c r="CM24" s="387"/>
      <c r="CN24" s="387"/>
      <c r="CO24" s="387"/>
      <c r="CP24" s="387"/>
      <c r="CQ24" s="387"/>
      <c r="CR24" s="387"/>
      <c r="CS24" s="387"/>
      <c r="CT24" s="387"/>
      <c r="CU24" s="387"/>
      <c r="CV24" s="387"/>
      <c r="CW24" s="387"/>
      <c r="CX24" s="387"/>
      <c r="CY24" s="387"/>
      <c r="CZ24" s="387"/>
      <c r="DA24" s="387"/>
      <c r="DB24" s="387"/>
      <c r="DC24" s="387"/>
      <c r="DD24" s="387"/>
      <c r="DE24" s="387"/>
      <c r="DF24" s="387"/>
      <c r="DG24" s="387"/>
      <c r="DH24" s="387"/>
      <c r="DI24" s="387"/>
      <c r="DJ24" s="387"/>
      <c r="DK24" s="387"/>
      <c r="DL24" s="387"/>
      <c r="DM24" s="387"/>
      <c r="DN24" s="387"/>
      <c r="DO24" s="387"/>
      <c r="DP24" s="387"/>
      <c r="DQ24" s="387"/>
      <c r="DR24" s="387"/>
      <c r="DS24" s="387"/>
      <c r="DT24" s="387"/>
      <c r="DU24" s="387"/>
      <c r="DV24" s="387"/>
      <c r="DW24" s="387"/>
      <c r="DX24" s="387"/>
      <c r="DY24" s="387"/>
      <c r="DZ24" s="387"/>
      <c r="EA24" s="387"/>
      <c r="EB24" s="387"/>
      <c r="EC24" s="387"/>
      <c r="ED24" s="387"/>
      <c r="EE24" s="387"/>
      <c r="EF24" s="387"/>
      <c r="EG24" s="387"/>
      <c r="EH24" s="387"/>
      <c r="EI24" s="387"/>
      <c r="EJ24" s="387"/>
      <c r="EK24" s="387"/>
      <c r="EL24" s="387"/>
      <c r="EM24" s="387"/>
      <c r="EN24" s="387"/>
      <c r="EO24" s="387"/>
      <c r="EP24" s="387"/>
      <c r="EQ24" s="387"/>
      <c r="ER24" s="387"/>
      <c r="ES24" s="387"/>
      <c r="ET24" s="387"/>
      <c r="EU24" s="387"/>
      <c r="EV24" s="387"/>
      <c r="EW24" s="387"/>
      <c r="EX24" s="387"/>
      <c r="EY24" s="387"/>
      <c r="EZ24" s="387"/>
      <c r="FA24" s="387"/>
      <c r="FB24" s="387"/>
      <c r="FC24" s="387"/>
      <c r="FD24" s="387"/>
      <c r="FE24" s="387"/>
      <c r="FF24" s="387"/>
      <c r="FG24" s="387"/>
      <c r="FH24" s="387"/>
      <c r="FI24" s="387"/>
      <c r="FJ24" s="387"/>
      <c r="FK24" s="387"/>
      <c r="FL24" s="387"/>
      <c r="FM24" s="387"/>
      <c r="FN24" s="387"/>
      <c r="FO24" s="387"/>
      <c r="FP24" s="387"/>
      <c r="FQ24" s="387"/>
      <c r="FR24" s="387"/>
      <c r="FS24" s="387"/>
      <c r="FT24" s="387"/>
      <c r="FU24" s="387"/>
      <c r="FV24" s="387"/>
      <c r="FW24" s="387"/>
      <c r="FX24" s="387"/>
      <c r="FY24" s="387"/>
      <c r="FZ24" s="387"/>
      <c r="GA24" s="387"/>
      <c r="GB24" s="387"/>
      <c r="GC24" s="387"/>
      <c r="GD24" s="387"/>
      <c r="GE24" s="387"/>
      <c r="GF24" s="387"/>
      <c r="GG24" s="387"/>
      <c r="GH24" s="387"/>
      <c r="GI24" s="387"/>
      <c r="GJ24" s="387"/>
      <c r="GK24" s="387"/>
      <c r="GL24" s="387"/>
      <c r="GM24" s="387"/>
      <c r="GN24" s="387"/>
      <c r="GO24" s="387"/>
      <c r="GP24" s="387"/>
      <c r="GQ24" s="387"/>
      <c r="GR24" s="387"/>
      <c r="GS24" s="387"/>
      <c r="GT24" s="387"/>
      <c r="GU24" s="387"/>
      <c r="GV24" s="387"/>
      <c r="GW24" s="387"/>
      <c r="GX24" s="387"/>
      <c r="GY24" s="387"/>
      <c r="GZ24" s="387"/>
      <c r="HA24" s="387"/>
      <c r="HB24" s="387"/>
      <c r="HC24" s="387"/>
      <c r="HD24" s="387"/>
      <c r="HE24" s="387"/>
      <c r="HF24" s="387"/>
      <c r="HG24" s="387"/>
      <c r="HH24" s="387"/>
      <c r="HI24" s="387"/>
      <c r="HJ24" s="387"/>
      <c r="HK24" s="387"/>
      <c r="HL24" s="387"/>
      <c r="HM24" s="387"/>
      <c r="HN24" s="387"/>
      <c r="HO24" s="387"/>
      <c r="HP24" s="387"/>
      <c r="HQ24" s="387"/>
      <c r="HR24" s="387"/>
      <c r="HS24" s="387"/>
      <c r="HT24" s="387"/>
      <c r="HU24" s="387"/>
      <c r="HV24" s="387"/>
      <c r="HW24" s="387"/>
      <c r="HX24" s="387"/>
      <c r="HY24" s="387"/>
      <c r="HZ24" s="387"/>
      <c r="IA24" s="387"/>
      <c r="IB24" s="387"/>
      <c r="IC24" s="387"/>
      <c r="ID24" s="387"/>
      <c r="IE24" s="387"/>
      <c r="IF24" s="387"/>
      <c r="IG24" s="387"/>
      <c r="IH24" s="387"/>
      <c r="II24" s="387"/>
      <c r="IJ24" s="387"/>
      <c r="IK24" s="387"/>
      <c r="IL24" s="387"/>
      <c r="IM24" s="387"/>
      <c r="IN24" s="387"/>
      <c r="IO24" s="387"/>
      <c r="IP24" s="387"/>
      <c r="IQ24" s="387"/>
      <c r="IR24" s="387"/>
      <c r="IS24" s="387"/>
      <c r="IT24" s="387"/>
      <c r="IU24" s="391"/>
    </row>
    <row r="25" spans="1:255" ht="15" customHeight="1" thickBot="1">
      <c r="A25" s="398"/>
      <c r="B25" s="340"/>
      <c r="C25" s="341"/>
      <c r="D25" s="342"/>
      <c r="E25" s="342"/>
      <c r="F25" s="259"/>
      <c r="G25" s="259"/>
      <c r="H25" s="259"/>
      <c r="I25" s="259"/>
      <c r="J25" s="248"/>
      <c r="K25" s="248"/>
      <c r="L25" s="387"/>
      <c r="M25" s="387"/>
      <c r="N25" s="387"/>
      <c r="O25" s="387"/>
      <c r="P25" s="387"/>
      <c r="Q25" s="387"/>
      <c r="R25" s="387"/>
      <c r="S25" s="387"/>
      <c r="T25" s="387"/>
      <c r="U25" s="387"/>
      <c r="V25" s="387"/>
      <c r="W25" s="387"/>
      <c r="X25" s="387"/>
      <c r="Y25" s="387"/>
      <c r="Z25" s="387"/>
      <c r="AA25" s="387"/>
      <c r="AB25" s="387"/>
      <c r="AC25" s="387"/>
      <c r="AD25" s="387"/>
      <c r="AE25" s="387"/>
      <c r="AF25" s="387"/>
      <c r="AG25" s="387"/>
      <c r="AH25" s="387"/>
      <c r="AI25" s="387"/>
      <c r="AJ25" s="387"/>
      <c r="AK25" s="387"/>
      <c r="AL25" s="387"/>
      <c r="AM25" s="387"/>
      <c r="AN25" s="387"/>
      <c r="AO25" s="387"/>
      <c r="AP25" s="387"/>
      <c r="AQ25" s="387"/>
      <c r="AR25" s="387"/>
      <c r="AS25" s="387"/>
      <c r="AT25" s="387"/>
      <c r="AU25" s="387"/>
      <c r="AV25" s="387"/>
      <c r="AW25" s="387"/>
      <c r="AX25" s="387"/>
      <c r="AY25" s="387"/>
      <c r="AZ25" s="387"/>
      <c r="BA25" s="387"/>
      <c r="BB25" s="387"/>
      <c r="BC25" s="387"/>
      <c r="BD25" s="387"/>
      <c r="BE25" s="387"/>
      <c r="BF25" s="387"/>
      <c r="BG25" s="387"/>
      <c r="BH25" s="387"/>
      <c r="BI25" s="387"/>
      <c r="BJ25" s="387"/>
      <c r="BK25" s="387"/>
      <c r="BL25" s="387"/>
      <c r="BM25" s="387"/>
      <c r="BN25" s="387"/>
      <c r="BO25" s="387"/>
      <c r="BP25" s="387"/>
      <c r="BQ25" s="387"/>
      <c r="BR25" s="387"/>
      <c r="BS25" s="387"/>
      <c r="BT25" s="387"/>
      <c r="BU25" s="387"/>
      <c r="BV25" s="387"/>
      <c r="BW25" s="387"/>
      <c r="BX25" s="387"/>
      <c r="BY25" s="387"/>
      <c r="BZ25" s="387"/>
      <c r="CA25" s="387"/>
      <c r="CB25" s="387"/>
      <c r="CC25" s="387"/>
      <c r="CD25" s="387"/>
      <c r="CE25" s="387"/>
      <c r="CF25" s="387"/>
      <c r="CG25" s="387"/>
      <c r="CH25" s="387"/>
      <c r="CI25" s="387"/>
      <c r="CJ25" s="387"/>
      <c r="CK25" s="387"/>
      <c r="CL25" s="387"/>
      <c r="CM25" s="387"/>
      <c r="CN25" s="387"/>
      <c r="CO25" s="387"/>
      <c r="CP25" s="387"/>
      <c r="CQ25" s="387"/>
      <c r="CR25" s="387"/>
      <c r="CS25" s="387"/>
      <c r="CT25" s="387"/>
      <c r="CU25" s="387"/>
      <c r="CV25" s="387"/>
      <c r="CW25" s="387"/>
      <c r="CX25" s="387"/>
      <c r="CY25" s="387"/>
      <c r="CZ25" s="387"/>
      <c r="DA25" s="387"/>
      <c r="DB25" s="387"/>
      <c r="DC25" s="387"/>
      <c r="DD25" s="387"/>
      <c r="DE25" s="387"/>
      <c r="DF25" s="387"/>
      <c r="DG25" s="387"/>
      <c r="DH25" s="387"/>
      <c r="DI25" s="387"/>
      <c r="DJ25" s="387"/>
      <c r="DK25" s="387"/>
      <c r="DL25" s="387"/>
      <c r="DM25" s="387"/>
      <c r="DN25" s="387"/>
      <c r="DO25" s="387"/>
      <c r="DP25" s="387"/>
      <c r="DQ25" s="387"/>
      <c r="DR25" s="387"/>
      <c r="DS25" s="387"/>
      <c r="DT25" s="387"/>
      <c r="DU25" s="387"/>
      <c r="DV25" s="387"/>
      <c r="DW25" s="387"/>
      <c r="DX25" s="387"/>
      <c r="DY25" s="387"/>
      <c r="DZ25" s="387"/>
      <c r="EA25" s="387"/>
      <c r="EB25" s="387"/>
      <c r="EC25" s="387"/>
      <c r="ED25" s="387"/>
      <c r="EE25" s="387"/>
      <c r="EF25" s="387"/>
      <c r="EG25" s="387"/>
      <c r="EH25" s="387"/>
      <c r="EI25" s="387"/>
      <c r="EJ25" s="387"/>
      <c r="EK25" s="387"/>
      <c r="EL25" s="387"/>
      <c r="EM25" s="387"/>
      <c r="EN25" s="387"/>
      <c r="EO25" s="387"/>
      <c r="EP25" s="387"/>
      <c r="EQ25" s="387"/>
      <c r="ER25" s="387"/>
      <c r="ES25" s="387"/>
      <c r="ET25" s="387"/>
      <c r="EU25" s="387"/>
      <c r="EV25" s="387"/>
      <c r="EW25" s="387"/>
      <c r="EX25" s="387"/>
      <c r="EY25" s="387"/>
      <c r="EZ25" s="387"/>
      <c r="FA25" s="387"/>
      <c r="FB25" s="387"/>
      <c r="FC25" s="387"/>
      <c r="FD25" s="387"/>
      <c r="FE25" s="387"/>
      <c r="FF25" s="387"/>
      <c r="FG25" s="387"/>
      <c r="FH25" s="387"/>
      <c r="FI25" s="387"/>
      <c r="FJ25" s="387"/>
      <c r="FK25" s="387"/>
      <c r="FL25" s="387"/>
      <c r="FM25" s="387"/>
      <c r="FN25" s="387"/>
      <c r="FO25" s="387"/>
      <c r="FP25" s="387"/>
      <c r="FQ25" s="387"/>
      <c r="FR25" s="387"/>
      <c r="FS25" s="387"/>
      <c r="FT25" s="387"/>
      <c r="FU25" s="387"/>
      <c r="FV25" s="387"/>
      <c r="FW25" s="387"/>
      <c r="FX25" s="387"/>
      <c r="FY25" s="387"/>
      <c r="FZ25" s="387"/>
      <c r="GA25" s="387"/>
      <c r="GB25" s="387"/>
      <c r="GC25" s="387"/>
      <c r="GD25" s="387"/>
      <c r="GE25" s="387"/>
      <c r="GF25" s="387"/>
      <c r="GG25" s="387"/>
      <c r="GH25" s="387"/>
      <c r="GI25" s="387"/>
      <c r="GJ25" s="387"/>
      <c r="GK25" s="387"/>
      <c r="GL25" s="387"/>
      <c r="GM25" s="387"/>
      <c r="GN25" s="387"/>
      <c r="GO25" s="387"/>
      <c r="GP25" s="387"/>
      <c r="GQ25" s="387"/>
      <c r="GR25" s="387"/>
      <c r="GS25" s="387"/>
      <c r="GT25" s="387"/>
      <c r="GU25" s="387"/>
      <c r="GV25" s="387"/>
      <c r="GW25" s="387"/>
      <c r="GX25" s="387"/>
      <c r="GY25" s="387"/>
      <c r="GZ25" s="387"/>
      <c r="HA25" s="387"/>
      <c r="HB25" s="387"/>
      <c r="HC25" s="387"/>
      <c r="HD25" s="387"/>
      <c r="HE25" s="387"/>
      <c r="HF25" s="387"/>
      <c r="HG25" s="387"/>
      <c r="HH25" s="387"/>
      <c r="HI25" s="387"/>
      <c r="HJ25" s="387"/>
      <c r="HK25" s="387"/>
      <c r="HL25" s="387"/>
      <c r="HM25" s="387"/>
      <c r="HN25" s="387"/>
      <c r="HO25" s="387"/>
      <c r="HP25" s="387"/>
      <c r="HQ25" s="387"/>
      <c r="HR25" s="387"/>
      <c r="HS25" s="387"/>
      <c r="HT25" s="387"/>
      <c r="HU25" s="387"/>
      <c r="HV25" s="387"/>
      <c r="HW25" s="387"/>
      <c r="HX25" s="387"/>
      <c r="HY25" s="387"/>
      <c r="HZ25" s="387"/>
      <c r="IA25" s="387"/>
      <c r="IB25" s="387"/>
      <c r="IC25" s="387"/>
      <c r="ID25" s="387"/>
      <c r="IE25" s="387"/>
      <c r="IF25" s="387"/>
      <c r="IG25" s="387"/>
      <c r="IH25" s="387"/>
      <c r="II25" s="387"/>
      <c r="IJ25" s="387"/>
      <c r="IK25" s="387"/>
      <c r="IL25" s="387"/>
      <c r="IM25" s="387"/>
      <c r="IN25" s="387"/>
      <c r="IO25" s="387"/>
      <c r="IP25" s="387"/>
      <c r="IQ25" s="387"/>
      <c r="IR25" s="387"/>
      <c r="IS25" s="387"/>
      <c r="IT25" s="387"/>
      <c r="IU25" s="391"/>
    </row>
    <row r="26" spans="1:255" ht="24" customHeight="1" thickBot="1">
      <c r="A26" s="406"/>
      <c r="B26" s="1091" t="s">
        <v>199</v>
      </c>
      <c r="C26" s="1108"/>
      <c r="D26" s="1108"/>
      <c r="E26" s="343"/>
      <c r="F26" s="280"/>
      <c r="G26" s="248"/>
      <c r="H26" s="248"/>
      <c r="I26" s="248"/>
      <c r="J26" s="248"/>
      <c r="K26" s="248"/>
      <c r="L26" s="387"/>
      <c r="M26" s="387"/>
      <c r="N26" s="387"/>
      <c r="O26" s="387"/>
      <c r="P26" s="387"/>
      <c r="Q26" s="387"/>
      <c r="R26" s="387"/>
      <c r="S26" s="387"/>
      <c r="T26" s="387"/>
      <c r="U26" s="387"/>
      <c r="V26" s="387"/>
      <c r="W26" s="387"/>
      <c r="X26" s="387"/>
      <c r="Y26" s="387"/>
      <c r="Z26" s="387"/>
      <c r="AA26" s="387"/>
      <c r="AB26" s="387"/>
      <c r="AC26" s="387"/>
      <c r="AD26" s="387"/>
      <c r="AE26" s="387"/>
      <c r="AF26" s="387"/>
      <c r="AG26" s="387"/>
      <c r="AH26" s="387"/>
      <c r="AI26" s="387"/>
      <c r="AJ26" s="387"/>
      <c r="AK26" s="387"/>
      <c r="AL26" s="387"/>
      <c r="AM26" s="387"/>
      <c r="AN26" s="387"/>
      <c r="AO26" s="387"/>
      <c r="AP26" s="387"/>
      <c r="AQ26" s="387"/>
      <c r="AR26" s="387"/>
      <c r="AS26" s="387"/>
      <c r="AT26" s="387"/>
      <c r="AU26" s="387"/>
      <c r="AV26" s="387"/>
      <c r="AW26" s="387"/>
      <c r="AX26" s="387"/>
      <c r="AY26" s="387"/>
      <c r="AZ26" s="387"/>
      <c r="BA26" s="387"/>
      <c r="BB26" s="387"/>
      <c r="BC26" s="387"/>
      <c r="BD26" s="387"/>
      <c r="BE26" s="387"/>
      <c r="BF26" s="387"/>
      <c r="BG26" s="387"/>
      <c r="BH26" s="387"/>
      <c r="BI26" s="387"/>
      <c r="BJ26" s="387"/>
      <c r="BK26" s="387"/>
      <c r="BL26" s="387"/>
      <c r="BM26" s="387"/>
      <c r="BN26" s="387"/>
      <c r="BO26" s="387"/>
      <c r="BP26" s="387"/>
      <c r="BQ26" s="387"/>
      <c r="BR26" s="387"/>
      <c r="BS26" s="387"/>
      <c r="BT26" s="387"/>
      <c r="BU26" s="387"/>
      <c r="BV26" s="387"/>
      <c r="BW26" s="387"/>
      <c r="BX26" s="387"/>
      <c r="BY26" s="387"/>
      <c r="BZ26" s="387"/>
      <c r="CA26" s="387"/>
      <c r="CB26" s="387"/>
      <c r="CC26" s="387"/>
      <c r="CD26" s="387"/>
      <c r="CE26" s="387"/>
      <c r="CF26" s="387"/>
      <c r="CG26" s="387"/>
      <c r="CH26" s="387"/>
      <c r="CI26" s="387"/>
      <c r="CJ26" s="387"/>
      <c r="CK26" s="387"/>
      <c r="CL26" s="387"/>
      <c r="CM26" s="387"/>
      <c r="CN26" s="387"/>
      <c r="CO26" s="387"/>
      <c r="CP26" s="387"/>
      <c r="CQ26" s="387"/>
      <c r="CR26" s="387"/>
      <c r="CS26" s="387"/>
      <c r="CT26" s="387"/>
      <c r="CU26" s="387"/>
      <c r="CV26" s="387"/>
      <c r="CW26" s="387"/>
      <c r="CX26" s="387"/>
      <c r="CY26" s="387"/>
      <c r="CZ26" s="387"/>
      <c r="DA26" s="387"/>
      <c r="DB26" s="387"/>
      <c r="DC26" s="387"/>
      <c r="DD26" s="387"/>
      <c r="DE26" s="387"/>
      <c r="DF26" s="387"/>
      <c r="DG26" s="387"/>
      <c r="DH26" s="387"/>
      <c r="DI26" s="387"/>
      <c r="DJ26" s="387"/>
      <c r="DK26" s="387"/>
      <c r="DL26" s="387"/>
      <c r="DM26" s="387"/>
      <c r="DN26" s="387"/>
      <c r="DO26" s="387"/>
      <c r="DP26" s="387"/>
      <c r="DQ26" s="387"/>
      <c r="DR26" s="387"/>
      <c r="DS26" s="387"/>
      <c r="DT26" s="387"/>
      <c r="DU26" s="387"/>
      <c r="DV26" s="387"/>
      <c r="DW26" s="387"/>
      <c r="DX26" s="387"/>
      <c r="DY26" s="387"/>
      <c r="DZ26" s="387"/>
      <c r="EA26" s="387"/>
      <c r="EB26" s="387"/>
      <c r="EC26" s="387"/>
      <c r="ED26" s="387"/>
      <c r="EE26" s="387"/>
      <c r="EF26" s="387"/>
      <c r="EG26" s="387"/>
      <c r="EH26" s="387"/>
      <c r="EI26" s="387"/>
      <c r="EJ26" s="387"/>
      <c r="EK26" s="387"/>
      <c r="EL26" s="387"/>
      <c r="EM26" s="387"/>
      <c r="EN26" s="387"/>
      <c r="EO26" s="387"/>
      <c r="EP26" s="387"/>
      <c r="EQ26" s="387"/>
      <c r="ER26" s="387"/>
      <c r="ES26" s="387"/>
      <c r="ET26" s="387"/>
      <c r="EU26" s="387"/>
      <c r="EV26" s="387"/>
      <c r="EW26" s="387"/>
      <c r="EX26" s="387"/>
      <c r="EY26" s="387"/>
      <c r="EZ26" s="387"/>
      <c r="FA26" s="387"/>
      <c r="FB26" s="387"/>
      <c r="FC26" s="387"/>
      <c r="FD26" s="387"/>
      <c r="FE26" s="387"/>
      <c r="FF26" s="387"/>
      <c r="FG26" s="387"/>
      <c r="FH26" s="387"/>
      <c r="FI26" s="387"/>
      <c r="FJ26" s="387"/>
      <c r="FK26" s="387"/>
      <c r="FL26" s="387"/>
      <c r="FM26" s="387"/>
      <c r="FN26" s="387"/>
      <c r="FO26" s="387"/>
      <c r="FP26" s="387"/>
      <c r="FQ26" s="387"/>
      <c r="FR26" s="387"/>
      <c r="FS26" s="387"/>
      <c r="FT26" s="387"/>
      <c r="FU26" s="387"/>
      <c r="FV26" s="387"/>
      <c r="FW26" s="387"/>
      <c r="FX26" s="387"/>
      <c r="FY26" s="387"/>
      <c r="FZ26" s="387"/>
      <c r="GA26" s="387"/>
      <c r="GB26" s="387"/>
      <c r="GC26" s="387"/>
      <c r="GD26" s="387"/>
      <c r="GE26" s="387"/>
      <c r="GF26" s="387"/>
      <c r="GG26" s="387"/>
      <c r="GH26" s="387"/>
      <c r="GI26" s="387"/>
      <c r="GJ26" s="387"/>
      <c r="GK26" s="387"/>
      <c r="GL26" s="387"/>
      <c r="GM26" s="387"/>
      <c r="GN26" s="387"/>
      <c r="GO26" s="387"/>
      <c r="GP26" s="387"/>
      <c r="GQ26" s="387"/>
      <c r="GR26" s="387"/>
      <c r="GS26" s="387"/>
      <c r="GT26" s="387"/>
      <c r="GU26" s="387"/>
      <c r="GV26" s="387"/>
      <c r="GW26" s="387"/>
      <c r="GX26" s="387"/>
      <c r="GY26" s="387"/>
      <c r="GZ26" s="387"/>
      <c r="HA26" s="387"/>
      <c r="HB26" s="387"/>
      <c r="HC26" s="387"/>
      <c r="HD26" s="387"/>
      <c r="HE26" s="387"/>
      <c r="HF26" s="387"/>
      <c r="HG26" s="387"/>
      <c r="HH26" s="387"/>
      <c r="HI26" s="387"/>
      <c r="HJ26" s="387"/>
      <c r="HK26" s="387"/>
      <c r="HL26" s="387"/>
      <c r="HM26" s="387"/>
      <c r="HN26" s="387"/>
      <c r="HO26" s="387"/>
      <c r="HP26" s="387"/>
      <c r="HQ26" s="387"/>
      <c r="HR26" s="387"/>
      <c r="HS26" s="387"/>
      <c r="HT26" s="387"/>
      <c r="HU26" s="387"/>
      <c r="HV26" s="387"/>
      <c r="HW26" s="387"/>
      <c r="HX26" s="387"/>
      <c r="HY26" s="387"/>
      <c r="HZ26" s="387"/>
      <c r="IA26" s="387"/>
      <c r="IB26" s="387"/>
      <c r="IC26" s="387"/>
      <c r="ID26" s="387"/>
      <c r="IE26" s="387"/>
      <c r="IF26" s="387"/>
      <c r="IG26" s="387"/>
      <c r="IH26" s="387"/>
      <c r="II26" s="387"/>
      <c r="IJ26" s="387"/>
      <c r="IK26" s="387"/>
      <c r="IL26" s="387"/>
      <c r="IM26" s="387"/>
      <c r="IN26" s="387"/>
      <c r="IO26" s="387"/>
      <c r="IP26" s="387"/>
      <c r="IQ26" s="387"/>
      <c r="IR26" s="387"/>
      <c r="IS26" s="387"/>
      <c r="IT26" s="387"/>
      <c r="IU26" s="391"/>
    </row>
    <row r="27" spans="1:255" ht="15.95" customHeight="1" thickBot="1">
      <c r="A27" s="344">
        <f t="shared" ref="A27:A32" si="0">A28-1</f>
        <v>14</v>
      </c>
      <c r="B27" s="1094">
        <v>1</v>
      </c>
      <c r="C27" s="345"/>
      <c r="D27" s="346" t="s">
        <v>200</v>
      </c>
      <c r="E27" s="691" t="s">
        <v>285</v>
      </c>
      <c r="F27" s="386"/>
      <c r="G27" s="248"/>
      <c r="H27" s="248"/>
      <c r="I27" s="248"/>
      <c r="J27" s="248"/>
      <c r="K27" s="248"/>
      <c r="L27" s="387"/>
      <c r="M27" s="387"/>
      <c r="N27" s="387"/>
      <c r="O27" s="387"/>
      <c r="P27" s="387"/>
      <c r="Q27" s="387"/>
      <c r="R27" s="387"/>
      <c r="S27" s="387"/>
      <c r="T27" s="387"/>
      <c r="U27" s="387"/>
      <c r="V27" s="387"/>
      <c r="W27" s="387"/>
      <c r="X27" s="387"/>
      <c r="Y27" s="387"/>
      <c r="Z27" s="387"/>
      <c r="AA27" s="387"/>
      <c r="AB27" s="387"/>
      <c r="AC27" s="387"/>
      <c r="AD27" s="387"/>
      <c r="AE27" s="387"/>
      <c r="AF27" s="387"/>
      <c r="AG27" s="387"/>
      <c r="AH27" s="387"/>
      <c r="AI27" s="387"/>
      <c r="AJ27" s="387"/>
      <c r="AK27" s="387"/>
      <c r="AL27" s="387"/>
      <c r="AM27" s="387"/>
      <c r="AN27" s="387"/>
      <c r="AO27" s="387"/>
      <c r="AP27" s="387"/>
      <c r="AQ27" s="387"/>
      <c r="AR27" s="387"/>
      <c r="AS27" s="387"/>
      <c r="AT27" s="387"/>
      <c r="AU27" s="387"/>
      <c r="AV27" s="387"/>
      <c r="AW27" s="387"/>
      <c r="AX27" s="387"/>
      <c r="AY27" s="387"/>
      <c r="AZ27" s="387"/>
      <c r="BA27" s="387"/>
      <c r="BB27" s="387"/>
      <c r="BC27" s="387"/>
      <c r="BD27" s="387"/>
      <c r="BE27" s="387"/>
      <c r="BF27" s="387"/>
      <c r="BG27" s="387"/>
      <c r="BH27" s="387"/>
      <c r="BI27" s="387"/>
      <c r="BJ27" s="387"/>
      <c r="BK27" s="387"/>
      <c r="BL27" s="387"/>
      <c r="BM27" s="387"/>
      <c r="BN27" s="387"/>
      <c r="BO27" s="387"/>
      <c r="BP27" s="387"/>
      <c r="BQ27" s="387"/>
      <c r="BR27" s="387"/>
      <c r="BS27" s="387"/>
      <c r="BT27" s="387"/>
      <c r="BU27" s="387"/>
      <c r="BV27" s="387"/>
      <c r="BW27" s="387"/>
      <c r="BX27" s="387"/>
      <c r="BY27" s="387"/>
      <c r="BZ27" s="387"/>
      <c r="CA27" s="387"/>
      <c r="CB27" s="387"/>
      <c r="CC27" s="387"/>
      <c r="CD27" s="387"/>
      <c r="CE27" s="387"/>
      <c r="CF27" s="387"/>
      <c r="CG27" s="387"/>
      <c r="CH27" s="387"/>
      <c r="CI27" s="387"/>
      <c r="CJ27" s="387"/>
      <c r="CK27" s="387"/>
      <c r="CL27" s="387"/>
      <c r="CM27" s="387"/>
      <c r="CN27" s="387"/>
      <c r="CO27" s="387"/>
      <c r="CP27" s="387"/>
      <c r="CQ27" s="387"/>
      <c r="CR27" s="387"/>
      <c r="CS27" s="387"/>
      <c r="CT27" s="387"/>
      <c r="CU27" s="387"/>
      <c r="CV27" s="387"/>
      <c r="CW27" s="387"/>
      <c r="CX27" s="387"/>
      <c r="CY27" s="387"/>
      <c r="CZ27" s="387"/>
      <c r="DA27" s="387"/>
      <c r="DB27" s="387"/>
      <c r="DC27" s="387"/>
      <c r="DD27" s="387"/>
      <c r="DE27" s="387"/>
      <c r="DF27" s="387"/>
      <c r="DG27" s="387"/>
      <c r="DH27" s="387"/>
      <c r="DI27" s="387"/>
      <c r="DJ27" s="387"/>
      <c r="DK27" s="387"/>
      <c r="DL27" s="387"/>
      <c r="DM27" s="387"/>
      <c r="DN27" s="387"/>
      <c r="DO27" s="387"/>
      <c r="DP27" s="387"/>
      <c r="DQ27" s="387"/>
      <c r="DR27" s="387"/>
      <c r="DS27" s="387"/>
      <c r="DT27" s="387"/>
      <c r="DU27" s="387"/>
      <c r="DV27" s="387"/>
      <c r="DW27" s="387"/>
      <c r="DX27" s="387"/>
      <c r="DY27" s="387"/>
      <c r="DZ27" s="387"/>
      <c r="EA27" s="387"/>
      <c r="EB27" s="387"/>
      <c r="EC27" s="387"/>
      <c r="ED27" s="387"/>
      <c r="EE27" s="387"/>
      <c r="EF27" s="387"/>
      <c r="EG27" s="387"/>
      <c r="EH27" s="387"/>
      <c r="EI27" s="387"/>
      <c r="EJ27" s="387"/>
      <c r="EK27" s="387"/>
      <c r="EL27" s="387"/>
      <c r="EM27" s="387"/>
      <c r="EN27" s="387"/>
      <c r="EO27" s="387"/>
      <c r="EP27" s="387"/>
      <c r="EQ27" s="387"/>
      <c r="ER27" s="387"/>
      <c r="ES27" s="387"/>
      <c r="ET27" s="387"/>
      <c r="EU27" s="387"/>
      <c r="EV27" s="387"/>
      <c r="EW27" s="387"/>
      <c r="EX27" s="387"/>
      <c r="EY27" s="387"/>
      <c r="EZ27" s="387"/>
      <c r="FA27" s="387"/>
      <c r="FB27" s="387"/>
      <c r="FC27" s="387"/>
      <c r="FD27" s="387"/>
      <c r="FE27" s="387"/>
      <c r="FF27" s="387"/>
      <c r="FG27" s="387"/>
      <c r="FH27" s="387"/>
      <c r="FI27" s="387"/>
      <c r="FJ27" s="387"/>
      <c r="FK27" s="387"/>
      <c r="FL27" s="387"/>
      <c r="FM27" s="387"/>
      <c r="FN27" s="387"/>
      <c r="FO27" s="387"/>
      <c r="FP27" s="387"/>
      <c r="FQ27" s="387"/>
      <c r="FR27" s="387"/>
      <c r="FS27" s="387"/>
      <c r="FT27" s="387"/>
      <c r="FU27" s="387"/>
      <c r="FV27" s="387"/>
      <c r="FW27" s="387"/>
      <c r="FX27" s="387"/>
      <c r="FY27" s="387"/>
      <c r="FZ27" s="387"/>
      <c r="GA27" s="387"/>
      <c r="GB27" s="387"/>
      <c r="GC27" s="387"/>
      <c r="GD27" s="387"/>
      <c r="GE27" s="387"/>
      <c r="GF27" s="387"/>
      <c r="GG27" s="387"/>
      <c r="GH27" s="387"/>
      <c r="GI27" s="387"/>
      <c r="GJ27" s="387"/>
      <c r="GK27" s="387"/>
      <c r="GL27" s="387"/>
      <c r="GM27" s="387"/>
      <c r="GN27" s="387"/>
      <c r="GO27" s="387"/>
      <c r="GP27" s="387"/>
      <c r="GQ27" s="387"/>
      <c r="GR27" s="387"/>
      <c r="GS27" s="387"/>
      <c r="GT27" s="387"/>
      <c r="GU27" s="387"/>
      <c r="GV27" s="387"/>
      <c r="GW27" s="387"/>
      <c r="GX27" s="387"/>
      <c r="GY27" s="387"/>
      <c r="GZ27" s="387"/>
      <c r="HA27" s="387"/>
      <c r="HB27" s="387"/>
      <c r="HC27" s="387"/>
      <c r="HD27" s="387"/>
      <c r="HE27" s="387"/>
      <c r="HF27" s="387"/>
      <c r="HG27" s="387"/>
      <c r="HH27" s="387"/>
      <c r="HI27" s="387"/>
      <c r="HJ27" s="387"/>
      <c r="HK27" s="387"/>
      <c r="HL27" s="387"/>
      <c r="HM27" s="387"/>
      <c r="HN27" s="387"/>
      <c r="HO27" s="387"/>
      <c r="HP27" s="387"/>
      <c r="HQ27" s="387"/>
      <c r="HR27" s="387"/>
      <c r="HS27" s="387"/>
      <c r="HT27" s="387"/>
      <c r="HU27" s="387"/>
      <c r="HV27" s="387"/>
      <c r="HW27" s="387"/>
      <c r="HX27" s="387"/>
      <c r="HY27" s="387"/>
      <c r="HZ27" s="387"/>
      <c r="IA27" s="387"/>
      <c r="IB27" s="387"/>
      <c r="IC27" s="387"/>
      <c r="ID27" s="387"/>
      <c r="IE27" s="387"/>
      <c r="IF27" s="387"/>
      <c r="IG27" s="387"/>
      <c r="IH27" s="387"/>
      <c r="II27" s="387"/>
      <c r="IJ27" s="387"/>
      <c r="IK27" s="387"/>
      <c r="IL27" s="387"/>
      <c r="IM27" s="387"/>
      <c r="IN27" s="387"/>
      <c r="IO27" s="387"/>
      <c r="IP27" s="387"/>
      <c r="IQ27" s="387"/>
      <c r="IR27" s="387"/>
      <c r="IS27" s="387"/>
      <c r="IT27" s="387"/>
      <c r="IU27" s="391"/>
    </row>
    <row r="28" spans="1:255" ht="15.95" customHeight="1" thickBot="1">
      <c r="A28" s="344">
        <f t="shared" si="0"/>
        <v>15</v>
      </c>
      <c r="B28" s="1113"/>
      <c r="C28" s="348"/>
      <c r="D28" s="349" t="s">
        <v>202</v>
      </c>
      <c r="E28" s="691" t="s">
        <v>1074</v>
      </c>
      <c r="F28" s="386"/>
      <c r="G28" s="248"/>
      <c r="H28" s="248"/>
      <c r="I28" s="248"/>
      <c r="J28" s="248"/>
      <c r="K28" s="248"/>
      <c r="L28" s="387"/>
      <c r="M28" s="387"/>
      <c r="N28" s="387"/>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c r="AN28" s="387"/>
      <c r="AO28" s="387"/>
      <c r="AP28" s="387"/>
      <c r="AQ28" s="387"/>
      <c r="AR28" s="387"/>
      <c r="AS28" s="387"/>
      <c r="AT28" s="387"/>
      <c r="AU28" s="387"/>
      <c r="AV28" s="387"/>
      <c r="AW28" s="387"/>
      <c r="AX28" s="387"/>
      <c r="AY28" s="387"/>
      <c r="AZ28" s="387"/>
      <c r="BA28" s="387"/>
      <c r="BB28" s="387"/>
      <c r="BC28" s="387"/>
      <c r="BD28" s="387"/>
      <c r="BE28" s="387"/>
      <c r="BF28" s="387"/>
      <c r="BG28" s="387"/>
      <c r="BH28" s="387"/>
      <c r="BI28" s="387"/>
      <c r="BJ28" s="387"/>
      <c r="BK28" s="387"/>
      <c r="BL28" s="387"/>
      <c r="BM28" s="387"/>
      <c r="BN28" s="387"/>
      <c r="BO28" s="387"/>
      <c r="BP28" s="387"/>
      <c r="BQ28" s="387"/>
      <c r="BR28" s="387"/>
      <c r="BS28" s="387"/>
      <c r="BT28" s="387"/>
      <c r="BU28" s="387"/>
      <c r="BV28" s="387"/>
      <c r="BW28" s="387"/>
      <c r="BX28" s="387"/>
      <c r="BY28" s="387"/>
      <c r="BZ28" s="387"/>
      <c r="CA28" s="387"/>
      <c r="CB28" s="387"/>
      <c r="CC28" s="387"/>
      <c r="CD28" s="387"/>
      <c r="CE28" s="387"/>
      <c r="CF28" s="387"/>
      <c r="CG28" s="387"/>
      <c r="CH28" s="387"/>
      <c r="CI28" s="387"/>
      <c r="CJ28" s="387"/>
      <c r="CK28" s="387"/>
      <c r="CL28" s="387"/>
      <c r="CM28" s="387"/>
      <c r="CN28" s="387"/>
      <c r="CO28" s="387"/>
      <c r="CP28" s="387"/>
      <c r="CQ28" s="387"/>
      <c r="CR28" s="387"/>
      <c r="CS28" s="387"/>
      <c r="CT28" s="387"/>
      <c r="CU28" s="387"/>
      <c r="CV28" s="387"/>
      <c r="CW28" s="387"/>
      <c r="CX28" s="387"/>
      <c r="CY28" s="387"/>
      <c r="CZ28" s="387"/>
      <c r="DA28" s="387"/>
      <c r="DB28" s="387"/>
      <c r="DC28" s="387"/>
      <c r="DD28" s="387"/>
      <c r="DE28" s="387"/>
      <c r="DF28" s="387"/>
      <c r="DG28" s="387"/>
      <c r="DH28" s="387"/>
      <c r="DI28" s="387"/>
      <c r="DJ28" s="387"/>
      <c r="DK28" s="387"/>
      <c r="DL28" s="387"/>
      <c r="DM28" s="387"/>
      <c r="DN28" s="387"/>
      <c r="DO28" s="387"/>
      <c r="DP28" s="387"/>
      <c r="DQ28" s="387"/>
      <c r="DR28" s="387"/>
      <c r="DS28" s="387"/>
      <c r="DT28" s="387"/>
      <c r="DU28" s="387"/>
      <c r="DV28" s="387"/>
      <c r="DW28" s="387"/>
      <c r="DX28" s="387"/>
      <c r="DY28" s="387"/>
      <c r="DZ28" s="387"/>
      <c r="EA28" s="387"/>
      <c r="EB28" s="387"/>
      <c r="EC28" s="387"/>
      <c r="ED28" s="387"/>
      <c r="EE28" s="387"/>
      <c r="EF28" s="387"/>
      <c r="EG28" s="387"/>
      <c r="EH28" s="387"/>
      <c r="EI28" s="387"/>
      <c r="EJ28" s="387"/>
      <c r="EK28" s="387"/>
      <c r="EL28" s="387"/>
      <c r="EM28" s="387"/>
      <c r="EN28" s="387"/>
      <c r="EO28" s="387"/>
      <c r="EP28" s="387"/>
      <c r="EQ28" s="387"/>
      <c r="ER28" s="387"/>
      <c r="ES28" s="387"/>
      <c r="ET28" s="387"/>
      <c r="EU28" s="387"/>
      <c r="EV28" s="387"/>
      <c r="EW28" s="387"/>
      <c r="EX28" s="387"/>
      <c r="EY28" s="387"/>
      <c r="EZ28" s="387"/>
      <c r="FA28" s="387"/>
      <c r="FB28" s="387"/>
      <c r="FC28" s="387"/>
      <c r="FD28" s="387"/>
      <c r="FE28" s="387"/>
      <c r="FF28" s="387"/>
      <c r="FG28" s="387"/>
      <c r="FH28" s="387"/>
      <c r="FI28" s="387"/>
      <c r="FJ28" s="387"/>
      <c r="FK28" s="387"/>
      <c r="FL28" s="387"/>
      <c r="FM28" s="387"/>
      <c r="FN28" s="387"/>
      <c r="FO28" s="387"/>
      <c r="FP28" s="387"/>
      <c r="FQ28" s="387"/>
      <c r="FR28" s="387"/>
      <c r="FS28" s="387"/>
      <c r="FT28" s="387"/>
      <c r="FU28" s="387"/>
      <c r="FV28" s="387"/>
      <c r="FW28" s="387"/>
      <c r="FX28" s="387"/>
      <c r="FY28" s="387"/>
      <c r="FZ28" s="387"/>
      <c r="GA28" s="387"/>
      <c r="GB28" s="387"/>
      <c r="GC28" s="387"/>
      <c r="GD28" s="387"/>
      <c r="GE28" s="387"/>
      <c r="GF28" s="387"/>
      <c r="GG28" s="387"/>
      <c r="GH28" s="387"/>
      <c r="GI28" s="387"/>
      <c r="GJ28" s="387"/>
      <c r="GK28" s="387"/>
      <c r="GL28" s="387"/>
      <c r="GM28" s="387"/>
      <c r="GN28" s="387"/>
      <c r="GO28" s="387"/>
      <c r="GP28" s="387"/>
      <c r="GQ28" s="387"/>
      <c r="GR28" s="387"/>
      <c r="GS28" s="387"/>
      <c r="GT28" s="387"/>
      <c r="GU28" s="387"/>
      <c r="GV28" s="387"/>
      <c r="GW28" s="387"/>
      <c r="GX28" s="387"/>
      <c r="GY28" s="387"/>
      <c r="GZ28" s="387"/>
      <c r="HA28" s="387"/>
      <c r="HB28" s="387"/>
      <c r="HC28" s="387"/>
      <c r="HD28" s="387"/>
      <c r="HE28" s="387"/>
      <c r="HF28" s="387"/>
      <c r="HG28" s="387"/>
      <c r="HH28" s="387"/>
      <c r="HI28" s="387"/>
      <c r="HJ28" s="387"/>
      <c r="HK28" s="387"/>
      <c r="HL28" s="387"/>
      <c r="HM28" s="387"/>
      <c r="HN28" s="387"/>
      <c r="HO28" s="387"/>
      <c r="HP28" s="387"/>
      <c r="HQ28" s="387"/>
      <c r="HR28" s="387"/>
      <c r="HS28" s="387"/>
      <c r="HT28" s="387"/>
      <c r="HU28" s="387"/>
      <c r="HV28" s="387"/>
      <c r="HW28" s="387"/>
      <c r="HX28" s="387"/>
      <c r="HY28" s="387"/>
      <c r="HZ28" s="387"/>
      <c r="IA28" s="387"/>
      <c r="IB28" s="387"/>
      <c r="IC28" s="387"/>
      <c r="ID28" s="387"/>
      <c r="IE28" s="387"/>
      <c r="IF28" s="387"/>
      <c r="IG28" s="387"/>
      <c r="IH28" s="387"/>
      <c r="II28" s="387"/>
      <c r="IJ28" s="387"/>
      <c r="IK28" s="387"/>
      <c r="IL28" s="387"/>
      <c r="IM28" s="387"/>
      <c r="IN28" s="387"/>
      <c r="IO28" s="387"/>
      <c r="IP28" s="387"/>
      <c r="IQ28" s="387"/>
      <c r="IR28" s="387"/>
      <c r="IS28" s="387"/>
      <c r="IT28" s="387"/>
      <c r="IU28" s="391"/>
    </row>
    <row r="29" spans="1:255" ht="15.95" customHeight="1" thickBot="1">
      <c r="A29" s="344">
        <f t="shared" si="0"/>
        <v>16</v>
      </c>
      <c r="B29" s="1113"/>
      <c r="C29" s="348"/>
      <c r="D29" s="349" t="s">
        <v>204</v>
      </c>
      <c r="E29" s="691" t="s">
        <v>1075</v>
      </c>
      <c r="F29" s="386"/>
      <c r="G29" s="248"/>
      <c r="H29" s="248"/>
      <c r="I29" s="248"/>
      <c r="J29" s="248"/>
      <c r="K29" s="248"/>
      <c r="L29" s="387"/>
      <c r="M29" s="387"/>
      <c r="N29" s="387"/>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c r="AL29" s="387"/>
      <c r="AM29" s="387"/>
      <c r="AN29" s="387"/>
      <c r="AO29" s="387"/>
      <c r="AP29" s="387"/>
      <c r="AQ29" s="387"/>
      <c r="AR29" s="387"/>
      <c r="AS29" s="387"/>
      <c r="AT29" s="387"/>
      <c r="AU29" s="387"/>
      <c r="AV29" s="387"/>
      <c r="AW29" s="387"/>
      <c r="AX29" s="387"/>
      <c r="AY29" s="387"/>
      <c r="AZ29" s="387"/>
      <c r="BA29" s="387"/>
      <c r="BB29" s="387"/>
      <c r="BC29" s="387"/>
      <c r="BD29" s="387"/>
      <c r="BE29" s="387"/>
      <c r="BF29" s="387"/>
      <c r="BG29" s="387"/>
      <c r="BH29" s="387"/>
      <c r="BI29" s="387"/>
      <c r="BJ29" s="387"/>
      <c r="BK29" s="387"/>
      <c r="BL29" s="387"/>
      <c r="BM29" s="387"/>
      <c r="BN29" s="387"/>
      <c r="BO29" s="387"/>
      <c r="BP29" s="387"/>
      <c r="BQ29" s="387"/>
      <c r="BR29" s="387"/>
      <c r="BS29" s="387"/>
      <c r="BT29" s="387"/>
      <c r="BU29" s="387"/>
      <c r="BV29" s="387"/>
      <c r="BW29" s="387"/>
      <c r="BX29" s="387"/>
      <c r="BY29" s="387"/>
      <c r="BZ29" s="387"/>
      <c r="CA29" s="387"/>
      <c r="CB29" s="387"/>
      <c r="CC29" s="387"/>
      <c r="CD29" s="387"/>
      <c r="CE29" s="387"/>
      <c r="CF29" s="387"/>
      <c r="CG29" s="387"/>
      <c r="CH29" s="387"/>
      <c r="CI29" s="387"/>
      <c r="CJ29" s="387"/>
      <c r="CK29" s="387"/>
      <c r="CL29" s="387"/>
      <c r="CM29" s="387"/>
      <c r="CN29" s="387"/>
      <c r="CO29" s="387"/>
      <c r="CP29" s="387"/>
      <c r="CQ29" s="387"/>
      <c r="CR29" s="387"/>
      <c r="CS29" s="387"/>
      <c r="CT29" s="387"/>
      <c r="CU29" s="387"/>
      <c r="CV29" s="387"/>
      <c r="CW29" s="387"/>
      <c r="CX29" s="387"/>
      <c r="CY29" s="387"/>
      <c r="CZ29" s="387"/>
      <c r="DA29" s="387"/>
      <c r="DB29" s="387"/>
      <c r="DC29" s="387"/>
      <c r="DD29" s="387"/>
      <c r="DE29" s="387"/>
      <c r="DF29" s="387"/>
      <c r="DG29" s="387"/>
      <c r="DH29" s="387"/>
      <c r="DI29" s="387"/>
      <c r="DJ29" s="387"/>
      <c r="DK29" s="387"/>
      <c r="DL29" s="387"/>
      <c r="DM29" s="387"/>
      <c r="DN29" s="387"/>
      <c r="DO29" s="387"/>
      <c r="DP29" s="387"/>
      <c r="DQ29" s="387"/>
      <c r="DR29" s="387"/>
      <c r="DS29" s="387"/>
      <c r="DT29" s="387"/>
      <c r="DU29" s="387"/>
      <c r="DV29" s="387"/>
      <c r="DW29" s="387"/>
      <c r="DX29" s="387"/>
      <c r="DY29" s="387"/>
      <c r="DZ29" s="387"/>
      <c r="EA29" s="387"/>
      <c r="EB29" s="387"/>
      <c r="EC29" s="387"/>
      <c r="ED29" s="387"/>
      <c r="EE29" s="387"/>
      <c r="EF29" s="387"/>
      <c r="EG29" s="387"/>
      <c r="EH29" s="387"/>
      <c r="EI29" s="387"/>
      <c r="EJ29" s="387"/>
      <c r="EK29" s="387"/>
      <c r="EL29" s="387"/>
      <c r="EM29" s="387"/>
      <c r="EN29" s="387"/>
      <c r="EO29" s="387"/>
      <c r="EP29" s="387"/>
      <c r="EQ29" s="387"/>
      <c r="ER29" s="387"/>
      <c r="ES29" s="387"/>
      <c r="ET29" s="387"/>
      <c r="EU29" s="387"/>
      <c r="EV29" s="387"/>
      <c r="EW29" s="387"/>
      <c r="EX29" s="387"/>
      <c r="EY29" s="387"/>
      <c r="EZ29" s="387"/>
      <c r="FA29" s="387"/>
      <c r="FB29" s="387"/>
      <c r="FC29" s="387"/>
      <c r="FD29" s="387"/>
      <c r="FE29" s="387"/>
      <c r="FF29" s="387"/>
      <c r="FG29" s="387"/>
      <c r="FH29" s="387"/>
      <c r="FI29" s="387"/>
      <c r="FJ29" s="387"/>
      <c r="FK29" s="387"/>
      <c r="FL29" s="387"/>
      <c r="FM29" s="387"/>
      <c r="FN29" s="387"/>
      <c r="FO29" s="387"/>
      <c r="FP29" s="387"/>
      <c r="FQ29" s="387"/>
      <c r="FR29" s="387"/>
      <c r="FS29" s="387"/>
      <c r="FT29" s="387"/>
      <c r="FU29" s="387"/>
      <c r="FV29" s="387"/>
      <c r="FW29" s="387"/>
      <c r="FX29" s="387"/>
      <c r="FY29" s="387"/>
      <c r="FZ29" s="387"/>
      <c r="GA29" s="387"/>
      <c r="GB29" s="387"/>
      <c r="GC29" s="387"/>
      <c r="GD29" s="387"/>
      <c r="GE29" s="387"/>
      <c r="GF29" s="387"/>
      <c r="GG29" s="387"/>
      <c r="GH29" s="387"/>
      <c r="GI29" s="387"/>
      <c r="GJ29" s="387"/>
      <c r="GK29" s="387"/>
      <c r="GL29" s="387"/>
      <c r="GM29" s="387"/>
      <c r="GN29" s="387"/>
      <c r="GO29" s="387"/>
      <c r="GP29" s="387"/>
      <c r="GQ29" s="387"/>
      <c r="GR29" s="387"/>
      <c r="GS29" s="387"/>
      <c r="GT29" s="387"/>
      <c r="GU29" s="387"/>
      <c r="GV29" s="387"/>
      <c r="GW29" s="387"/>
      <c r="GX29" s="387"/>
      <c r="GY29" s="387"/>
      <c r="GZ29" s="387"/>
      <c r="HA29" s="387"/>
      <c r="HB29" s="387"/>
      <c r="HC29" s="387"/>
      <c r="HD29" s="387"/>
      <c r="HE29" s="387"/>
      <c r="HF29" s="387"/>
      <c r="HG29" s="387"/>
      <c r="HH29" s="387"/>
      <c r="HI29" s="387"/>
      <c r="HJ29" s="387"/>
      <c r="HK29" s="387"/>
      <c r="HL29" s="387"/>
      <c r="HM29" s="387"/>
      <c r="HN29" s="387"/>
      <c r="HO29" s="387"/>
      <c r="HP29" s="387"/>
      <c r="HQ29" s="387"/>
      <c r="HR29" s="387"/>
      <c r="HS29" s="387"/>
      <c r="HT29" s="387"/>
      <c r="HU29" s="387"/>
      <c r="HV29" s="387"/>
      <c r="HW29" s="387"/>
      <c r="HX29" s="387"/>
      <c r="HY29" s="387"/>
      <c r="HZ29" s="387"/>
      <c r="IA29" s="387"/>
      <c r="IB29" s="387"/>
      <c r="IC29" s="387"/>
      <c r="ID29" s="387"/>
      <c r="IE29" s="387"/>
      <c r="IF29" s="387"/>
      <c r="IG29" s="387"/>
      <c r="IH29" s="387"/>
      <c r="II29" s="387"/>
      <c r="IJ29" s="387"/>
      <c r="IK29" s="387"/>
      <c r="IL29" s="387"/>
      <c r="IM29" s="387"/>
      <c r="IN29" s="387"/>
      <c r="IO29" s="387"/>
      <c r="IP29" s="387"/>
      <c r="IQ29" s="387"/>
      <c r="IR29" s="387"/>
      <c r="IS29" s="387"/>
      <c r="IT29" s="387"/>
      <c r="IU29" s="391"/>
    </row>
    <row r="30" spans="1:255" ht="15.95" customHeight="1" thickBot="1">
      <c r="A30" s="344">
        <f t="shared" si="0"/>
        <v>17</v>
      </c>
      <c r="B30" s="1113"/>
      <c r="C30" s="348"/>
      <c r="D30" s="349" t="s">
        <v>205</v>
      </c>
      <c r="E30" s="691" t="s">
        <v>658</v>
      </c>
      <c r="F30" s="386"/>
      <c r="G30" s="248"/>
      <c r="H30" s="248"/>
      <c r="I30" s="248"/>
      <c r="J30" s="248"/>
      <c r="K30" s="248"/>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7"/>
      <c r="AO30" s="387"/>
      <c r="AP30" s="387"/>
      <c r="AQ30" s="387"/>
      <c r="AR30" s="387"/>
      <c r="AS30" s="387"/>
      <c r="AT30" s="387"/>
      <c r="AU30" s="387"/>
      <c r="AV30" s="387"/>
      <c r="AW30" s="387"/>
      <c r="AX30" s="387"/>
      <c r="AY30" s="387"/>
      <c r="AZ30" s="387"/>
      <c r="BA30" s="387"/>
      <c r="BB30" s="387"/>
      <c r="BC30" s="387"/>
      <c r="BD30" s="387"/>
      <c r="BE30" s="387"/>
      <c r="BF30" s="387"/>
      <c r="BG30" s="387"/>
      <c r="BH30" s="387"/>
      <c r="BI30" s="387"/>
      <c r="BJ30" s="387"/>
      <c r="BK30" s="387"/>
      <c r="BL30" s="387"/>
      <c r="BM30" s="387"/>
      <c r="BN30" s="387"/>
      <c r="BO30" s="387"/>
      <c r="BP30" s="387"/>
      <c r="BQ30" s="387"/>
      <c r="BR30" s="387"/>
      <c r="BS30" s="387"/>
      <c r="BT30" s="387"/>
      <c r="BU30" s="387"/>
      <c r="BV30" s="387"/>
      <c r="BW30" s="387"/>
      <c r="BX30" s="387"/>
      <c r="BY30" s="387"/>
      <c r="BZ30" s="387"/>
      <c r="CA30" s="387"/>
      <c r="CB30" s="387"/>
      <c r="CC30" s="387"/>
      <c r="CD30" s="387"/>
      <c r="CE30" s="387"/>
      <c r="CF30" s="387"/>
      <c r="CG30" s="387"/>
      <c r="CH30" s="387"/>
      <c r="CI30" s="387"/>
      <c r="CJ30" s="387"/>
      <c r="CK30" s="387"/>
      <c r="CL30" s="387"/>
      <c r="CM30" s="387"/>
      <c r="CN30" s="387"/>
      <c r="CO30" s="387"/>
      <c r="CP30" s="387"/>
      <c r="CQ30" s="387"/>
      <c r="CR30" s="387"/>
      <c r="CS30" s="387"/>
      <c r="CT30" s="387"/>
      <c r="CU30" s="387"/>
      <c r="CV30" s="387"/>
      <c r="CW30" s="387"/>
      <c r="CX30" s="387"/>
      <c r="CY30" s="387"/>
      <c r="CZ30" s="387"/>
      <c r="DA30" s="387"/>
      <c r="DB30" s="387"/>
      <c r="DC30" s="387"/>
      <c r="DD30" s="387"/>
      <c r="DE30" s="387"/>
      <c r="DF30" s="387"/>
      <c r="DG30" s="387"/>
      <c r="DH30" s="387"/>
      <c r="DI30" s="387"/>
      <c r="DJ30" s="387"/>
      <c r="DK30" s="387"/>
      <c r="DL30" s="387"/>
      <c r="DM30" s="387"/>
      <c r="DN30" s="387"/>
      <c r="DO30" s="387"/>
      <c r="DP30" s="387"/>
      <c r="DQ30" s="387"/>
      <c r="DR30" s="387"/>
      <c r="DS30" s="387"/>
      <c r="DT30" s="387"/>
      <c r="DU30" s="387"/>
      <c r="DV30" s="387"/>
      <c r="DW30" s="387"/>
      <c r="DX30" s="387"/>
      <c r="DY30" s="387"/>
      <c r="DZ30" s="387"/>
      <c r="EA30" s="387"/>
      <c r="EB30" s="387"/>
      <c r="EC30" s="387"/>
      <c r="ED30" s="387"/>
      <c r="EE30" s="387"/>
      <c r="EF30" s="387"/>
      <c r="EG30" s="387"/>
      <c r="EH30" s="387"/>
      <c r="EI30" s="387"/>
      <c r="EJ30" s="387"/>
      <c r="EK30" s="387"/>
      <c r="EL30" s="387"/>
      <c r="EM30" s="387"/>
      <c r="EN30" s="387"/>
      <c r="EO30" s="387"/>
      <c r="EP30" s="387"/>
      <c r="EQ30" s="387"/>
      <c r="ER30" s="387"/>
      <c r="ES30" s="387"/>
      <c r="ET30" s="387"/>
      <c r="EU30" s="387"/>
      <c r="EV30" s="387"/>
      <c r="EW30" s="387"/>
      <c r="EX30" s="387"/>
      <c r="EY30" s="387"/>
      <c r="EZ30" s="387"/>
      <c r="FA30" s="387"/>
      <c r="FB30" s="387"/>
      <c r="FC30" s="387"/>
      <c r="FD30" s="387"/>
      <c r="FE30" s="387"/>
      <c r="FF30" s="387"/>
      <c r="FG30" s="387"/>
      <c r="FH30" s="387"/>
      <c r="FI30" s="387"/>
      <c r="FJ30" s="387"/>
      <c r="FK30" s="387"/>
      <c r="FL30" s="387"/>
      <c r="FM30" s="387"/>
      <c r="FN30" s="387"/>
      <c r="FO30" s="387"/>
      <c r="FP30" s="387"/>
      <c r="FQ30" s="387"/>
      <c r="FR30" s="387"/>
      <c r="FS30" s="387"/>
      <c r="FT30" s="387"/>
      <c r="FU30" s="387"/>
      <c r="FV30" s="387"/>
      <c r="FW30" s="387"/>
      <c r="FX30" s="387"/>
      <c r="FY30" s="387"/>
      <c r="FZ30" s="387"/>
      <c r="GA30" s="387"/>
      <c r="GB30" s="387"/>
      <c r="GC30" s="387"/>
      <c r="GD30" s="387"/>
      <c r="GE30" s="387"/>
      <c r="GF30" s="387"/>
      <c r="GG30" s="387"/>
      <c r="GH30" s="387"/>
      <c r="GI30" s="387"/>
      <c r="GJ30" s="387"/>
      <c r="GK30" s="387"/>
      <c r="GL30" s="387"/>
      <c r="GM30" s="387"/>
      <c r="GN30" s="387"/>
      <c r="GO30" s="387"/>
      <c r="GP30" s="387"/>
      <c r="GQ30" s="387"/>
      <c r="GR30" s="387"/>
      <c r="GS30" s="387"/>
      <c r="GT30" s="387"/>
      <c r="GU30" s="387"/>
      <c r="GV30" s="387"/>
      <c r="GW30" s="387"/>
      <c r="GX30" s="387"/>
      <c r="GY30" s="387"/>
      <c r="GZ30" s="387"/>
      <c r="HA30" s="387"/>
      <c r="HB30" s="387"/>
      <c r="HC30" s="387"/>
      <c r="HD30" s="387"/>
      <c r="HE30" s="387"/>
      <c r="HF30" s="387"/>
      <c r="HG30" s="387"/>
      <c r="HH30" s="387"/>
      <c r="HI30" s="387"/>
      <c r="HJ30" s="387"/>
      <c r="HK30" s="387"/>
      <c r="HL30" s="387"/>
      <c r="HM30" s="387"/>
      <c r="HN30" s="387"/>
      <c r="HO30" s="387"/>
      <c r="HP30" s="387"/>
      <c r="HQ30" s="387"/>
      <c r="HR30" s="387"/>
      <c r="HS30" s="387"/>
      <c r="HT30" s="387"/>
      <c r="HU30" s="387"/>
      <c r="HV30" s="387"/>
      <c r="HW30" s="387"/>
      <c r="HX30" s="387"/>
      <c r="HY30" s="387"/>
      <c r="HZ30" s="387"/>
      <c r="IA30" s="387"/>
      <c r="IB30" s="387"/>
      <c r="IC30" s="387"/>
      <c r="ID30" s="387"/>
      <c r="IE30" s="387"/>
      <c r="IF30" s="387"/>
      <c r="IG30" s="387"/>
      <c r="IH30" s="387"/>
      <c r="II30" s="387"/>
      <c r="IJ30" s="387"/>
      <c r="IK30" s="387"/>
      <c r="IL30" s="387"/>
      <c r="IM30" s="387"/>
      <c r="IN30" s="387"/>
      <c r="IO30" s="387"/>
      <c r="IP30" s="387"/>
      <c r="IQ30" s="387"/>
      <c r="IR30" s="387"/>
      <c r="IS30" s="387"/>
      <c r="IT30" s="387"/>
      <c r="IU30" s="391"/>
    </row>
    <row r="31" spans="1:255" ht="15.95" customHeight="1" thickBot="1">
      <c r="A31" s="344">
        <f t="shared" si="0"/>
        <v>18</v>
      </c>
      <c r="B31" s="1113"/>
      <c r="C31" s="348"/>
      <c r="D31" s="349" t="s">
        <v>207</v>
      </c>
      <c r="E31" s="691" t="s">
        <v>1076</v>
      </c>
      <c r="F31" s="386"/>
      <c r="G31" s="248"/>
      <c r="H31" s="248"/>
      <c r="I31" s="248"/>
      <c r="J31" s="248"/>
      <c r="K31" s="248"/>
      <c r="L31" s="387"/>
      <c r="M31" s="387"/>
      <c r="N31" s="387"/>
      <c r="O31" s="387"/>
      <c r="P31" s="387"/>
      <c r="Q31" s="387"/>
      <c r="R31" s="387"/>
      <c r="S31" s="387"/>
      <c r="T31" s="387"/>
      <c r="U31" s="387"/>
      <c r="V31" s="387"/>
      <c r="W31" s="387"/>
      <c r="X31" s="387"/>
      <c r="Y31" s="387"/>
      <c r="Z31" s="387"/>
      <c r="AA31" s="387"/>
      <c r="AB31" s="387"/>
      <c r="AC31" s="387"/>
      <c r="AD31" s="387"/>
      <c r="AE31" s="387"/>
      <c r="AF31" s="387"/>
      <c r="AG31" s="387"/>
      <c r="AH31" s="387"/>
      <c r="AI31" s="387"/>
      <c r="AJ31" s="387"/>
      <c r="AK31" s="387"/>
      <c r="AL31" s="387"/>
      <c r="AM31" s="387"/>
      <c r="AN31" s="387"/>
      <c r="AO31" s="387"/>
      <c r="AP31" s="387"/>
      <c r="AQ31" s="387"/>
      <c r="AR31" s="387"/>
      <c r="AS31" s="387"/>
      <c r="AT31" s="387"/>
      <c r="AU31" s="387"/>
      <c r="AV31" s="387"/>
      <c r="AW31" s="387"/>
      <c r="AX31" s="387"/>
      <c r="AY31" s="387"/>
      <c r="AZ31" s="387"/>
      <c r="BA31" s="387"/>
      <c r="BB31" s="387"/>
      <c r="BC31" s="387"/>
      <c r="BD31" s="387"/>
      <c r="BE31" s="387"/>
      <c r="BF31" s="387"/>
      <c r="BG31" s="387"/>
      <c r="BH31" s="387"/>
      <c r="BI31" s="387"/>
      <c r="BJ31" s="387"/>
      <c r="BK31" s="387"/>
      <c r="BL31" s="387"/>
      <c r="BM31" s="387"/>
      <c r="BN31" s="387"/>
      <c r="BO31" s="387"/>
      <c r="BP31" s="387"/>
      <c r="BQ31" s="387"/>
      <c r="BR31" s="387"/>
      <c r="BS31" s="387"/>
      <c r="BT31" s="387"/>
      <c r="BU31" s="387"/>
      <c r="BV31" s="387"/>
      <c r="BW31" s="387"/>
      <c r="BX31" s="387"/>
      <c r="BY31" s="387"/>
      <c r="BZ31" s="387"/>
      <c r="CA31" s="387"/>
      <c r="CB31" s="387"/>
      <c r="CC31" s="387"/>
      <c r="CD31" s="387"/>
      <c r="CE31" s="387"/>
      <c r="CF31" s="387"/>
      <c r="CG31" s="387"/>
      <c r="CH31" s="387"/>
      <c r="CI31" s="387"/>
      <c r="CJ31" s="387"/>
      <c r="CK31" s="387"/>
      <c r="CL31" s="387"/>
      <c r="CM31" s="387"/>
      <c r="CN31" s="387"/>
      <c r="CO31" s="387"/>
      <c r="CP31" s="387"/>
      <c r="CQ31" s="387"/>
      <c r="CR31" s="387"/>
      <c r="CS31" s="387"/>
      <c r="CT31" s="387"/>
      <c r="CU31" s="387"/>
      <c r="CV31" s="387"/>
      <c r="CW31" s="387"/>
      <c r="CX31" s="387"/>
      <c r="CY31" s="387"/>
      <c r="CZ31" s="387"/>
      <c r="DA31" s="387"/>
      <c r="DB31" s="387"/>
      <c r="DC31" s="387"/>
      <c r="DD31" s="387"/>
      <c r="DE31" s="387"/>
      <c r="DF31" s="387"/>
      <c r="DG31" s="387"/>
      <c r="DH31" s="387"/>
      <c r="DI31" s="387"/>
      <c r="DJ31" s="387"/>
      <c r="DK31" s="387"/>
      <c r="DL31" s="387"/>
      <c r="DM31" s="387"/>
      <c r="DN31" s="387"/>
      <c r="DO31" s="387"/>
      <c r="DP31" s="387"/>
      <c r="DQ31" s="387"/>
      <c r="DR31" s="387"/>
      <c r="DS31" s="387"/>
      <c r="DT31" s="387"/>
      <c r="DU31" s="387"/>
      <c r="DV31" s="387"/>
      <c r="DW31" s="387"/>
      <c r="DX31" s="387"/>
      <c r="DY31" s="387"/>
      <c r="DZ31" s="387"/>
      <c r="EA31" s="387"/>
      <c r="EB31" s="387"/>
      <c r="EC31" s="387"/>
      <c r="ED31" s="387"/>
      <c r="EE31" s="387"/>
      <c r="EF31" s="387"/>
      <c r="EG31" s="387"/>
      <c r="EH31" s="387"/>
      <c r="EI31" s="387"/>
      <c r="EJ31" s="387"/>
      <c r="EK31" s="387"/>
      <c r="EL31" s="387"/>
      <c r="EM31" s="387"/>
      <c r="EN31" s="387"/>
      <c r="EO31" s="387"/>
      <c r="EP31" s="387"/>
      <c r="EQ31" s="387"/>
      <c r="ER31" s="387"/>
      <c r="ES31" s="387"/>
      <c r="ET31" s="387"/>
      <c r="EU31" s="387"/>
      <c r="EV31" s="387"/>
      <c r="EW31" s="387"/>
      <c r="EX31" s="387"/>
      <c r="EY31" s="387"/>
      <c r="EZ31" s="387"/>
      <c r="FA31" s="387"/>
      <c r="FB31" s="387"/>
      <c r="FC31" s="387"/>
      <c r="FD31" s="387"/>
      <c r="FE31" s="387"/>
      <c r="FF31" s="387"/>
      <c r="FG31" s="387"/>
      <c r="FH31" s="387"/>
      <c r="FI31" s="387"/>
      <c r="FJ31" s="387"/>
      <c r="FK31" s="387"/>
      <c r="FL31" s="387"/>
      <c r="FM31" s="387"/>
      <c r="FN31" s="387"/>
      <c r="FO31" s="387"/>
      <c r="FP31" s="387"/>
      <c r="FQ31" s="387"/>
      <c r="FR31" s="387"/>
      <c r="FS31" s="387"/>
      <c r="FT31" s="387"/>
      <c r="FU31" s="387"/>
      <c r="FV31" s="387"/>
      <c r="FW31" s="387"/>
      <c r="FX31" s="387"/>
      <c r="FY31" s="387"/>
      <c r="FZ31" s="387"/>
      <c r="GA31" s="387"/>
      <c r="GB31" s="387"/>
      <c r="GC31" s="387"/>
      <c r="GD31" s="387"/>
      <c r="GE31" s="387"/>
      <c r="GF31" s="387"/>
      <c r="GG31" s="387"/>
      <c r="GH31" s="387"/>
      <c r="GI31" s="387"/>
      <c r="GJ31" s="387"/>
      <c r="GK31" s="387"/>
      <c r="GL31" s="387"/>
      <c r="GM31" s="387"/>
      <c r="GN31" s="387"/>
      <c r="GO31" s="387"/>
      <c r="GP31" s="387"/>
      <c r="GQ31" s="387"/>
      <c r="GR31" s="387"/>
      <c r="GS31" s="387"/>
      <c r="GT31" s="387"/>
      <c r="GU31" s="387"/>
      <c r="GV31" s="387"/>
      <c r="GW31" s="387"/>
      <c r="GX31" s="387"/>
      <c r="GY31" s="387"/>
      <c r="GZ31" s="387"/>
      <c r="HA31" s="387"/>
      <c r="HB31" s="387"/>
      <c r="HC31" s="387"/>
      <c r="HD31" s="387"/>
      <c r="HE31" s="387"/>
      <c r="HF31" s="387"/>
      <c r="HG31" s="387"/>
      <c r="HH31" s="387"/>
      <c r="HI31" s="387"/>
      <c r="HJ31" s="387"/>
      <c r="HK31" s="387"/>
      <c r="HL31" s="387"/>
      <c r="HM31" s="387"/>
      <c r="HN31" s="387"/>
      <c r="HO31" s="387"/>
      <c r="HP31" s="387"/>
      <c r="HQ31" s="387"/>
      <c r="HR31" s="387"/>
      <c r="HS31" s="387"/>
      <c r="HT31" s="387"/>
      <c r="HU31" s="387"/>
      <c r="HV31" s="387"/>
      <c r="HW31" s="387"/>
      <c r="HX31" s="387"/>
      <c r="HY31" s="387"/>
      <c r="HZ31" s="387"/>
      <c r="IA31" s="387"/>
      <c r="IB31" s="387"/>
      <c r="IC31" s="387"/>
      <c r="ID31" s="387"/>
      <c r="IE31" s="387"/>
      <c r="IF31" s="387"/>
      <c r="IG31" s="387"/>
      <c r="IH31" s="387"/>
      <c r="II31" s="387"/>
      <c r="IJ31" s="387"/>
      <c r="IK31" s="387"/>
      <c r="IL31" s="387"/>
      <c r="IM31" s="387"/>
      <c r="IN31" s="387"/>
      <c r="IO31" s="387"/>
      <c r="IP31" s="387"/>
      <c r="IQ31" s="387"/>
      <c r="IR31" s="387"/>
      <c r="IS31" s="387"/>
      <c r="IT31" s="387"/>
      <c r="IU31" s="391"/>
    </row>
    <row r="32" spans="1:255" ht="15.95" customHeight="1" thickBot="1">
      <c r="A32" s="344">
        <f t="shared" si="0"/>
        <v>19</v>
      </c>
      <c r="B32" s="1113"/>
      <c r="C32" s="348"/>
      <c r="D32" s="349" t="s">
        <v>208</v>
      </c>
      <c r="E32" s="691">
        <v>8841409</v>
      </c>
      <c r="F32" s="386"/>
      <c r="G32" s="248"/>
      <c r="H32" s="248"/>
      <c r="I32" s="248"/>
      <c r="J32" s="248"/>
      <c r="K32" s="248"/>
      <c r="L32" s="387"/>
      <c r="M32" s="387"/>
      <c r="N32" s="387"/>
      <c r="O32" s="387"/>
      <c r="P32" s="387"/>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7"/>
      <c r="BR32" s="387"/>
      <c r="BS32" s="387"/>
      <c r="BT32" s="387"/>
      <c r="BU32" s="387"/>
      <c r="BV32" s="387"/>
      <c r="BW32" s="387"/>
      <c r="BX32" s="387"/>
      <c r="BY32" s="387"/>
      <c r="BZ32" s="387"/>
      <c r="CA32" s="387"/>
      <c r="CB32" s="387"/>
      <c r="CC32" s="387"/>
      <c r="CD32" s="387"/>
      <c r="CE32" s="387"/>
      <c r="CF32" s="387"/>
      <c r="CG32" s="387"/>
      <c r="CH32" s="387"/>
      <c r="CI32" s="387"/>
      <c r="CJ32" s="387"/>
      <c r="CK32" s="387"/>
      <c r="CL32" s="387"/>
      <c r="CM32" s="387"/>
      <c r="CN32" s="387"/>
      <c r="CO32" s="387"/>
      <c r="CP32" s="387"/>
      <c r="CQ32" s="387"/>
      <c r="CR32" s="387"/>
      <c r="CS32" s="387"/>
      <c r="CT32" s="387"/>
      <c r="CU32" s="387"/>
      <c r="CV32" s="387"/>
      <c r="CW32" s="387"/>
      <c r="CX32" s="387"/>
      <c r="CY32" s="387"/>
      <c r="CZ32" s="387"/>
      <c r="DA32" s="387"/>
      <c r="DB32" s="387"/>
      <c r="DC32" s="387"/>
      <c r="DD32" s="387"/>
      <c r="DE32" s="387"/>
      <c r="DF32" s="387"/>
      <c r="DG32" s="387"/>
      <c r="DH32" s="387"/>
      <c r="DI32" s="387"/>
      <c r="DJ32" s="387"/>
      <c r="DK32" s="387"/>
      <c r="DL32" s="387"/>
      <c r="DM32" s="387"/>
      <c r="DN32" s="387"/>
      <c r="DO32" s="387"/>
      <c r="DP32" s="387"/>
      <c r="DQ32" s="387"/>
      <c r="DR32" s="387"/>
      <c r="DS32" s="387"/>
      <c r="DT32" s="387"/>
      <c r="DU32" s="387"/>
      <c r="DV32" s="387"/>
      <c r="DW32" s="387"/>
      <c r="DX32" s="387"/>
      <c r="DY32" s="387"/>
      <c r="DZ32" s="387"/>
      <c r="EA32" s="387"/>
      <c r="EB32" s="387"/>
      <c r="EC32" s="387"/>
      <c r="ED32" s="387"/>
      <c r="EE32" s="387"/>
      <c r="EF32" s="387"/>
      <c r="EG32" s="387"/>
      <c r="EH32" s="387"/>
      <c r="EI32" s="387"/>
      <c r="EJ32" s="387"/>
      <c r="EK32" s="387"/>
      <c r="EL32" s="387"/>
      <c r="EM32" s="387"/>
      <c r="EN32" s="387"/>
      <c r="EO32" s="387"/>
      <c r="EP32" s="387"/>
      <c r="EQ32" s="387"/>
      <c r="ER32" s="387"/>
      <c r="ES32" s="387"/>
      <c r="ET32" s="387"/>
      <c r="EU32" s="387"/>
      <c r="EV32" s="387"/>
      <c r="EW32" s="387"/>
      <c r="EX32" s="387"/>
      <c r="EY32" s="387"/>
      <c r="EZ32" s="387"/>
      <c r="FA32" s="387"/>
      <c r="FB32" s="387"/>
      <c r="FC32" s="387"/>
      <c r="FD32" s="387"/>
      <c r="FE32" s="387"/>
      <c r="FF32" s="387"/>
      <c r="FG32" s="387"/>
      <c r="FH32" s="387"/>
      <c r="FI32" s="387"/>
      <c r="FJ32" s="387"/>
      <c r="FK32" s="387"/>
      <c r="FL32" s="387"/>
      <c r="FM32" s="387"/>
      <c r="FN32" s="387"/>
      <c r="FO32" s="387"/>
      <c r="FP32" s="387"/>
      <c r="FQ32" s="387"/>
      <c r="FR32" s="387"/>
      <c r="FS32" s="387"/>
      <c r="FT32" s="387"/>
      <c r="FU32" s="387"/>
      <c r="FV32" s="387"/>
      <c r="FW32" s="387"/>
      <c r="FX32" s="387"/>
      <c r="FY32" s="387"/>
      <c r="FZ32" s="387"/>
      <c r="GA32" s="387"/>
      <c r="GB32" s="387"/>
      <c r="GC32" s="387"/>
      <c r="GD32" s="387"/>
      <c r="GE32" s="387"/>
      <c r="GF32" s="387"/>
      <c r="GG32" s="387"/>
      <c r="GH32" s="387"/>
      <c r="GI32" s="387"/>
      <c r="GJ32" s="387"/>
      <c r="GK32" s="387"/>
      <c r="GL32" s="387"/>
      <c r="GM32" s="387"/>
      <c r="GN32" s="387"/>
      <c r="GO32" s="387"/>
      <c r="GP32" s="387"/>
      <c r="GQ32" s="387"/>
      <c r="GR32" s="387"/>
      <c r="GS32" s="387"/>
      <c r="GT32" s="387"/>
      <c r="GU32" s="387"/>
      <c r="GV32" s="387"/>
      <c r="GW32" s="387"/>
      <c r="GX32" s="387"/>
      <c r="GY32" s="387"/>
      <c r="GZ32" s="387"/>
      <c r="HA32" s="387"/>
      <c r="HB32" s="387"/>
      <c r="HC32" s="387"/>
      <c r="HD32" s="387"/>
      <c r="HE32" s="387"/>
      <c r="HF32" s="387"/>
      <c r="HG32" s="387"/>
      <c r="HH32" s="387"/>
      <c r="HI32" s="387"/>
      <c r="HJ32" s="387"/>
      <c r="HK32" s="387"/>
      <c r="HL32" s="387"/>
      <c r="HM32" s="387"/>
      <c r="HN32" s="387"/>
      <c r="HO32" s="387"/>
      <c r="HP32" s="387"/>
      <c r="HQ32" s="387"/>
      <c r="HR32" s="387"/>
      <c r="HS32" s="387"/>
      <c r="HT32" s="387"/>
      <c r="HU32" s="387"/>
      <c r="HV32" s="387"/>
      <c r="HW32" s="387"/>
      <c r="HX32" s="387"/>
      <c r="HY32" s="387"/>
      <c r="HZ32" s="387"/>
      <c r="IA32" s="387"/>
      <c r="IB32" s="387"/>
      <c r="IC32" s="387"/>
      <c r="ID32" s="387"/>
      <c r="IE32" s="387"/>
      <c r="IF32" s="387"/>
      <c r="IG32" s="387"/>
      <c r="IH32" s="387"/>
      <c r="II32" s="387"/>
      <c r="IJ32" s="387"/>
      <c r="IK32" s="387"/>
      <c r="IL32" s="387"/>
      <c r="IM32" s="387"/>
      <c r="IN32" s="387"/>
      <c r="IO32" s="387"/>
      <c r="IP32" s="387"/>
      <c r="IQ32" s="387"/>
      <c r="IR32" s="387"/>
      <c r="IS32" s="387"/>
      <c r="IT32" s="387"/>
      <c r="IU32" s="391"/>
    </row>
    <row r="33" spans="1:255" ht="15.95" customHeight="1" thickBot="1">
      <c r="A33" s="344">
        <v>20</v>
      </c>
      <c r="B33" s="1114"/>
      <c r="C33" s="284"/>
      <c r="D33" s="349" t="s">
        <v>210</v>
      </c>
      <c r="E33" s="691" t="s">
        <v>1077</v>
      </c>
      <c r="F33" s="386"/>
      <c r="G33" s="248"/>
      <c r="H33" s="248"/>
      <c r="I33" s="248"/>
      <c r="J33" s="248"/>
      <c r="K33" s="248"/>
      <c r="L33" s="387"/>
      <c r="M33" s="387"/>
      <c r="N33" s="387"/>
      <c r="O33" s="387"/>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7"/>
      <c r="BS33" s="387"/>
      <c r="BT33" s="387"/>
      <c r="BU33" s="387"/>
      <c r="BV33" s="387"/>
      <c r="BW33" s="387"/>
      <c r="BX33" s="387"/>
      <c r="BY33" s="387"/>
      <c r="BZ33" s="387"/>
      <c r="CA33" s="387"/>
      <c r="CB33" s="387"/>
      <c r="CC33" s="387"/>
      <c r="CD33" s="387"/>
      <c r="CE33" s="387"/>
      <c r="CF33" s="387"/>
      <c r="CG33" s="387"/>
      <c r="CH33" s="387"/>
      <c r="CI33" s="387"/>
      <c r="CJ33" s="387"/>
      <c r="CK33" s="387"/>
      <c r="CL33" s="387"/>
      <c r="CM33" s="387"/>
      <c r="CN33" s="387"/>
      <c r="CO33" s="387"/>
      <c r="CP33" s="387"/>
      <c r="CQ33" s="387"/>
      <c r="CR33" s="387"/>
      <c r="CS33" s="387"/>
      <c r="CT33" s="387"/>
      <c r="CU33" s="387"/>
      <c r="CV33" s="387"/>
      <c r="CW33" s="387"/>
      <c r="CX33" s="387"/>
      <c r="CY33" s="387"/>
      <c r="CZ33" s="387"/>
      <c r="DA33" s="387"/>
      <c r="DB33" s="387"/>
      <c r="DC33" s="387"/>
      <c r="DD33" s="387"/>
      <c r="DE33" s="387"/>
      <c r="DF33" s="387"/>
      <c r="DG33" s="387"/>
      <c r="DH33" s="387"/>
      <c r="DI33" s="387"/>
      <c r="DJ33" s="387"/>
      <c r="DK33" s="387"/>
      <c r="DL33" s="387"/>
      <c r="DM33" s="387"/>
      <c r="DN33" s="387"/>
      <c r="DO33" s="387"/>
      <c r="DP33" s="387"/>
      <c r="DQ33" s="387"/>
      <c r="DR33" s="387"/>
      <c r="DS33" s="387"/>
      <c r="DT33" s="387"/>
      <c r="DU33" s="387"/>
      <c r="DV33" s="387"/>
      <c r="DW33" s="387"/>
      <c r="DX33" s="387"/>
      <c r="DY33" s="387"/>
      <c r="DZ33" s="387"/>
      <c r="EA33" s="387"/>
      <c r="EB33" s="387"/>
      <c r="EC33" s="387"/>
      <c r="ED33" s="387"/>
      <c r="EE33" s="387"/>
      <c r="EF33" s="387"/>
      <c r="EG33" s="387"/>
      <c r="EH33" s="387"/>
      <c r="EI33" s="387"/>
      <c r="EJ33" s="387"/>
      <c r="EK33" s="387"/>
      <c r="EL33" s="387"/>
      <c r="EM33" s="387"/>
      <c r="EN33" s="387"/>
      <c r="EO33" s="387"/>
      <c r="EP33" s="387"/>
      <c r="EQ33" s="387"/>
      <c r="ER33" s="387"/>
      <c r="ES33" s="387"/>
      <c r="ET33" s="387"/>
      <c r="EU33" s="387"/>
      <c r="EV33" s="387"/>
      <c r="EW33" s="387"/>
      <c r="EX33" s="387"/>
      <c r="EY33" s="387"/>
      <c r="EZ33" s="387"/>
      <c r="FA33" s="387"/>
      <c r="FB33" s="387"/>
      <c r="FC33" s="387"/>
      <c r="FD33" s="387"/>
      <c r="FE33" s="387"/>
      <c r="FF33" s="387"/>
      <c r="FG33" s="387"/>
      <c r="FH33" s="387"/>
      <c r="FI33" s="387"/>
      <c r="FJ33" s="387"/>
      <c r="FK33" s="387"/>
      <c r="FL33" s="387"/>
      <c r="FM33" s="387"/>
      <c r="FN33" s="387"/>
      <c r="FO33" s="387"/>
      <c r="FP33" s="387"/>
      <c r="FQ33" s="387"/>
      <c r="FR33" s="387"/>
      <c r="FS33" s="387"/>
      <c r="FT33" s="387"/>
      <c r="FU33" s="387"/>
      <c r="FV33" s="387"/>
      <c r="FW33" s="387"/>
      <c r="FX33" s="387"/>
      <c r="FY33" s="387"/>
      <c r="FZ33" s="387"/>
      <c r="GA33" s="387"/>
      <c r="GB33" s="387"/>
      <c r="GC33" s="387"/>
      <c r="GD33" s="387"/>
      <c r="GE33" s="387"/>
      <c r="GF33" s="387"/>
      <c r="GG33" s="387"/>
      <c r="GH33" s="387"/>
      <c r="GI33" s="387"/>
      <c r="GJ33" s="387"/>
      <c r="GK33" s="387"/>
      <c r="GL33" s="387"/>
      <c r="GM33" s="387"/>
      <c r="GN33" s="387"/>
      <c r="GO33" s="387"/>
      <c r="GP33" s="387"/>
      <c r="GQ33" s="387"/>
      <c r="GR33" s="387"/>
      <c r="GS33" s="387"/>
      <c r="GT33" s="387"/>
      <c r="GU33" s="387"/>
      <c r="GV33" s="387"/>
      <c r="GW33" s="387"/>
      <c r="GX33" s="387"/>
      <c r="GY33" s="387"/>
      <c r="GZ33" s="387"/>
      <c r="HA33" s="387"/>
      <c r="HB33" s="387"/>
      <c r="HC33" s="387"/>
      <c r="HD33" s="387"/>
      <c r="HE33" s="387"/>
      <c r="HF33" s="387"/>
      <c r="HG33" s="387"/>
      <c r="HH33" s="387"/>
      <c r="HI33" s="387"/>
      <c r="HJ33" s="387"/>
      <c r="HK33" s="387"/>
      <c r="HL33" s="387"/>
      <c r="HM33" s="387"/>
      <c r="HN33" s="387"/>
      <c r="HO33" s="387"/>
      <c r="HP33" s="387"/>
      <c r="HQ33" s="387"/>
      <c r="HR33" s="387"/>
      <c r="HS33" s="387"/>
      <c r="HT33" s="387"/>
      <c r="HU33" s="387"/>
      <c r="HV33" s="387"/>
      <c r="HW33" s="387"/>
      <c r="HX33" s="387"/>
      <c r="HY33" s="387"/>
      <c r="HZ33" s="387"/>
      <c r="IA33" s="387"/>
      <c r="IB33" s="387"/>
      <c r="IC33" s="387"/>
      <c r="ID33" s="387"/>
      <c r="IE33" s="387"/>
      <c r="IF33" s="387"/>
      <c r="IG33" s="387"/>
      <c r="IH33" s="387"/>
      <c r="II33" s="387"/>
      <c r="IJ33" s="387"/>
      <c r="IK33" s="387"/>
      <c r="IL33" s="387"/>
      <c r="IM33" s="387"/>
      <c r="IN33" s="387"/>
      <c r="IO33" s="387"/>
      <c r="IP33" s="387"/>
      <c r="IQ33" s="387"/>
      <c r="IR33" s="387"/>
      <c r="IS33" s="387"/>
      <c r="IT33" s="387"/>
      <c r="IU33" s="391"/>
    </row>
    <row r="34" spans="1:255" ht="15" customHeight="1" thickBot="1">
      <c r="A34" s="398"/>
      <c r="B34" s="340"/>
      <c r="C34" s="341"/>
      <c r="D34" s="342"/>
      <c r="E34" s="342"/>
      <c r="F34" s="248"/>
      <c r="G34" s="248"/>
      <c r="H34" s="248"/>
      <c r="I34" s="248"/>
      <c r="J34" s="248"/>
      <c r="K34" s="248"/>
      <c r="L34" s="387"/>
      <c r="M34" s="387"/>
      <c r="N34" s="387"/>
      <c r="O34" s="387"/>
      <c r="P34" s="387"/>
      <c r="Q34" s="387"/>
      <c r="R34" s="387"/>
      <c r="S34" s="387"/>
      <c r="T34" s="387"/>
      <c r="U34" s="387"/>
      <c r="V34" s="387"/>
      <c r="W34" s="387"/>
      <c r="X34" s="387"/>
      <c r="Y34" s="387"/>
      <c r="Z34" s="387"/>
      <c r="AA34" s="387"/>
      <c r="AB34" s="387"/>
      <c r="AC34" s="387"/>
      <c r="AD34" s="387"/>
      <c r="AE34" s="387"/>
      <c r="AF34" s="387"/>
      <c r="AG34" s="387"/>
      <c r="AH34" s="387"/>
      <c r="AI34" s="387"/>
      <c r="AJ34" s="387"/>
      <c r="AK34" s="387"/>
      <c r="AL34" s="387"/>
      <c r="AM34" s="387"/>
      <c r="AN34" s="387"/>
      <c r="AO34" s="387"/>
      <c r="AP34" s="387"/>
      <c r="AQ34" s="387"/>
      <c r="AR34" s="387"/>
      <c r="AS34" s="387"/>
      <c r="AT34" s="387"/>
      <c r="AU34" s="387"/>
      <c r="AV34" s="387"/>
      <c r="AW34" s="387"/>
      <c r="AX34" s="387"/>
      <c r="AY34" s="387"/>
      <c r="AZ34" s="387"/>
      <c r="BA34" s="387"/>
      <c r="BB34" s="387"/>
      <c r="BC34" s="387"/>
      <c r="BD34" s="387"/>
      <c r="BE34" s="387"/>
      <c r="BF34" s="387"/>
      <c r="BG34" s="387"/>
      <c r="BH34" s="387"/>
      <c r="BI34" s="387"/>
      <c r="BJ34" s="387"/>
      <c r="BK34" s="387"/>
      <c r="BL34" s="387"/>
      <c r="BM34" s="387"/>
      <c r="BN34" s="387"/>
      <c r="BO34" s="387"/>
      <c r="BP34" s="387"/>
      <c r="BQ34" s="387"/>
      <c r="BR34" s="387"/>
      <c r="BS34" s="387"/>
      <c r="BT34" s="387"/>
      <c r="BU34" s="387"/>
      <c r="BV34" s="387"/>
      <c r="BW34" s="387"/>
      <c r="BX34" s="387"/>
      <c r="BY34" s="387"/>
      <c r="BZ34" s="387"/>
      <c r="CA34" s="387"/>
      <c r="CB34" s="387"/>
      <c r="CC34" s="387"/>
      <c r="CD34" s="387"/>
      <c r="CE34" s="387"/>
      <c r="CF34" s="387"/>
      <c r="CG34" s="387"/>
      <c r="CH34" s="387"/>
      <c r="CI34" s="387"/>
      <c r="CJ34" s="387"/>
      <c r="CK34" s="387"/>
      <c r="CL34" s="387"/>
      <c r="CM34" s="387"/>
      <c r="CN34" s="387"/>
      <c r="CO34" s="387"/>
      <c r="CP34" s="387"/>
      <c r="CQ34" s="387"/>
      <c r="CR34" s="387"/>
      <c r="CS34" s="387"/>
      <c r="CT34" s="387"/>
      <c r="CU34" s="387"/>
      <c r="CV34" s="387"/>
      <c r="CW34" s="387"/>
      <c r="CX34" s="387"/>
      <c r="CY34" s="387"/>
      <c r="CZ34" s="387"/>
      <c r="DA34" s="387"/>
      <c r="DB34" s="387"/>
      <c r="DC34" s="387"/>
      <c r="DD34" s="387"/>
      <c r="DE34" s="387"/>
      <c r="DF34" s="387"/>
      <c r="DG34" s="387"/>
      <c r="DH34" s="387"/>
      <c r="DI34" s="387"/>
      <c r="DJ34" s="387"/>
      <c r="DK34" s="387"/>
      <c r="DL34" s="387"/>
      <c r="DM34" s="387"/>
      <c r="DN34" s="387"/>
      <c r="DO34" s="387"/>
      <c r="DP34" s="387"/>
      <c r="DQ34" s="387"/>
      <c r="DR34" s="387"/>
      <c r="DS34" s="387"/>
      <c r="DT34" s="387"/>
      <c r="DU34" s="387"/>
      <c r="DV34" s="387"/>
      <c r="DW34" s="387"/>
      <c r="DX34" s="387"/>
      <c r="DY34" s="387"/>
      <c r="DZ34" s="387"/>
      <c r="EA34" s="387"/>
      <c r="EB34" s="387"/>
      <c r="EC34" s="387"/>
      <c r="ED34" s="387"/>
      <c r="EE34" s="387"/>
      <c r="EF34" s="387"/>
      <c r="EG34" s="387"/>
      <c r="EH34" s="387"/>
      <c r="EI34" s="387"/>
      <c r="EJ34" s="387"/>
      <c r="EK34" s="387"/>
      <c r="EL34" s="387"/>
      <c r="EM34" s="387"/>
      <c r="EN34" s="387"/>
      <c r="EO34" s="387"/>
      <c r="EP34" s="387"/>
      <c r="EQ34" s="387"/>
      <c r="ER34" s="387"/>
      <c r="ES34" s="387"/>
      <c r="ET34" s="387"/>
      <c r="EU34" s="387"/>
      <c r="EV34" s="387"/>
      <c r="EW34" s="387"/>
      <c r="EX34" s="387"/>
      <c r="EY34" s="387"/>
      <c r="EZ34" s="387"/>
      <c r="FA34" s="387"/>
      <c r="FB34" s="387"/>
      <c r="FC34" s="387"/>
      <c r="FD34" s="387"/>
      <c r="FE34" s="387"/>
      <c r="FF34" s="387"/>
      <c r="FG34" s="387"/>
      <c r="FH34" s="387"/>
      <c r="FI34" s="387"/>
      <c r="FJ34" s="387"/>
      <c r="FK34" s="387"/>
      <c r="FL34" s="387"/>
      <c r="FM34" s="387"/>
      <c r="FN34" s="387"/>
      <c r="FO34" s="387"/>
      <c r="FP34" s="387"/>
      <c r="FQ34" s="387"/>
      <c r="FR34" s="387"/>
      <c r="FS34" s="387"/>
      <c r="FT34" s="387"/>
      <c r="FU34" s="387"/>
      <c r="FV34" s="387"/>
      <c r="FW34" s="387"/>
      <c r="FX34" s="387"/>
      <c r="FY34" s="387"/>
      <c r="FZ34" s="387"/>
      <c r="GA34" s="387"/>
      <c r="GB34" s="387"/>
      <c r="GC34" s="387"/>
      <c r="GD34" s="387"/>
      <c r="GE34" s="387"/>
      <c r="GF34" s="387"/>
      <c r="GG34" s="387"/>
      <c r="GH34" s="387"/>
      <c r="GI34" s="387"/>
      <c r="GJ34" s="387"/>
      <c r="GK34" s="387"/>
      <c r="GL34" s="387"/>
      <c r="GM34" s="387"/>
      <c r="GN34" s="387"/>
      <c r="GO34" s="387"/>
      <c r="GP34" s="387"/>
      <c r="GQ34" s="387"/>
      <c r="GR34" s="387"/>
      <c r="GS34" s="387"/>
      <c r="GT34" s="387"/>
      <c r="GU34" s="387"/>
      <c r="GV34" s="387"/>
      <c r="GW34" s="387"/>
      <c r="GX34" s="387"/>
      <c r="GY34" s="387"/>
      <c r="GZ34" s="387"/>
      <c r="HA34" s="387"/>
      <c r="HB34" s="387"/>
      <c r="HC34" s="387"/>
      <c r="HD34" s="387"/>
      <c r="HE34" s="387"/>
      <c r="HF34" s="387"/>
      <c r="HG34" s="387"/>
      <c r="HH34" s="387"/>
      <c r="HI34" s="387"/>
      <c r="HJ34" s="387"/>
      <c r="HK34" s="387"/>
      <c r="HL34" s="387"/>
      <c r="HM34" s="387"/>
      <c r="HN34" s="387"/>
      <c r="HO34" s="387"/>
      <c r="HP34" s="387"/>
      <c r="HQ34" s="387"/>
      <c r="HR34" s="387"/>
      <c r="HS34" s="387"/>
      <c r="HT34" s="387"/>
      <c r="HU34" s="387"/>
      <c r="HV34" s="387"/>
      <c r="HW34" s="387"/>
      <c r="HX34" s="387"/>
      <c r="HY34" s="387"/>
      <c r="HZ34" s="387"/>
      <c r="IA34" s="387"/>
      <c r="IB34" s="387"/>
      <c r="IC34" s="387"/>
      <c r="ID34" s="387"/>
      <c r="IE34" s="387"/>
      <c r="IF34" s="387"/>
      <c r="IG34" s="387"/>
      <c r="IH34" s="387"/>
      <c r="II34" s="387"/>
      <c r="IJ34" s="387"/>
      <c r="IK34" s="387"/>
      <c r="IL34" s="387"/>
      <c r="IM34" s="387"/>
      <c r="IN34" s="387"/>
      <c r="IO34" s="387"/>
      <c r="IP34" s="387"/>
      <c r="IQ34" s="387"/>
      <c r="IR34" s="387"/>
      <c r="IS34" s="387"/>
      <c r="IT34" s="387"/>
      <c r="IU34" s="391"/>
    </row>
    <row r="35" spans="1:255" ht="15.95" customHeight="1" thickBot="1">
      <c r="A35" s="406"/>
      <c r="B35" s="1091" t="s">
        <v>212</v>
      </c>
      <c r="C35" s="1108"/>
      <c r="D35" s="1108"/>
      <c r="E35" s="1109"/>
      <c r="F35" s="280"/>
      <c r="G35" s="248"/>
      <c r="H35" s="248"/>
      <c r="I35" s="248"/>
      <c r="J35" s="248"/>
      <c r="K35" s="248"/>
      <c r="L35" s="387"/>
      <c r="M35" s="387"/>
      <c r="N35" s="387"/>
      <c r="O35" s="387"/>
      <c r="P35" s="387"/>
      <c r="Q35" s="387"/>
      <c r="R35" s="387"/>
      <c r="S35" s="387"/>
      <c r="T35" s="387"/>
      <c r="U35" s="387"/>
      <c r="V35" s="387"/>
      <c r="W35" s="387"/>
      <c r="X35" s="387"/>
      <c r="Y35" s="387"/>
      <c r="Z35" s="387"/>
      <c r="AA35" s="387"/>
      <c r="AB35" s="387"/>
      <c r="AC35" s="387"/>
      <c r="AD35" s="387"/>
      <c r="AE35" s="387"/>
      <c r="AF35" s="387"/>
      <c r="AG35" s="387"/>
      <c r="AH35" s="387"/>
      <c r="AI35" s="387"/>
      <c r="AJ35" s="387"/>
      <c r="AK35" s="387"/>
      <c r="AL35" s="387"/>
      <c r="AM35" s="387"/>
      <c r="AN35" s="387"/>
      <c r="AO35" s="387"/>
      <c r="AP35" s="387"/>
      <c r="AQ35" s="387"/>
      <c r="AR35" s="387"/>
      <c r="AS35" s="387"/>
      <c r="AT35" s="387"/>
      <c r="AU35" s="387"/>
      <c r="AV35" s="387"/>
      <c r="AW35" s="387"/>
      <c r="AX35" s="387"/>
      <c r="AY35" s="387"/>
      <c r="AZ35" s="387"/>
      <c r="BA35" s="387"/>
      <c r="BB35" s="387"/>
      <c r="BC35" s="387"/>
      <c r="BD35" s="387"/>
      <c r="BE35" s="387"/>
      <c r="BF35" s="387"/>
      <c r="BG35" s="387"/>
      <c r="BH35" s="387"/>
      <c r="BI35" s="387"/>
      <c r="BJ35" s="387"/>
      <c r="BK35" s="387"/>
      <c r="BL35" s="387"/>
      <c r="BM35" s="387"/>
      <c r="BN35" s="387"/>
      <c r="BO35" s="387"/>
      <c r="BP35" s="387"/>
      <c r="BQ35" s="387"/>
      <c r="BR35" s="387"/>
      <c r="BS35" s="387"/>
      <c r="BT35" s="387"/>
      <c r="BU35" s="387"/>
      <c r="BV35" s="387"/>
      <c r="BW35" s="387"/>
      <c r="BX35" s="387"/>
      <c r="BY35" s="387"/>
      <c r="BZ35" s="387"/>
      <c r="CA35" s="387"/>
      <c r="CB35" s="387"/>
      <c r="CC35" s="387"/>
      <c r="CD35" s="387"/>
      <c r="CE35" s="387"/>
      <c r="CF35" s="387"/>
      <c r="CG35" s="387"/>
      <c r="CH35" s="387"/>
      <c r="CI35" s="387"/>
      <c r="CJ35" s="387"/>
      <c r="CK35" s="387"/>
      <c r="CL35" s="387"/>
      <c r="CM35" s="387"/>
      <c r="CN35" s="387"/>
      <c r="CO35" s="387"/>
      <c r="CP35" s="387"/>
      <c r="CQ35" s="387"/>
      <c r="CR35" s="387"/>
      <c r="CS35" s="387"/>
      <c r="CT35" s="387"/>
      <c r="CU35" s="387"/>
      <c r="CV35" s="387"/>
      <c r="CW35" s="387"/>
      <c r="CX35" s="387"/>
      <c r="CY35" s="387"/>
      <c r="CZ35" s="387"/>
      <c r="DA35" s="387"/>
      <c r="DB35" s="387"/>
      <c r="DC35" s="387"/>
      <c r="DD35" s="387"/>
      <c r="DE35" s="387"/>
      <c r="DF35" s="387"/>
      <c r="DG35" s="387"/>
      <c r="DH35" s="387"/>
      <c r="DI35" s="387"/>
      <c r="DJ35" s="387"/>
      <c r="DK35" s="387"/>
      <c r="DL35" s="387"/>
      <c r="DM35" s="387"/>
      <c r="DN35" s="387"/>
      <c r="DO35" s="387"/>
      <c r="DP35" s="387"/>
      <c r="DQ35" s="387"/>
      <c r="DR35" s="387"/>
      <c r="DS35" s="387"/>
      <c r="DT35" s="387"/>
      <c r="DU35" s="387"/>
      <c r="DV35" s="387"/>
      <c r="DW35" s="387"/>
      <c r="DX35" s="387"/>
      <c r="DY35" s="387"/>
      <c r="DZ35" s="387"/>
      <c r="EA35" s="387"/>
      <c r="EB35" s="387"/>
      <c r="EC35" s="387"/>
      <c r="ED35" s="387"/>
      <c r="EE35" s="387"/>
      <c r="EF35" s="387"/>
      <c r="EG35" s="387"/>
      <c r="EH35" s="387"/>
      <c r="EI35" s="387"/>
      <c r="EJ35" s="387"/>
      <c r="EK35" s="387"/>
      <c r="EL35" s="387"/>
      <c r="EM35" s="387"/>
      <c r="EN35" s="387"/>
      <c r="EO35" s="387"/>
      <c r="EP35" s="387"/>
      <c r="EQ35" s="387"/>
      <c r="ER35" s="387"/>
      <c r="ES35" s="387"/>
      <c r="ET35" s="387"/>
      <c r="EU35" s="387"/>
      <c r="EV35" s="387"/>
      <c r="EW35" s="387"/>
      <c r="EX35" s="387"/>
      <c r="EY35" s="387"/>
      <c r="EZ35" s="387"/>
      <c r="FA35" s="387"/>
      <c r="FB35" s="387"/>
      <c r="FC35" s="387"/>
      <c r="FD35" s="387"/>
      <c r="FE35" s="387"/>
      <c r="FF35" s="387"/>
      <c r="FG35" s="387"/>
      <c r="FH35" s="387"/>
      <c r="FI35" s="387"/>
      <c r="FJ35" s="387"/>
      <c r="FK35" s="387"/>
      <c r="FL35" s="387"/>
      <c r="FM35" s="387"/>
      <c r="FN35" s="387"/>
      <c r="FO35" s="387"/>
      <c r="FP35" s="387"/>
      <c r="FQ35" s="387"/>
      <c r="FR35" s="387"/>
      <c r="FS35" s="387"/>
      <c r="FT35" s="387"/>
      <c r="FU35" s="387"/>
      <c r="FV35" s="387"/>
      <c r="FW35" s="387"/>
      <c r="FX35" s="387"/>
      <c r="FY35" s="387"/>
      <c r="FZ35" s="387"/>
      <c r="GA35" s="387"/>
      <c r="GB35" s="387"/>
      <c r="GC35" s="387"/>
      <c r="GD35" s="387"/>
      <c r="GE35" s="387"/>
      <c r="GF35" s="387"/>
      <c r="GG35" s="387"/>
      <c r="GH35" s="387"/>
      <c r="GI35" s="387"/>
      <c r="GJ35" s="387"/>
      <c r="GK35" s="387"/>
      <c r="GL35" s="387"/>
      <c r="GM35" s="387"/>
      <c r="GN35" s="387"/>
      <c r="GO35" s="387"/>
      <c r="GP35" s="387"/>
      <c r="GQ35" s="387"/>
      <c r="GR35" s="387"/>
      <c r="GS35" s="387"/>
      <c r="GT35" s="387"/>
      <c r="GU35" s="387"/>
      <c r="GV35" s="387"/>
      <c r="GW35" s="387"/>
      <c r="GX35" s="387"/>
      <c r="GY35" s="387"/>
      <c r="GZ35" s="387"/>
      <c r="HA35" s="387"/>
      <c r="HB35" s="387"/>
      <c r="HC35" s="387"/>
      <c r="HD35" s="387"/>
      <c r="HE35" s="387"/>
      <c r="HF35" s="387"/>
      <c r="HG35" s="387"/>
      <c r="HH35" s="387"/>
      <c r="HI35" s="387"/>
      <c r="HJ35" s="387"/>
      <c r="HK35" s="387"/>
      <c r="HL35" s="387"/>
      <c r="HM35" s="387"/>
      <c r="HN35" s="387"/>
      <c r="HO35" s="387"/>
      <c r="HP35" s="387"/>
      <c r="HQ35" s="387"/>
      <c r="HR35" s="387"/>
      <c r="HS35" s="387"/>
      <c r="HT35" s="387"/>
      <c r="HU35" s="387"/>
      <c r="HV35" s="387"/>
      <c r="HW35" s="387"/>
      <c r="HX35" s="387"/>
      <c r="HY35" s="387"/>
      <c r="HZ35" s="387"/>
      <c r="IA35" s="387"/>
      <c r="IB35" s="387"/>
      <c r="IC35" s="387"/>
      <c r="ID35" s="387"/>
      <c r="IE35" s="387"/>
      <c r="IF35" s="387"/>
      <c r="IG35" s="387"/>
      <c r="IH35" s="387"/>
      <c r="II35" s="387"/>
      <c r="IJ35" s="387"/>
      <c r="IK35" s="387"/>
      <c r="IL35" s="387"/>
      <c r="IM35" s="387"/>
      <c r="IN35" s="387"/>
      <c r="IO35" s="387"/>
      <c r="IP35" s="387"/>
      <c r="IQ35" s="387"/>
      <c r="IR35" s="387"/>
      <c r="IS35" s="387"/>
      <c r="IT35" s="387"/>
      <c r="IU35" s="391"/>
    </row>
    <row r="36" spans="1:255" ht="15.95" customHeight="1" thickBot="1">
      <c r="A36" s="406"/>
      <c r="B36" s="1094">
        <v>1</v>
      </c>
      <c r="C36" s="345"/>
      <c r="D36" s="346" t="s">
        <v>200</v>
      </c>
      <c r="E36" s="328" t="s">
        <v>213</v>
      </c>
      <c r="F36" s="248"/>
      <c r="G36" s="248"/>
      <c r="H36" s="248"/>
      <c r="I36" s="248"/>
      <c r="J36" s="248"/>
      <c r="K36" s="248"/>
      <c r="L36" s="387"/>
      <c r="M36" s="387"/>
      <c r="N36" s="387"/>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AN36" s="387"/>
      <c r="AO36" s="387"/>
      <c r="AP36" s="387"/>
      <c r="AQ36" s="387"/>
      <c r="AR36" s="387"/>
      <c r="AS36" s="387"/>
      <c r="AT36" s="387"/>
      <c r="AU36" s="387"/>
      <c r="AV36" s="387"/>
      <c r="AW36" s="387"/>
      <c r="AX36" s="387"/>
      <c r="AY36" s="387"/>
      <c r="AZ36" s="387"/>
      <c r="BA36" s="387"/>
      <c r="BB36" s="387"/>
      <c r="BC36" s="387"/>
      <c r="BD36" s="387"/>
      <c r="BE36" s="387"/>
      <c r="BF36" s="387"/>
      <c r="BG36" s="387"/>
      <c r="BH36" s="387"/>
      <c r="BI36" s="387"/>
      <c r="BJ36" s="387"/>
      <c r="BK36" s="387"/>
      <c r="BL36" s="387"/>
      <c r="BM36" s="387"/>
      <c r="BN36" s="387"/>
      <c r="BO36" s="387"/>
      <c r="BP36" s="387"/>
      <c r="BQ36" s="387"/>
      <c r="BR36" s="387"/>
      <c r="BS36" s="387"/>
      <c r="BT36" s="387"/>
      <c r="BU36" s="387"/>
      <c r="BV36" s="387"/>
      <c r="BW36" s="387"/>
      <c r="BX36" s="387"/>
      <c r="BY36" s="387"/>
      <c r="BZ36" s="387"/>
      <c r="CA36" s="387"/>
      <c r="CB36" s="387"/>
      <c r="CC36" s="387"/>
      <c r="CD36" s="387"/>
      <c r="CE36" s="387"/>
      <c r="CF36" s="387"/>
      <c r="CG36" s="387"/>
      <c r="CH36" s="387"/>
      <c r="CI36" s="387"/>
      <c r="CJ36" s="387"/>
      <c r="CK36" s="387"/>
      <c r="CL36" s="387"/>
      <c r="CM36" s="387"/>
      <c r="CN36" s="387"/>
      <c r="CO36" s="387"/>
      <c r="CP36" s="387"/>
      <c r="CQ36" s="387"/>
      <c r="CR36" s="387"/>
      <c r="CS36" s="387"/>
      <c r="CT36" s="387"/>
      <c r="CU36" s="387"/>
      <c r="CV36" s="387"/>
      <c r="CW36" s="387"/>
      <c r="CX36" s="387"/>
      <c r="CY36" s="387"/>
      <c r="CZ36" s="387"/>
      <c r="DA36" s="387"/>
      <c r="DB36" s="387"/>
      <c r="DC36" s="387"/>
      <c r="DD36" s="387"/>
      <c r="DE36" s="387"/>
      <c r="DF36" s="387"/>
      <c r="DG36" s="387"/>
      <c r="DH36" s="387"/>
      <c r="DI36" s="387"/>
      <c r="DJ36" s="387"/>
      <c r="DK36" s="387"/>
      <c r="DL36" s="387"/>
      <c r="DM36" s="387"/>
      <c r="DN36" s="387"/>
      <c r="DO36" s="387"/>
      <c r="DP36" s="387"/>
      <c r="DQ36" s="387"/>
      <c r="DR36" s="387"/>
      <c r="DS36" s="387"/>
      <c r="DT36" s="387"/>
      <c r="DU36" s="387"/>
      <c r="DV36" s="387"/>
      <c r="DW36" s="387"/>
      <c r="DX36" s="387"/>
      <c r="DY36" s="387"/>
      <c r="DZ36" s="387"/>
      <c r="EA36" s="387"/>
      <c r="EB36" s="387"/>
      <c r="EC36" s="387"/>
      <c r="ED36" s="387"/>
      <c r="EE36" s="387"/>
      <c r="EF36" s="387"/>
      <c r="EG36" s="387"/>
      <c r="EH36" s="387"/>
      <c r="EI36" s="387"/>
      <c r="EJ36" s="387"/>
      <c r="EK36" s="387"/>
      <c r="EL36" s="387"/>
      <c r="EM36" s="387"/>
      <c r="EN36" s="387"/>
      <c r="EO36" s="387"/>
      <c r="EP36" s="387"/>
      <c r="EQ36" s="387"/>
      <c r="ER36" s="387"/>
      <c r="ES36" s="387"/>
      <c r="ET36" s="387"/>
      <c r="EU36" s="387"/>
      <c r="EV36" s="387"/>
      <c r="EW36" s="387"/>
      <c r="EX36" s="387"/>
      <c r="EY36" s="387"/>
      <c r="EZ36" s="387"/>
      <c r="FA36" s="387"/>
      <c r="FB36" s="387"/>
      <c r="FC36" s="387"/>
      <c r="FD36" s="387"/>
      <c r="FE36" s="387"/>
      <c r="FF36" s="387"/>
      <c r="FG36" s="387"/>
      <c r="FH36" s="387"/>
      <c r="FI36" s="387"/>
      <c r="FJ36" s="387"/>
      <c r="FK36" s="387"/>
      <c r="FL36" s="387"/>
      <c r="FM36" s="387"/>
      <c r="FN36" s="387"/>
      <c r="FO36" s="387"/>
      <c r="FP36" s="387"/>
      <c r="FQ36" s="387"/>
      <c r="FR36" s="387"/>
      <c r="FS36" s="387"/>
      <c r="FT36" s="387"/>
      <c r="FU36" s="387"/>
      <c r="FV36" s="387"/>
      <c r="FW36" s="387"/>
      <c r="FX36" s="387"/>
      <c r="FY36" s="387"/>
      <c r="FZ36" s="387"/>
      <c r="GA36" s="387"/>
      <c r="GB36" s="387"/>
      <c r="GC36" s="387"/>
      <c r="GD36" s="387"/>
      <c r="GE36" s="387"/>
      <c r="GF36" s="387"/>
      <c r="GG36" s="387"/>
      <c r="GH36" s="387"/>
      <c r="GI36" s="387"/>
      <c r="GJ36" s="387"/>
      <c r="GK36" s="387"/>
      <c r="GL36" s="387"/>
      <c r="GM36" s="387"/>
      <c r="GN36" s="387"/>
      <c r="GO36" s="387"/>
      <c r="GP36" s="387"/>
      <c r="GQ36" s="387"/>
      <c r="GR36" s="387"/>
      <c r="GS36" s="387"/>
      <c r="GT36" s="387"/>
      <c r="GU36" s="387"/>
      <c r="GV36" s="387"/>
      <c r="GW36" s="387"/>
      <c r="GX36" s="387"/>
      <c r="GY36" s="387"/>
      <c r="GZ36" s="387"/>
      <c r="HA36" s="387"/>
      <c r="HB36" s="387"/>
      <c r="HC36" s="387"/>
      <c r="HD36" s="387"/>
      <c r="HE36" s="387"/>
      <c r="HF36" s="387"/>
      <c r="HG36" s="387"/>
      <c r="HH36" s="387"/>
      <c r="HI36" s="387"/>
      <c r="HJ36" s="387"/>
      <c r="HK36" s="387"/>
      <c r="HL36" s="387"/>
      <c r="HM36" s="387"/>
      <c r="HN36" s="387"/>
      <c r="HO36" s="387"/>
      <c r="HP36" s="387"/>
      <c r="HQ36" s="387"/>
      <c r="HR36" s="387"/>
      <c r="HS36" s="387"/>
      <c r="HT36" s="387"/>
      <c r="HU36" s="387"/>
      <c r="HV36" s="387"/>
      <c r="HW36" s="387"/>
      <c r="HX36" s="387"/>
      <c r="HY36" s="387"/>
      <c r="HZ36" s="387"/>
      <c r="IA36" s="387"/>
      <c r="IB36" s="387"/>
      <c r="IC36" s="387"/>
      <c r="ID36" s="387"/>
      <c r="IE36" s="387"/>
      <c r="IF36" s="387"/>
      <c r="IG36" s="387"/>
      <c r="IH36" s="387"/>
      <c r="II36" s="387"/>
      <c r="IJ36" s="387"/>
      <c r="IK36" s="387"/>
      <c r="IL36" s="387"/>
      <c r="IM36" s="387"/>
      <c r="IN36" s="387"/>
      <c r="IO36" s="387"/>
      <c r="IP36" s="387"/>
      <c r="IQ36" s="387"/>
      <c r="IR36" s="387"/>
      <c r="IS36" s="387"/>
      <c r="IT36" s="387"/>
      <c r="IU36" s="391"/>
    </row>
    <row r="37" spans="1:255" ht="15.95" customHeight="1" thickBot="1">
      <c r="A37" s="406"/>
      <c r="B37" s="1113"/>
      <c r="C37" s="348"/>
      <c r="D37" s="349" t="s">
        <v>202</v>
      </c>
      <c r="E37" s="328" t="s">
        <v>292</v>
      </c>
      <c r="F37" s="248"/>
      <c r="G37" s="248"/>
      <c r="H37" s="248"/>
      <c r="I37" s="248"/>
      <c r="J37" s="248"/>
      <c r="K37" s="248"/>
      <c r="L37" s="387"/>
      <c r="M37" s="387"/>
      <c r="N37" s="387"/>
      <c r="O37" s="387"/>
      <c r="P37" s="387"/>
      <c r="Q37" s="387"/>
      <c r="R37" s="387"/>
      <c r="S37" s="387"/>
      <c r="T37" s="387"/>
      <c r="U37" s="387"/>
      <c r="V37" s="387"/>
      <c r="W37" s="387"/>
      <c r="X37" s="387"/>
      <c r="Y37" s="387"/>
      <c r="Z37" s="387"/>
      <c r="AA37" s="387"/>
      <c r="AB37" s="387"/>
      <c r="AC37" s="387"/>
      <c r="AD37" s="387"/>
      <c r="AE37" s="387"/>
      <c r="AF37" s="387"/>
      <c r="AG37" s="387"/>
      <c r="AH37" s="387"/>
      <c r="AI37" s="387"/>
      <c r="AJ37" s="387"/>
      <c r="AK37" s="387"/>
      <c r="AL37" s="387"/>
      <c r="AM37" s="387"/>
      <c r="AN37" s="387"/>
      <c r="AO37" s="387"/>
      <c r="AP37" s="387"/>
      <c r="AQ37" s="387"/>
      <c r="AR37" s="387"/>
      <c r="AS37" s="387"/>
      <c r="AT37" s="387"/>
      <c r="AU37" s="387"/>
      <c r="AV37" s="387"/>
      <c r="AW37" s="387"/>
      <c r="AX37" s="387"/>
      <c r="AY37" s="387"/>
      <c r="AZ37" s="387"/>
      <c r="BA37" s="387"/>
      <c r="BB37" s="387"/>
      <c r="BC37" s="387"/>
      <c r="BD37" s="387"/>
      <c r="BE37" s="387"/>
      <c r="BF37" s="387"/>
      <c r="BG37" s="387"/>
      <c r="BH37" s="387"/>
      <c r="BI37" s="387"/>
      <c r="BJ37" s="387"/>
      <c r="BK37" s="387"/>
      <c r="BL37" s="387"/>
      <c r="BM37" s="387"/>
      <c r="BN37" s="387"/>
      <c r="BO37" s="387"/>
      <c r="BP37" s="387"/>
      <c r="BQ37" s="387"/>
      <c r="BR37" s="387"/>
      <c r="BS37" s="387"/>
      <c r="BT37" s="387"/>
      <c r="BU37" s="387"/>
      <c r="BV37" s="387"/>
      <c r="BW37" s="387"/>
      <c r="BX37" s="387"/>
      <c r="BY37" s="387"/>
      <c r="BZ37" s="387"/>
      <c r="CA37" s="387"/>
      <c r="CB37" s="387"/>
      <c r="CC37" s="387"/>
      <c r="CD37" s="387"/>
      <c r="CE37" s="387"/>
      <c r="CF37" s="387"/>
      <c r="CG37" s="387"/>
      <c r="CH37" s="387"/>
      <c r="CI37" s="387"/>
      <c r="CJ37" s="387"/>
      <c r="CK37" s="387"/>
      <c r="CL37" s="387"/>
      <c r="CM37" s="387"/>
      <c r="CN37" s="387"/>
      <c r="CO37" s="387"/>
      <c r="CP37" s="387"/>
      <c r="CQ37" s="387"/>
      <c r="CR37" s="387"/>
      <c r="CS37" s="387"/>
      <c r="CT37" s="387"/>
      <c r="CU37" s="387"/>
      <c r="CV37" s="387"/>
      <c r="CW37" s="387"/>
      <c r="CX37" s="387"/>
      <c r="CY37" s="387"/>
      <c r="CZ37" s="387"/>
      <c r="DA37" s="387"/>
      <c r="DB37" s="387"/>
      <c r="DC37" s="387"/>
      <c r="DD37" s="387"/>
      <c r="DE37" s="387"/>
      <c r="DF37" s="387"/>
      <c r="DG37" s="387"/>
      <c r="DH37" s="387"/>
      <c r="DI37" s="387"/>
      <c r="DJ37" s="387"/>
      <c r="DK37" s="387"/>
      <c r="DL37" s="387"/>
      <c r="DM37" s="387"/>
      <c r="DN37" s="387"/>
      <c r="DO37" s="387"/>
      <c r="DP37" s="387"/>
      <c r="DQ37" s="387"/>
      <c r="DR37" s="387"/>
      <c r="DS37" s="387"/>
      <c r="DT37" s="387"/>
      <c r="DU37" s="387"/>
      <c r="DV37" s="387"/>
      <c r="DW37" s="387"/>
      <c r="DX37" s="387"/>
      <c r="DY37" s="387"/>
      <c r="DZ37" s="387"/>
      <c r="EA37" s="387"/>
      <c r="EB37" s="387"/>
      <c r="EC37" s="387"/>
      <c r="ED37" s="387"/>
      <c r="EE37" s="387"/>
      <c r="EF37" s="387"/>
      <c r="EG37" s="387"/>
      <c r="EH37" s="387"/>
      <c r="EI37" s="387"/>
      <c r="EJ37" s="387"/>
      <c r="EK37" s="387"/>
      <c r="EL37" s="387"/>
      <c r="EM37" s="387"/>
      <c r="EN37" s="387"/>
      <c r="EO37" s="387"/>
      <c r="EP37" s="387"/>
      <c r="EQ37" s="387"/>
      <c r="ER37" s="387"/>
      <c r="ES37" s="387"/>
      <c r="ET37" s="387"/>
      <c r="EU37" s="387"/>
      <c r="EV37" s="387"/>
      <c r="EW37" s="387"/>
      <c r="EX37" s="387"/>
      <c r="EY37" s="387"/>
      <c r="EZ37" s="387"/>
      <c r="FA37" s="387"/>
      <c r="FB37" s="387"/>
      <c r="FC37" s="387"/>
      <c r="FD37" s="387"/>
      <c r="FE37" s="387"/>
      <c r="FF37" s="387"/>
      <c r="FG37" s="387"/>
      <c r="FH37" s="387"/>
      <c r="FI37" s="387"/>
      <c r="FJ37" s="387"/>
      <c r="FK37" s="387"/>
      <c r="FL37" s="387"/>
      <c r="FM37" s="387"/>
      <c r="FN37" s="387"/>
      <c r="FO37" s="387"/>
      <c r="FP37" s="387"/>
      <c r="FQ37" s="387"/>
      <c r="FR37" s="387"/>
      <c r="FS37" s="387"/>
      <c r="FT37" s="387"/>
      <c r="FU37" s="387"/>
      <c r="FV37" s="387"/>
      <c r="FW37" s="387"/>
      <c r="FX37" s="387"/>
      <c r="FY37" s="387"/>
      <c r="FZ37" s="387"/>
      <c r="GA37" s="387"/>
      <c r="GB37" s="387"/>
      <c r="GC37" s="387"/>
      <c r="GD37" s="387"/>
      <c r="GE37" s="387"/>
      <c r="GF37" s="387"/>
      <c r="GG37" s="387"/>
      <c r="GH37" s="387"/>
      <c r="GI37" s="387"/>
      <c r="GJ37" s="387"/>
      <c r="GK37" s="387"/>
      <c r="GL37" s="387"/>
      <c r="GM37" s="387"/>
      <c r="GN37" s="387"/>
      <c r="GO37" s="387"/>
      <c r="GP37" s="387"/>
      <c r="GQ37" s="387"/>
      <c r="GR37" s="387"/>
      <c r="GS37" s="387"/>
      <c r="GT37" s="387"/>
      <c r="GU37" s="387"/>
      <c r="GV37" s="387"/>
      <c r="GW37" s="387"/>
      <c r="GX37" s="387"/>
      <c r="GY37" s="387"/>
      <c r="GZ37" s="387"/>
      <c r="HA37" s="387"/>
      <c r="HB37" s="387"/>
      <c r="HC37" s="387"/>
      <c r="HD37" s="387"/>
      <c r="HE37" s="387"/>
      <c r="HF37" s="387"/>
      <c r="HG37" s="387"/>
      <c r="HH37" s="387"/>
      <c r="HI37" s="387"/>
      <c r="HJ37" s="387"/>
      <c r="HK37" s="387"/>
      <c r="HL37" s="387"/>
      <c r="HM37" s="387"/>
      <c r="HN37" s="387"/>
      <c r="HO37" s="387"/>
      <c r="HP37" s="387"/>
      <c r="HQ37" s="387"/>
      <c r="HR37" s="387"/>
      <c r="HS37" s="387"/>
      <c r="HT37" s="387"/>
      <c r="HU37" s="387"/>
      <c r="HV37" s="387"/>
      <c r="HW37" s="387"/>
      <c r="HX37" s="387"/>
      <c r="HY37" s="387"/>
      <c r="HZ37" s="387"/>
      <c r="IA37" s="387"/>
      <c r="IB37" s="387"/>
      <c r="IC37" s="387"/>
      <c r="ID37" s="387"/>
      <c r="IE37" s="387"/>
      <c r="IF37" s="387"/>
      <c r="IG37" s="387"/>
      <c r="IH37" s="387"/>
      <c r="II37" s="387"/>
      <c r="IJ37" s="387"/>
      <c r="IK37" s="387"/>
      <c r="IL37" s="387"/>
      <c r="IM37" s="387"/>
      <c r="IN37" s="387"/>
      <c r="IO37" s="387"/>
      <c r="IP37" s="387"/>
      <c r="IQ37" s="387"/>
      <c r="IR37" s="387"/>
      <c r="IS37" s="387"/>
      <c r="IT37" s="387"/>
      <c r="IU37" s="391"/>
    </row>
    <row r="38" spans="1:255" ht="15.95" customHeight="1" thickBot="1">
      <c r="A38" s="406"/>
      <c r="B38" s="1113"/>
      <c r="C38" s="348"/>
      <c r="D38" s="349" t="s">
        <v>204</v>
      </c>
      <c r="E38" s="418"/>
      <c r="F38" s="280"/>
      <c r="G38" s="248"/>
      <c r="H38" s="248"/>
      <c r="I38" s="248"/>
      <c r="J38" s="248"/>
      <c r="K38" s="248"/>
      <c r="L38" s="387"/>
      <c r="M38" s="387"/>
      <c r="N38" s="387"/>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c r="AN38" s="387"/>
      <c r="AO38" s="387"/>
      <c r="AP38" s="387"/>
      <c r="AQ38" s="387"/>
      <c r="AR38" s="387"/>
      <c r="AS38" s="387"/>
      <c r="AT38" s="387"/>
      <c r="AU38" s="387"/>
      <c r="AV38" s="387"/>
      <c r="AW38" s="387"/>
      <c r="AX38" s="387"/>
      <c r="AY38" s="387"/>
      <c r="AZ38" s="387"/>
      <c r="BA38" s="387"/>
      <c r="BB38" s="387"/>
      <c r="BC38" s="387"/>
      <c r="BD38" s="387"/>
      <c r="BE38" s="387"/>
      <c r="BF38" s="387"/>
      <c r="BG38" s="387"/>
      <c r="BH38" s="387"/>
      <c r="BI38" s="387"/>
      <c r="BJ38" s="387"/>
      <c r="BK38" s="387"/>
      <c r="BL38" s="387"/>
      <c r="BM38" s="387"/>
      <c r="BN38" s="387"/>
      <c r="BO38" s="387"/>
      <c r="BP38" s="387"/>
      <c r="BQ38" s="387"/>
      <c r="BR38" s="387"/>
      <c r="BS38" s="387"/>
      <c r="BT38" s="387"/>
      <c r="BU38" s="387"/>
      <c r="BV38" s="387"/>
      <c r="BW38" s="387"/>
      <c r="BX38" s="387"/>
      <c r="BY38" s="387"/>
      <c r="BZ38" s="387"/>
      <c r="CA38" s="387"/>
      <c r="CB38" s="387"/>
      <c r="CC38" s="387"/>
      <c r="CD38" s="387"/>
      <c r="CE38" s="387"/>
      <c r="CF38" s="387"/>
      <c r="CG38" s="387"/>
      <c r="CH38" s="387"/>
      <c r="CI38" s="387"/>
      <c r="CJ38" s="387"/>
      <c r="CK38" s="387"/>
      <c r="CL38" s="387"/>
      <c r="CM38" s="387"/>
      <c r="CN38" s="387"/>
      <c r="CO38" s="387"/>
      <c r="CP38" s="387"/>
      <c r="CQ38" s="387"/>
      <c r="CR38" s="387"/>
      <c r="CS38" s="387"/>
      <c r="CT38" s="387"/>
      <c r="CU38" s="387"/>
      <c r="CV38" s="387"/>
      <c r="CW38" s="387"/>
      <c r="CX38" s="387"/>
      <c r="CY38" s="387"/>
      <c r="CZ38" s="387"/>
      <c r="DA38" s="387"/>
      <c r="DB38" s="387"/>
      <c r="DC38" s="387"/>
      <c r="DD38" s="387"/>
      <c r="DE38" s="387"/>
      <c r="DF38" s="387"/>
      <c r="DG38" s="387"/>
      <c r="DH38" s="387"/>
      <c r="DI38" s="387"/>
      <c r="DJ38" s="387"/>
      <c r="DK38" s="387"/>
      <c r="DL38" s="387"/>
      <c r="DM38" s="387"/>
      <c r="DN38" s="387"/>
      <c r="DO38" s="387"/>
      <c r="DP38" s="387"/>
      <c r="DQ38" s="387"/>
      <c r="DR38" s="387"/>
      <c r="DS38" s="387"/>
      <c r="DT38" s="387"/>
      <c r="DU38" s="387"/>
      <c r="DV38" s="387"/>
      <c r="DW38" s="387"/>
      <c r="DX38" s="387"/>
      <c r="DY38" s="387"/>
      <c r="DZ38" s="387"/>
      <c r="EA38" s="387"/>
      <c r="EB38" s="387"/>
      <c r="EC38" s="387"/>
      <c r="ED38" s="387"/>
      <c r="EE38" s="387"/>
      <c r="EF38" s="387"/>
      <c r="EG38" s="387"/>
      <c r="EH38" s="387"/>
      <c r="EI38" s="387"/>
      <c r="EJ38" s="387"/>
      <c r="EK38" s="387"/>
      <c r="EL38" s="387"/>
      <c r="EM38" s="387"/>
      <c r="EN38" s="387"/>
      <c r="EO38" s="387"/>
      <c r="EP38" s="387"/>
      <c r="EQ38" s="387"/>
      <c r="ER38" s="387"/>
      <c r="ES38" s="387"/>
      <c r="ET38" s="387"/>
      <c r="EU38" s="387"/>
      <c r="EV38" s="387"/>
      <c r="EW38" s="387"/>
      <c r="EX38" s="387"/>
      <c r="EY38" s="387"/>
      <c r="EZ38" s="387"/>
      <c r="FA38" s="387"/>
      <c r="FB38" s="387"/>
      <c r="FC38" s="387"/>
      <c r="FD38" s="387"/>
      <c r="FE38" s="387"/>
      <c r="FF38" s="387"/>
      <c r="FG38" s="387"/>
      <c r="FH38" s="387"/>
      <c r="FI38" s="387"/>
      <c r="FJ38" s="387"/>
      <c r="FK38" s="387"/>
      <c r="FL38" s="387"/>
      <c r="FM38" s="387"/>
      <c r="FN38" s="387"/>
      <c r="FO38" s="387"/>
      <c r="FP38" s="387"/>
      <c r="FQ38" s="387"/>
      <c r="FR38" s="387"/>
      <c r="FS38" s="387"/>
      <c r="FT38" s="387"/>
      <c r="FU38" s="387"/>
      <c r="FV38" s="387"/>
      <c r="FW38" s="387"/>
      <c r="FX38" s="387"/>
      <c r="FY38" s="387"/>
      <c r="FZ38" s="387"/>
      <c r="GA38" s="387"/>
      <c r="GB38" s="387"/>
      <c r="GC38" s="387"/>
      <c r="GD38" s="387"/>
      <c r="GE38" s="387"/>
      <c r="GF38" s="387"/>
      <c r="GG38" s="387"/>
      <c r="GH38" s="387"/>
      <c r="GI38" s="387"/>
      <c r="GJ38" s="387"/>
      <c r="GK38" s="387"/>
      <c r="GL38" s="387"/>
      <c r="GM38" s="387"/>
      <c r="GN38" s="387"/>
      <c r="GO38" s="387"/>
      <c r="GP38" s="387"/>
      <c r="GQ38" s="387"/>
      <c r="GR38" s="387"/>
      <c r="GS38" s="387"/>
      <c r="GT38" s="387"/>
      <c r="GU38" s="387"/>
      <c r="GV38" s="387"/>
      <c r="GW38" s="387"/>
      <c r="GX38" s="387"/>
      <c r="GY38" s="387"/>
      <c r="GZ38" s="387"/>
      <c r="HA38" s="387"/>
      <c r="HB38" s="387"/>
      <c r="HC38" s="387"/>
      <c r="HD38" s="387"/>
      <c r="HE38" s="387"/>
      <c r="HF38" s="387"/>
      <c r="HG38" s="387"/>
      <c r="HH38" s="387"/>
      <c r="HI38" s="387"/>
      <c r="HJ38" s="387"/>
      <c r="HK38" s="387"/>
      <c r="HL38" s="387"/>
      <c r="HM38" s="387"/>
      <c r="HN38" s="387"/>
      <c r="HO38" s="387"/>
      <c r="HP38" s="387"/>
      <c r="HQ38" s="387"/>
      <c r="HR38" s="387"/>
      <c r="HS38" s="387"/>
      <c r="HT38" s="387"/>
      <c r="HU38" s="387"/>
      <c r="HV38" s="387"/>
      <c r="HW38" s="387"/>
      <c r="HX38" s="387"/>
      <c r="HY38" s="387"/>
      <c r="HZ38" s="387"/>
      <c r="IA38" s="387"/>
      <c r="IB38" s="387"/>
      <c r="IC38" s="387"/>
      <c r="ID38" s="387"/>
      <c r="IE38" s="387"/>
      <c r="IF38" s="387"/>
      <c r="IG38" s="387"/>
      <c r="IH38" s="387"/>
      <c r="II38" s="387"/>
      <c r="IJ38" s="387"/>
      <c r="IK38" s="387"/>
      <c r="IL38" s="387"/>
      <c r="IM38" s="387"/>
      <c r="IN38" s="387"/>
      <c r="IO38" s="387"/>
      <c r="IP38" s="387"/>
      <c r="IQ38" s="387"/>
      <c r="IR38" s="387"/>
      <c r="IS38" s="387"/>
      <c r="IT38" s="387"/>
      <c r="IU38" s="391"/>
    </row>
    <row r="39" spans="1:255" ht="15.95" customHeight="1" thickBot="1">
      <c r="A39" s="406"/>
      <c r="B39" s="1113"/>
      <c r="C39" s="348"/>
      <c r="D39" s="349" t="s">
        <v>205</v>
      </c>
      <c r="E39" s="418"/>
      <c r="F39" s="280"/>
      <c r="G39" s="248"/>
      <c r="H39" s="248"/>
      <c r="I39" s="248"/>
      <c r="J39" s="248"/>
      <c r="K39" s="248"/>
      <c r="L39" s="387"/>
      <c r="M39" s="387"/>
      <c r="N39" s="387"/>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7"/>
      <c r="AN39" s="387"/>
      <c r="AO39" s="387"/>
      <c r="AP39" s="387"/>
      <c r="AQ39" s="387"/>
      <c r="AR39" s="387"/>
      <c r="AS39" s="387"/>
      <c r="AT39" s="387"/>
      <c r="AU39" s="387"/>
      <c r="AV39" s="387"/>
      <c r="AW39" s="387"/>
      <c r="AX39" s="387"/>
      <c r="AY39" s="387"/>
      <c r="AZ39" s="387"/>
      <c r="BA39" s="387"/>
      <c r="BB39" s="387"/>
      <c r="BC39" s="387"/>
      <c r="BD39" s="387"/>
      <c r="BE39" s="387"/>
      <c r="BF39" s="387"/>
      <c r="BG39" s="387"/>
      <c r="BH39" s="387"/>
      <c r="BI39" s="387"/>
      <c r="BJ39" s="387"/>
      <c r="BK39" s="387"/>
      <c r="BL39" s="387"/>
      <c r="BM39" s="387"/>
      <c r="BN39" s="387"/>
      <c r="BO39" s="387"/>
      <c r="BP39" s="387"/>
      <c r="BQ39" s="387"/>
      <c r="BR39" s="387"/>
      <c r="BS39" s="387"/>
      <c r="BT39" s="387"/>
      <c r="BU39" s="387"/>
      <c r="BV39" s="387"/>
      <c r="BW39" s="387"/>
      <c r="BX39" s="387"/>
      <c r="BY39" s="387"/>
      <c r="BZ39" s="387"/>
      <c r="CA39" s="387"/>
      <c r="CB39" s="387"/>
      <c r="CC39" s="387"/>
      <c r="CD39" s="387"/>
      <c r="CE39" s="387"/>
      <c r="CF39" s="387"/>
      <c r="CG39" s="387"/>
      <c r="CH39" s="387"/>
      <c r="CI39" s="387"/>
      <c r="CJ39" s="387"/>
      <c r="CK39" s="387"/>
      <c r="CL39" s="387"/>
      <c r="CM39" s="387"/>
      <c r="CN39" s="387"/>
      <c r="CO39" s="387"/>
      <c r="CP39" s="387"/>
      <c r="CQ39" s="387"/>
      <c r="CR39" s="387"/>
      <c r="CS39" s="387"/>
      <c r="CT39" s="387"/>
      <c r="CU39" s="387"/>
      <c r="CV39" s="387"/>
      <c r="CW39" s="387"/>
      <c r="CX39" s="387"/>
      <c r="CY39" s="387"/>
      <c r="CZ39" s="387"/>
      <c r="DA39" s="387"/>
      <c r="DB39" s="387"/>
      <c r="DC39" s="387"/>
      <c r="DD39" s="387"/>
      <c r="DE39" s="387"/>
      <c r="DF39" s="387"/>
      <c r="DG39" s="387"/>
      <c r="DH39" s="387"/>
      <c r="DI39" s="387"/>
      <c r="DJ39" s="387"/>
      <c r="DK39" s="387"/>
      <c r="DL39" s="387"/>
      <c r="DM39" s="387"/>
      <c r="DN39" s="387"/>
      <c r="DO39" s="387"/>
      <c r="DP39" s="387"/>
      <c r="DQ39" s="387"/>
      <c r="DR39" s="387"/>
      <c r="DS39" s="387"/>
      <c r="DT39" s="387"/>
      <c r="DU39" s="387"/>
      <c r="DV39" s="387"/>
      <c r="DW39" s="387"/>
      <c r="DX39" s="387"/>
      <c r="DY39" s="387"/>
      <c r="DZ39" s="387"/>
      <c r="EA39" s="387"/>
      <c r="EB39" s="387"/>
      <c r="EC39" s="387"/>
      <c r="ED39" s="387"/>
      <c r="EE39" s="387"/>
      <c r="EF39" s="387"/>
      <c r="EG39" s="387"/>
      <c r="EH39" s="387"/>
      <c r="EI39" s="387"/>
      <c r="EJ39" s="387"/>
      <c r="EK39" s="387"/>
      <c r="EL39" s="387"/>
      <c r="EM39" s="387"/>
      <c r="EN39" s="387"/>
      <c r="EO39" s="387"/>
      <c r="EP39" s="387"/>
      <c r="EQ39" s="387"/>
      <c r="ER39" s="387"/>
      <c r="ES39" s="387"/>
      <c r="ET39" s="387"/>
      <c r="EU39" s="387"/>
      <c r="EV39" s="387"/>
      <c r="EW39" s="387"/>
      <c r="EX39" s="387"/>
      <c r="EY39" s="387"/>
      <c r="EZ39" s="387"/>
      <c r="FA39" s="387"/>
      <c r="FB39" s="387"/>
      <c r="FC39" s="387"/>
      <c r="FD39" s="387"/>
      <c r="FE39" s="387"/>
      <c r="FF39" s="387"/>
      <c r="FG39" s="387"/>
      <c r="FH39" s="387"/>
      <c r="FI39" s="387"/>
      <c r="FJ39" s="387"/>
      <c r="FK39" s="387"/>
      <c r="FL39" s="387"/>
      <c r="FM39" s="387"/>
      <c r="FN39" s="387"/>
      <c r="FO39" s="387"/>
      <c r="FP39" s="387"/>
      <c r="FQ39" s="387"/>
      <c r="FR39" s="387"/>
      <c r="FS39" s="387"/>
      <c r="FT39" s="387"/>
      <c r="FU39" s="387"/>
      <c r="FV39" s="387"/>
      <c r="FW39" s="387"/>
      <c r="FX39" s="387"/>
      <c r="FY39" s="387"/>
      <c r="FZ39" s="387"/>
      <c r="GA39" s="387"/>
      <c r="GB39" s="387"/>
      <c r="GC39" s="387"/>
      <c r="GD39" s="387"/>
      <c r="GE39" s="387"/>
      <c r="GF39" s="387"/>
      <c r="GG39" s="387"/>
      <c r="GH39" s="387"/>
      <c r="GI39" s="387"/>
      <c r="GJ39" s="387"/>
      <c r="GK39" s="387"/>
      <c r="GL39" s="387"/>
      <c r="GM39" s="387"/>
      <c r="GN39" s="387"/>
      <c r="GO39" s="387"/>
      <c r="GP39" s="387"/>
      <c r="GQ39" s="387"/>
      <c r="GR39" s="387"/>
      <c r="GS39" s="387"/>
      <c r="GT39" s="387"/>
      <c r="GU39" s="387"/>
      <c r="GV39" s="387"/>
      <c r="GW39" s="387"/>
      <c r="GX39" s="387"/>
      <c r="GY39" s="387"/>
      <c r="GZ39" s="387"/>
      <c r="HA39" s="387"/>
      <c r="HB39" s="387"/>
      <c r="HC39" s="387"/>
      <c r="HD39" s="387"/>
      <c r="HE39" s="387"/>
      <c r="HF39" s="387"/>
      <c r="HG39" s="387"/>
      <c r="HH39" s="387"/>
      <c r="HI39" s="387"/>
      <c r="HJ39" s="387"/>
      <c r="HK39" s="387"/>
      <c r="HL39" s="387"/>
      <c r="HM39" s="387"/>
      <c r="HN39" s="387"/>
      <c r="HO39" s="387"/>
      <c r="HP39" s="387"/>
      <c r="HQ39" s="387"/>
      <c r="HR39" s="387"/>
      <c r="HS39" s="387"/>
      <c r="HT39" s="387"/>
      <c r="HU39" s="387"/>
      <c r="HV39" s="387"/>
      <c r="HW39" s="387"/>
      <c r="HX39" s="387"/>
      <c r="HY39" s="387"/>
      <c r="HZ39" s="387"/>
      <c r="IA39" s="387"/>
      <c r="IB39" s="387"/>
      <c r="IC39" s="387"/>
      <c r="ID39" s="387"/>
      <c r="IE39" s="387"/>
      <c r="IF39" s="387"/>
      <c r="IG39" s="387"/>
      <c r="IH39" s="387"/>
      <c r="II39" s="387"/>
      <c r="IJ39" s="387"/>
      <c r="IK39" s="387"/>
      <c r="IL39" s="387"/>
      <c r="IM39" s="387"/>
      <c r="IN39" s="387"/>
      <c r="IO39" s="387"/>
      <c r="IP39" s="387"/>
      <c r="IQ39" s="387"/>
      <c r="IR39" s="387"/>
      <c r="IS39" s="387"/>
      <c r="IT39" s="387"/>
      <c r="IU39" s="391"/>
    </row>
    <row r="40" spans="1:255" ht="15.95" customHeight="1" thickBot="1">
      <c r="A40" s="406"/>
      <c r="B40" s="1113"/>
      <c r="C40" s="348"/>
      <c r="D40" s="349" t="s">
        <v>207</v>
      </c>
      <c r="E40" s="418"/>
      <c r="F40" s="280"/>
      <c r="G40" s="248"/>
      <c r="H40" s="248"/>
      <c r="I40" s="248"/>
      <c r="J40" s="248"/>
      <c r="K40" s="248"/>
      <c r="L40" s="387"/>
      <c r="M40" s="387"/>
      <c r="N40" s="387"/>
      <c r="O40" s="387"/>
      <c r="P40" s="387"/>
      <c r="Q40" s="387"/>
      <c r="R40" s="387"/>
      <c r="S40" s="387"/>
      <c r="T40" s="387"/>
      <c r="U40" s="387"/>
      <c r="V40" s="387"/>
      <c r="W40" s="387"/>
      <c r="X40" s="387"/>
      <c r="Y40" s="387"/>
      <c r="Z40" s="387"/>
      <c r="AA40" s="387"/>
      <c r="AB40" s="387"/>
      <c r="AC40" s="387"/>
      <c r="AD40" s="387"/>
      <c r="AE40" s="387"/>
      <c r="AF40" s="387"/>
      <c r="AG40" s="387"/>
      <c r="AH40" s="387"/>
      <c r="AI40" s="387"/>
      <c r="AJ40" s="387"/>
      <c r="AK40" s="387"/>
      <c r="AL40" s="387"/>
      <c r="AM40" s="387"/>
      <c r="AN40" s="387"/>
      <c r="AO40" s="387"/>
      <c r="AP40" s="387"/>
      <c r="AQ40" s="387"/>
      <c r="AR40" s="387"/>
      <c r="AS40" s="387"/>
      <c r="AT40" s="387"/>
      <c r="AU40" s="387"/>
      <c r="AV40" s="387"/>
      <c r="AW40" s="387"/>
      <c r="AX40" s="387"/>
      <c r="AY40" s="387"/>
      <c r="AZ40" s="387"/>
      <c r="BA40" s="387"/>
      <c r="BB40" s="387"/>
      <c r="BC40" s="387"/>
      <c r="BD40" s="387"/>
      <c r="BE40" s="387"/>
      <c r="BF40" s="387"/>
      <c r="BG40" s="387"/>
      <c r="BH40" s="387"/>
      <c r="BI40" s="387"/>
      <c r="BJ40" s="387"/>
      <c r="BK40" s="387"/>
      <c r="BL40" s="387"/>
      <c r="BM40" s="387"/>
      <c r="BN40" s="387"/>
      <c r="BO40" s="387"/>
      <c r="BP40" s="387"/>
      <c r="BQ40" s="387"/>
      <c r="BR40" s="387"/>
      <c r="BS40" s="387"/>
      <c r="BT40" s="387"/>
      <c r="BU40" s="387"/>
      <c r="BV40" s="387"/>
      <c r="BW40" s="387"/>
      <c r="BX40" s="387"/>
      <c r="BY40" s="387"/>
      <c r="BZ40" s="387"/>
      <c r="CA40" s="387"/>
      <c r="CB40" s="387"/>
      <c r="CC40" s="387"/>
      <c r="CD40" s="387"/>
      <c r="CE40" s="387"/>
      <c r="CF40" s="387"/>
      <c r="CG40" s="387"/>
      <c r="CH40" s="387"/>
      <c r="CI40" s="387"/>
      <c r="CJ40" s="387"/>
      <c r="CK40" s="387"/>
      <c r="CL40" s="387"/>
      <c r="CM40" s="387"/>
      <c r="CN40" s="387"/>
      <c r="CO40" s="387"/>
      <c r="CP40" s="387"/>
      <c r="CQ40" s="387"/>
      <c r="CR40" s="387"/>
      <c r="CS40" s="387"/>
      <c r="CT40" s="387"/>
      <c r="CU40" s="387"/>
      <c r="CV40" s="387"/>
      <c r="CW40" s="387"/>
      <c r="CX40" s="387"/>
      <c r="CY40" s="387"/>
      <c r="CZ40" s="387"/>
      <c r="DA40" s="387"/>
      <c r="DB40" s="387"/>
      <c r="DC40" s="387"/>
      <c r="DD40" s="387"/>
      <c r="DE40" s="387"/>
      <c r="DF40" s="387"/>
      <c r="DG40" s="387"/>
      <c r="DH40" s="387"/>
      <c r="DI40" s="387"/>
      <c r="DJ40" s="387"/>
      <c r="DK40" s="387"/>
      <c r="DL40" s="387"/>
      <c r="DM40" s="387"/>
      <c r="DN40" s="387"/>
      <c r="DO40" s="387"/>
      <c r="DP40" s="387"/>
      <c r="DQ40" s="387"/>
      <c r="DR40" s="387"/>
      <c r="DS40" s="387"/>
      <c r="DT40" s="387"/>
      <c r="DU40" s="387"/>
      <c r="DV40" s="387"/>
      <c r="DW40" s="387"/>
      <c r="DX40" s="387"/>
      <c r="DY40" s="387"/>
      <c r="DZ40" s="387"/>
      <c r="EA40" s="387"/>
      <c r="EB40" s="387"/>
      <c r="EC40" s="387"/>
      <c r="ED40" s="387"/>
      <c r="EE40" s="387"/>
      <c r="EF40" s="387"/>
      <c r="EG40" s="387"/>
      <c r="EH40" s="387"/>
      <c r="EI40" s="387"/>
      <c r="EJ40" s="387"/>
      <c r="EK40" s="387"/>
      <c r="EL40" s="387"/>
      <c r="EM40" s="387"/>
      <c r="EN40" s="387"/>
      <c r="EO40" s="387"/>
      <c r="EP40" s="387"/>
      <c r="EQ40" s="387"/>
      <c r="ER40" s="387"/>
      <c r="ES40" s="387"/>
      <c r="ET40" s="387"/>
      <c r="EU40" s="387"/>
      <c r="EV40" s="387"/>
      <c r="EW40" s="387"/>
      <c r="EX40" s="387"/>
      <c r="EY40" s="387"/>
      <c r="EZ40" s="387"/>
      <c r="FA40" s="387"/>
      <c r="FB40" s="387"/>
      <c r="FC40" s="387"/>
      <c r="FD40" s="387"/>
      <c r="FE40" s="387"/>
      <c r="FF40" s="387"/>
      <c r="FG40" s="387"/>
      <c r="FH40" s="387"/>
      <c r="FI40" s="387"/>
      <c r="FJ40" s="387"/>
      <c r="FK40" s="387"/>
      <c r="FL40" s="387"/>
      <c r="FM40" s="387"/>
      <c r="FN40" s="387"/>
      <c r="FO40" s="387"/>
      <c r="FP40" s="387"/>
      <c r="FQ40" s="387"/>
      <c r="FR40" s="387"/>
      <c r="FS40" s="387"/>
      <c r="FT40" s="387"/>
      <c r="FU40" s="387"/>
      <c r="FV40" s="387"/>
      <c r="FW40" s="387"/>
      <c r="FX40" s="387"/>
      <c r="FY40" s="387"/>
      <c r="FZ40" s="387"/>
      <c r="GA40" s="387"/>
      <c r="GB40" s="387"/>
      <c r="GC40" s="387"/>
      <c r="GD40" s="387"/>
      <c r="GE40" s="387"/>
      <c r="GF40" s="387"/>
      <c r="GG40" s="387"/>
      <c r="GH40" s="387"/>
      <c r="GI40" s="387"/>
      <c r="GJ40" s="387"/>
      <c r="GK40" s="387"/>
      <c r="GL40" s="387"/>
      <c r="GM40" s="387"/>
      <c r="GN40" s="387"/>
      <c r="GO40" s="387"/>
      <c r="GP40" s="387"/>
      <c r="GQ40" s="387"/>
      <c r="GR40" s="387"/>
      <c r="GS40" s="387"/>
      <c r="GT40" s="387"/>
      <c r="GU40" s="387"/>
      <c r="GV40" s="387"/>
      <c r="GW40" s="387"/>
      <c r="GX40" s="387"/>
      <c r="GY40" s="387"/>
      <c r="GZ40" s="387"/>
      <c r="HA40" s="387"/>
      <c r="HB40" s="387"/>
      <c r="HC40" s="387"/>
      <c r="HD40" s="387"/>
      <c r="HE40" s="387"/>
      <c r="HF40" s="387"/>
      <c r="HG40" s="387"/>
      <c r="HH40" s="387"/>
      <c r="HI40" s="387"/>
      <c r="HJ40" s="387"/>
      <c r="HK40" s="387"/>
      <c r="HL40" s="387"/>
      <c r="HM40" s="387"/>
      <c r="HN40" s="387"/>
      <c r="HO40" s="387"/>
      <c r="HP40" s="387"/>
      <c r="HQ40" s="387"/>
      <c r="HR40" s="387"/>
      <c r="HS40" s="387"/>
      <c r="HT40" s="387"/>
      <c r="HU40" s="387"/>
      <c r="HV40" s="387"/>
      <c r="HW40" s="387"/>
      <c r="HX40" s="387"/>
      <c r="HY40" s="387"/>
      <c r="HZ40" s="387"/>
      <c r="IA40" s="387"/>
      <c r="IB40" s="387"/>
      <c r="IC40" s="387"/>
      <c r="ID40" s="387"/>
      <c r="IE40" s="387"/>
      <c r="IF40" s="387"/>
      <c r="IG40" s="387"/>
      <c r="IH40" s="387"/>
      <c r="II40" s="387"/>
      <c r="IJ40" s="387"/>
      <c r="IK40" s="387"/>
      <c r="IL40" s="387"/>
      <c r="IM40" s="387"/>
      <c r="IN40" s="387"/>
      <c r="IO40" s="387"/>
      <c r="IP40" s="387"/>
      <c r="IQ40" s="387"/>
      <c r="IR40" s="387"/>
      <c r="IS40" s="387"/>
      <c r="IT40" s="387"/>
      <c r="IU40" s="391"/>
    </row>
    <row r="41" spans="1:255" ht="15.95" customHeight="1" thickBot="1">
      <c r="A41" s="406"/>
      <c r="B41" s="1113"/>
      <c r="C41" s="348"/>
      <c r="D41" s="349" t="s">
        <v>208</v>
      </c>
      <c r="E41" s="418"/>
      <c r="F41" s="280"/>
      <c r="G41" s="248"/>
      <c r="H41" s="248"/>
      <c r="I41" s="248"/>
      <c r="J41" s="248"/>
      <c r="K41" s="248"/>
      <c r="L41" s="387"/>
      <c r="M41" s="387"/>
      <c r="N41" s="387"/>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P41" s="387"/>
      <c r="AQ41" s="387"/>
      <c r="AR41" s="387"/>
      <c r="AS41" s="387"/>
      <c r="AT41" s="387"/>
      <c r="AU41" s="387"/>
      <c r="AV41" s="387"/>
      <c r="AW41" s="387"/>
      <c r="AX41" s="387"/>
      <c r="AY41" s="387"/>
      <c r="AZ41" s="387"/>
      <c r="BA41" s="387"/>
      <c r="BB41" s="387"/>
      <c r="BC41" s="387"/>
      <c r="BD41" s="387"/>
      <c r="BE41" s="387"/>
      <c r="BF41" s="387"/>
      <c r="BG41" s="387"/>
      <c r="BH41" s="387"/>
      <c r="BI41" s="387"/>
      <c r="BJ41" s="387"/>
      <c r="BK41" s="387"/>
      <c r="BL41" s="387"/>
      <c r="BM41" s="387"/>
      <c r="BN41" s="387"/>
      <c r="BO41" s="387"/>
      <c r="BP41" s="387"/>
      <c r="BQ41" s="387"/>
      <c r="BR41" s="387"/>
      <c r="BS41" s="387"/>
      <c r="BT41" s="387"/>
      <c r="BU41" s="387"/>
      <c r="BV41" s="387"/>
      <c r="BW41" s="387"/>
      <c r="BX41" s="387"/>
      <c r="BY41" s="387"/>
      <c r="BZ41" s="387"/>
      <c r="CA41" s="387"/>
      <c r="CB41" s="387"/>
      <c r="CC41" s="387"/>
      <c r="CD41" s="387"/>
      <c r="CE41" s="387"/>
      <c r="CF41" s="387"/>
      <c r="CG41" s="387"/>
      <c r="CH41" s="387"/>
      <c r="CI41" s="387"/>
      <c r="CJ41" s="387"/>
      <c r="CK41" s="387"/>
      <c r="CL41" s="387"/>
      <c r="CM41" s="387"/>
      <c r="CN41" s="387"/>
      <c r="CO41" s="387"/>
      <c r="CP41" s="387"/>
      <c r="CQ41" s="387"/>
      <c r="CR41" s="387"/>
      <c r="CS41" s="387"/>
      <c r="CT41" s="387"/>
      <c r="CU41" s="387"/>
      <c r="CV41" s="387"/>
      <c r="CW41" s="387"/>
      <c r="CX41" s="387"/>
      <c r="CY41" s="387"/>
      <c r="CZ41" s="387"/>
      <c r="DA41" s="387"/>
      <c r="DB41" s="387"/>
      <c r="DC41" s="387"/>
      <c r="DD41" s="387"/>
      <c r="DE41" s="387"/>
      <c r="DF41" s="387"/>
      <c r="DG41" s="387"/>
      <c r="DH41" s="387"/>
      <c r="DI41" s="387"/>
      <c r="DJ41" s="387"/>
      <c r="DK41" s="387"/>
      <c r="DL41" s="387"/>
      <c r="DM41" s="387"/>
      <c r="DN41" s="387"/>
      <c r="DO41" s="387"/>
      <c r="DP41" s="387"/>
      <c r="DQ41" s="387"/>
      <c r="DR41" s="387"/>
      <c r="DS41" s="387"/>
      <c r="DT41" s="387"/>
      <c r="DU41" s="387"/>
      <c r="DV41" s="387"/>
      <c r="DW41" s="387"/>
      <c r="DX41" s="387"/>
      <c r="DY41" s="387"/>
      <c r="DZ41" s="387"/>
      <c r="EA41" s="387"/>
      <c r="EB41" s="387"/>
      <c r="EC41" s="387"/>
      <c r="ED41" s="387"/>
      <c r="EE41" s="387"/>
      <c r="EF41" s="387"/>
      <c r="EG41" s="387"/>
      <c r="EH41" s="387"/>
      <c r="EI41" s="387"/>
      <c r="EJ41" s="387"/>
      <c r="EK41" s="387"/>
      <c r="EL41" s="387"/>
      <c r="EM41" s="387"/>
      <c r="EN41" s="387"/>
      <c r="EO41" s="387"/>
      <c r="EP41" s="387"/>
      <c r="EQ41" s="387"/>
      <c r="ER41" s="387"/>
      <c r="ES41" s="387"/>
      <c r="ET41" s="387"/>
      <c r="EU41" s="387"/>
      <c r="EV41" s="387"/>
      <c r="EW41" s="387"/>
      <c r="EX41" s="387"/>
      <c r="EY41" s="387"/>
      <c r="EZ41" s="387"/>
      <c r="FA41" s="387"/>
      <c r="FB41" s="387"/>
      <c r="FC41" s="387"/>
      <c r="FD41" s="387"/>
      <c r="FE41" s="387"/>
      <c r="FF41" s="387"/>
      <c r="FG41" s="387"/>
      <c r="FH41" s="387"/>
      <c r="FI41" s="387"/>
      <c r="FJ41" s="387"/>
      <c r="FK41" s="387"/>
      <c r="FL41" s="387"/>
      <c r="FM41" s="387"/>
      <c r="FN41" s="387"/>
      <c r="FO41" s="387"/>
      <c r="FP41" s="387"/>
      <c r="FQ41" s="387"/>
      <c r="FR41" s="387"/>
      <c r="FS41" s="387"/>
      <c r="FT41" s="387"/>
      <c r="FU41" s="387"/>
      <c r="FV41" s="387"/>
      <c r="FW41" s="387"/>
      <c r="FX41" s="387"/>
      <c r="FY41" s="387"/>
      <c r="FZ41" s="387"/>
      <c r="GA41" s="387"/>
      <c r="GB41" s="387"/>
      <c r="GC41" s="387"/>
      <c r="GD41" s="387"/>
      <c r="GE41" s="387"/>
      <c r="GF41" s="387"/>
      <c r="GG41" s="387"/>
      <c r="GH41" s="387"/>
      <c r="GI41" s="387"/>
      <c r="GJ41" s="387"/>
      <c r="GK41" s="387"/>
      <c r="GL41" s="387"/>
      <c r="GM41" s="387"/>
      <c r="GN41" s="387"/>
      <c r="GO41" s="387"/>
      <c r="GP41" s="387"/>
      <c r="GQ41" s="387"/>
      <c r="GR41" s="387"/>
      <c r="GS41" s="387"/>
      <c r="GT41" s="387"/>
      <c r="GU41" s="387"/>
      <c r="GV41" s="387"/>
      <c r="GW41" s="387"/>
      <c r="GX41" s="387"/>
      <c r="GY41" s="387"/>
      <c r="GZ41" s="387"/>
      <c r="HA41" s="387"/>
      <c r="HB41" s="387"/>
      <c r="HC41" s="387"/>
      <c r="HD41" s="387"/>
      <c r="HE41" s="387"/>
      <c r="HF41" s="387"/>
      <c r="HG41" s="387"/>
      <c r="HH41" s="387"/>
      <c r="HI41" s="387"/>
      <c r="HJ41" s="387"/>
      <c r="HK41" s="387"/>
      <c r="HL41" s="387"/>
      <c r="HM41" s="387"/>
      <c r="HN41" s="387"/>
      <c r="HO41" s="387"/>
      <c r="HP41" s="387"/>
      <c r="HQ41" s="387"/>
      <c r="HR41" s="387"/>
      <c r="HS41" s="387"/>
      <c r="HT41" s="387"/>
      <c r="HU41" s="387"/>
      <c r="HV41" s="387"/>
      <c r="HW41" s="387"/>
      <c r="HX41" s="387"/>
      <c r="HY41" s="387"/>
      <c r="HZ41" s="387"/>
      <c r="IA41" s="387"/>
      <c r="IB41" s="387"/>
      <c r="IC41" s="387"/>
      <c r="ID41" s="387"/>
      <c r="IE41" s="387"/>
      <c r="IF41" s="387"/>
      <c r="IG41" s="387"/>
      <c r="IH41" s="387"/>
      <c r="II41" s="387"/>
      <c r="IJ41" s="387"/>
      <c r="IK41" s="387"/>
      <c r="IL41" s="387"/>
      <c r="IM41" s="387"/>
      <c r="IN41" s="387"/>
      <c r="IO41" s="387"/>
      <c r="IP41" s="387"/>
      <c r="IQ41" s="387"/>
      <c r="IR41" s="387"/>
      <c r="IS41" s="387"/>
      <c r="IT41" s="387"/>
      <c r="IU41" s="391"/>
    </row>
    <row r="42" spans="1:255" ht="15.95" customHeight="1" thickBot="1">
      <c r="A42" s="406"/>
      <c r="B42" s="1114"/>
      <c r="C42" s="284"/>
      <c r="D42" s="349" t="s">
        <v>210</v>
      </c>
      <c r="E42" s="418"/>
      <c r="F42" s="280"/>
      <c r="G42" s="248"/>
      <c r="H42" s="248"/>
      <c r="I42" s="248"/>
      <c r="J42" s="248"/>
      <c r="K42" s="248"/>
      <c r="L42" s="387"/>
      <c r="M42" s="387"/>
      <c r="N42" s="387"/>
      <c r="O42" s="387"/>
      <c r="P42" s="387"/>
      <c r="Q42" s="387"/>
      <c r="R42" s="387"/>
      <c r="S42" s="387"/>
      <c r="T42" s="387"/>
      <c r="U42" s="387"/>
      <c r="V42" s="387"/>
      <c r="W42" s="387"/>
      <c r="X42" s="387"/>
      <c r="Y42" s="387"/>
      <c r="Z42" s="387"/>
      <c r="AA42" s="387"/>
      <c r="AB42" s="387"/>
      <c r="AC42" s="387"/>
      <c r="AD42" s="387"/>
      <c r="AE42" s="387"/>
      <c r="AF42" s="387"/>
      <c r="AG42" s="387"/>
      <c r="AH42" s="387"/>
      <c r="AI42" s="387"/>
      <c r="AJ42" s="387"/>
      <c r="AK42" s="387"/>
      <c r="AL42" s="387"/>
      <c r="AM42" s="387"/>
      <c r="AN42" s="387"/>
      <c r="AO42" s="387"/>
      <c r="AP42" s="387"/>
      <c r="AQ42" s="387"/>
      <c r="AR42" s="387"/>
      <c r="AS42" s="387"/>
      <c r="AT42" s="387"/>
      <c r="AU42" s="387"/>
      <c r="AV42" s="387"/>
      <c r="AW42" s="387"/>
      <c r="AX42" s="387"/>
      <c r="AY42" s="387"/>
      <c r="AZ42" s="387"/>
      <c r="BA42" s="387"/>
      <c r="BB42" s="387"/>
      <c r="BC42" s="387"/>
      <c r="BD42" s="387"/>
      <c r="BE42" s="387"/>
      <c r="BF42" s="387"/>
      <c r="BG42" s="387"/>
      <c r="BH42" s="387"/>
      <c r="BI42" s="387"/>
      <c r="BJ42" s="387"/>
      <c r="BK42" s="387"/>
      <c r="BL42" s="387"/>
      <c r="BM42" s="387"/>
      <c r="BN42" s="387"/>
      <c r="BO42" s="387"/>
      <c r="BP42" s="387"/>
      <c r="BQ42" s="387"/>
      <c r="BR42" s="387"/>
      <c r="BS42" s="387"/>
      <c r="BT42" s="387"/>
      <c r="BU42" s="387"/>
      <c r="BV42" s="387"/>
      <c r="BW42" s="387"/>
      <c r="BX42" s="387"/>
      <c r="BY42" s="387"/>
      <c r="BZ42" s="387"/>
      <c r="CA42" s="387"/>
      <c r="CB42" s="387"/>
      <c r="CC42" s="387"/>
      <c r="CD42" s="387"/>
      <c r="CE42" s="387"/>
      <c r="CF42" s="387"/>
      <c r="CG42" s="387"/>
      <c r="CH42" s="387"/>
      <c r="CI42" s="387"/>
      <c r="CJ42" s="387"/>
      <c r="CK42" s="387"/>
      <c r="CL42" s="387"/>
      <c r="CM42" s="387"/>
      <c r="CN42" s="387"/>
      <c r="CO42" s="387"/>
      <c r="CP42" s="387"/>
      <c r="CQ42" s="387"/>
      <c r="CR42" s="387"/>
      <c r="CS42" s="387"/>
      <c r="CT42" s="387"/>
      <c r="CU42" s="387"/>
      <c r="CV42" s="387"/>
      <c r="CW42" s="387"/>
      <c r="CX42" s="387"/>
      <c r="CY42" s="387"/>
      <c r="CZ42" s="387"/>
      <c r="DA42" s="387"/>
      <c r="DB42" s="387"/>
      <c r="DC42" s="387"/>
      <c r="DD42" s="387"/>
      <c r="DE42" s="387"/>
      <c r="DF42" s="387"/>
      <c r="DG42" s="387"/>
      <c r="DH42" s="387"/>
      <c r="DI42" s="387"/>
      <c r="DJ42" s="387"/>
      <c r="DK42" s="387"/>
      <c r="DL42" s="387"/>
      <c r="DM42" s="387"/>
      <c r="DN42" s="387"/>
      <c r="DO42" s="387"/>
      <c r="DP42" s="387"/>
      <c r="DQ42" s="387"/>
      <c r="DR42" s="387"/>
      <c r="DS42" s="387"/>
      <c r="DT42" s="387"/>
      <c r="DU42" s="387"/>
      <c r="DV42" s="387"/>
      <c r="DW42" s="387"/>
      <c r="DX42" s="387"/>
      <c r="DY42" s="387"/>
      <c r="DZ42" s="387"/>
      <c r="EA42" s="387"/>
      <c r="EB42" s="387"/>
      <c r="EC42" s="387"/>
      <c r="ED42" s="387"/>
      <c r="EE42" s="387"/>
      <c r="EF42" s="387"/>
      <c r="EG42" s="387"/>
      <c r="EH42" s="387"/>
      <c r="EI42" s="387"/>
      <c r="EJ42" s="387"/>
      <c r="EK42" s="387"/>
      <c r="EL42" s="387"/>
      <c r="EM42" s="387"/>
      <c r="EN42" s="387"/>
      <c r="EO42" s="387"/>
      <c r="EP42" s="387"/>
      <c r="EQ42" s="387"/>
      <c r="ER42" s="387"/>
      <c r="ES42" s="387"/>
      <c r="ET42" s="387"/>
      <c r="EU42" s="387"/>
      <c r="EV42" s="387"/>
      <c r="EW42" s="387"/>
      <c r="EX42" s="387"/>
      <c r="EY42" s="387"/>
      <c r="EZ42" s="387"/>
      <c r="FA42" s="387"/>
      <c r="FB42" s="387"/>
      <c r="FC42" s="387"/>
      <c r="FD42" s="387"/>
      <c r="FE42" s="387"/>
      <c r="FF42" s="387"/>
      <c r="FG42" s="387"/>
      <c r="FH42" s="387"/>
      <c r="FI42" s="387"/>
      <c r="FJ42" s="387"/>
      <c r="FK42" s="387"/>
      <c r="FL42" s="387"/>
      <c r="FM42" s="387"/>
      <c r="FN42" s="387"/>
      <c r="FO42" s="387"/>
      <c r="FP42" s="387"/>
      <c r="FQ42" s="387"/>
      <c r="FR42" s="387"/>
      <c r="FS42" s="387"/>
      <c r="FT42" s="387"/>
      <c r="FU42" s="387"/>
      <c r="FV42" s="387"/>
      <c r="FW42" s="387"/>
      <c r="FX42" s="387"/>
      <c r="FY42" s="387"/>
      <c r="FZ42" s="387"/>
      <c r="GA42" s="387"/>
      <c r="GB42" s="387"/>
      <c r="GC42" s="387"/>
      <c r="GD42" s="387"/>
      <c r="GE42" s="387"/>
      <c r="GF42" s="387"/>
      <c r="GG42" s="387"/>
      <c r="GH42" s="387"/>
      <c r="GI42" s="387"/>
      <c r="GJ42" s="387"/>
      <c r="GK42" s="387"/>
      <c r="GL42" s="387"/>
      <c r="GM42" s="387"/>
      <c r="GN42" s="387"/>
      <c r="GO42" s="387"/>
      <c r="GP42" s="387"/>
      <c r="GQ42" s="387"/>
      <c r="GR42" s="387"/>
      <c r="GS42" s="387"/>
      <c r="GT42" s="387"/>
      <c r="GU42" s="387"/>
      <c r="GV42" s="387"/>
      <c r="GW42" s="387"/>
      <c r="GX42" s="387"/>
      <c r="GY42" s="387"/>
      <c r="GZ42" s="387"/>
      <c r="HA42" s="387"/>
      <c r="HB42" s="387"/>
      <c r="HC42" s="387"/>
      <c r="HD42" s="387"/>
      <c r="HE42" s="387"/>
      <c r="HF42" s="387"/>
      <c r="HG42" s="387"/>
      <c r="HH42" s="387"/>
      <c r="HI42" s="387"/>
      <c r="HJ42" s="387"/>
      <c r="HK42" s="387"/>
      <c r="HL42" s="387"/>
      <c r="HM42" s="387"/>
      <c r="HN42" s="387"/>
      <c r="HO42" s="387"/>
      <c r="HP42" s="387"/>
      <c r="HQ42" s="387"/>
      <c r="HR42" s="387"/>
      <c r="HS42" s="387"/>
      <c r="HT42" s="387"/>
      <c r="HU42" s="387"/>
      <c r="HV42" s="387"/>
      <c r="HW42" s="387"/>
      <c r="HX42" s="387"/>
      <c r="HY42" s="387"/>
      <c r="HZ42" s="387"/>
      <c r="IA42" s="387"/>
      <c r="IB42" s="387"/>
      <c r="IC42" s="387"/>
      <c r="ID42" s="387"/>
      <c r="IE42" s="387"/>
      <c r="IF42" s="387"/>
      <c r="IG42" s="387"/>
      <c r="IH42" s="387"/>
      <c r="II42" s="387"/>
      <c r="IJ42" s="387"/>
      <c r="IK42" s="387"/>
      <c r="IL42" s="387"/>
      <c r="IM42" s="387"/>
      <c r="IN42" s="387"/>
      <c r="IO42" s="387"/>
      <c r="IP42" s="387"/>
      <c r="IQ42" s="387"/>
      <c r="IR42" s="387"/>
      <c r="IS42" s="387"/>
      <c r="IT42" s="387"/>
      <c r="IU42" s="391"/>
    </row>
    <row r="43" spans="1:255" ht="15" customHeight="1" thickBot="1">
      <c r="A43" s="398"/>
      <c r="B43" s="340"/>
      <c r="C43" s="341"/>
      <c r="D43" s="342"/>
      <c r="E43" s="342"/>
      <c r="F43" s="248"/>
      <c r="G43" s="248"/>
      <c r="H43" s="248"/>
      <c r="I43" s="248"/>
      <c r="J43" s="248"/>
      <c r="K43" s="248"/>
      <c r="L43" s="387"/>
      <c r="M43" s="387"/>
      <c r="N43" s="387"/>
      <c r="O43" s="387"/>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7"/>
      <c r="AM43" s="387"/>
      <c r="AN43" s="387"/>
      <c r="AO43" s="387"/>
      <c r="AP43" s="387"/>
      <c r="AQ43" s="387"/>
      <c r="AR43" s="387"/>
      <c r="AS43" s="387"/>
      <c r="AT43" s="387"/>
      <c r="AU43" s="387"/>
      <c r="AV43" s="387"/>
      <c r="AW43" s="387"/>
      <c r="AX43" s="387"/>
      <c r="AY43" s="387"/>
      <c r="AZ43" s="387"/>
      <c r="BA43" s="387"/>
      <c r="BB43" s="387"/>
      <c r="BC43" s="387"/>
      <c r="BD43" s="387"/>
      <c r="BE43" s="387"/>
      <c r="BF43" s="387"/>
      <c r="BG43" s="387"/>
      <c r="BH43" s="387"/>
      <c r="BI43" s="387"/>
      <c r="BJ43" s="387"/>
      <c r="BK43" s="387"/>
      <c r="BL43" s="387"/>
      <c r="BM43" s="387"/>
      <c r="BN43" s="387"/>
      <c r="BO43" s="387"/>
      <c r="BP43" s="387"/>
      <c r="BQ43" s="387"/>
      <c r="BR43" s="387"/>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c r="CX43" s="387"/>
      <c r="CY43" s="387"/>
      <c r="CZ43" s="387"/>
      <c r="DA43" s="387"/>
      <c r="DB43" s="387"/>
      <c r="DC43" s="387"/>
      <c r="DD43" s="387"/>
      <c r="DE43" s="387"/>
      <c r="DF43" s="387"/>
      <c r="DG43" s="387"/>
      <c r="DH43" s="387"/>
      <c r="DI43" s="387"/>
      <c r="DJ43" s="387"/>
      <c r="DK43" s="387"/>
      <c r="DL43" s="387"/>
      <c r="DM43" s="387"/>
      <c r="DN43" s="387"/>
      <c r="DO43" s="387"/>
      <c r="DP43" s="387"/>
      <c r="DQ43" s="387"/>
      <c r="DR43" s="387"/>
      <c r="DS43" s="387"/>
      <c r="DT43" s="387"/>
      <c r="DU43" s="387"/>
      <c r="DV43" s="387"/>
      <c r="DW43" s="387"/>
      <c r="DX43" s="387"/>
      <c r="DY43" s="387"/>
      <c r="DZ43" s="387"/>
      <c r="EA43" s="387"/>
      <c r="EB43" s="387"/>
      <c r="EC43" s="387"/>
      <c r="ED43" s="387"/>
      <c r="EE43" s="387"/>
      <c r="EF43" s="387"/>
      <c r="EG43" s="387"/>
      <c r="EH43" s="387"/>
      <c r="EI43" s="387"/>
      <c r="EJ43" s="387"/>
      <c r="EK43" s="387"/>
      <c r="EL43" s="387"/>
      <c r="EM43" s="387"/>
      <c r="EN43" s="387"/>
      <c r="EO43" s="387"/>
      <c r="EP43" s="387"/>
      <c r="EQ43" s="387"/>
      <c r="ER43" s="387"/>
      <c r="ES43" s="387"/>
      <c r="ET43" s="387"/>
      <c r="EU43" s="387"/>
      <c r="EV43" s="387"/>
      <c r="EW43" s="387"/>
      <c r="EX43" s="387"/>
      <c r="EY43" s="387"/>
      <c r="EZ43" s="387"/>
      <c r="FA43" s="387"/>
      <c r="FB43" s="387"/>
      <c r="FC43" s="387"/>
      <c r="FD43" s="387"/>
      <c r="FE43" s="387"/>
      <c r="FF43" s="387"/>
      <c r="FG43" s="387"/>
      <c r="FH43" s="387"/>
      <c r="FI43" s="387"/>
      <c r="FJ43" s="387"/>
      <c r="FK43" s="387"/>
      <c r="FL43" s="387"/>
      <c r="FM43" s="387"/>
      <c r="FN43" s="387"/>
      <c r="FO43" s="387"/>
      <c r="FP43" s="387"/>
      <c r="FQ43" s="387"/>
      <c r="FR43" s="387"/>
      <c r="FS43" s="387"/>
      <c r="FT43" s="387"/>
      <c r="FU43" s="387"/>
      <c r="FV43" s="387"/>
      <c r="FW43" s="387"/>
      <c r="FX43" s="387"/>
      <c r="FY43" s="387"/>
      <c r="FZ43" s="387"/>
      <c r="GA43" s="387"/>
      <c r="GB43" s="387"/>
      <c r="GC43" s="387"/>
      <c r="GD43" s="387"/>
      <c r="GE43" s="387"/>
      <c r="GF43" s="387"/>
      <c r="GG43" s="387"/>
      <c r="GH43" s="387"/>
      <c r="GI43" s="387"/>
      <c r="GJ43" s="387"/>
      <c r="GK43" s="387"/>
      <c r="GL43" s="387"/>
      <c r="GM43" s="387"/>
      <c r="GN43" s="387"/>
      <c r="GO43" s="387"/>
      <c r="GP43" s="387"/>
      <c r="GQ43" s="387"/>
      <c r="GR43" s="387"/>
      <c r="GS43" s="387"/>
      <c r="GT43" s="387"/>
      <c r="GU43" s="387"/>
      <c r="GV43" s="387"/>
      <c r="GW43" s="387"/>
      <c r="GX43" s="387"/>
      <c r="GY43" s="387"/>
      <c r="GZ43" s="387"/>
      <c r="HA43" s="387"/>
      <c r="HB43" s="387"/>
      <c r="HC43" s="387"/>
      <c r="HD43" s="387"/>
      <c r="HE43" s="387"/>
      <c r="HF43" s="387"/>
      <c r="HG43" s="387"/>
      <c r="HH43" s="387"/>
      <c r="HI43" s="387"/>
      <c r="HJ43" s="387"/>
      <c r="HK43" s="387"/>
      <c r="HL43" s="387"/>
      <c r="HM43" s="387"/>
      <c r="HN43" s="387"/>
      <c r="HO43" s="387"/>
      <c r="HP43" s="387"/>
      <c r="HQ43" s="387"/>
      <c r="HR43" s="387"/>
      <c r="HS43" s="387"/>
      <c r="HT43" s="387"/>
      <c r="HU43" s="387"/>
      <c r="HV43" s="387"/>
      <c r="HW43" s="387"/>
      <c r="HX43" s="387"/>
      <c r="HY43" s="387"/>
      <c r="HZ43" s="387"/>
      <c r="IA43" s="387"/>
      <c r="IB43" s="387"/>
      <c r="IC43" s="387"/>
      <c r="ID43" s="387"/>
      <c r="IE43" s="387"/>
      <c r="IF43" s="387"/>
      <c r="IG43" s="387"/>
      <c r="IH43" s="387"/>
      <c r="II43" s="387"/>
      <c r="IJ43" s="387"/>
      <c r="IK43" s="387"/>
      <c r="IL43" s="387"/>
      <c r="IM43" s="387"/>
      <c r="IN43" s="387"/>
      <c r="IO43" s="387"/>
      <c r="IP43" s="387"/>
      <c r="IQ43" s="387"/>
      <c r="IR43" s="387"/>
      <c r="IS43" s="387"/>
      <c r="IT43" s="387"/>
      <c r="IU43" s="391"/>
    </row>
    <row r="44" spans="1:255" ht="15" customHeight="1" thickBot="1">
      <c r="A44" s="406"/>
      <c r="B44" s="352" t="s">
        <v>215</v>
      </c>
      <c r="C44" s="353"/>
      <c r="D44" s="353"/>
      <c r="E44" s="354"/>
      <c r="F44" s="386"/>
      <c r="G44" s="248"/>
      <c r="H44" s="248"/>
      <c r="I44" s="248"/>
      <c r="J44" s="248"/>
      <c r="K44" s="248"/>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7"/>
      <c r="AM44" s="387"/>
      <c r="AN44" s="387"/>
      <c r="AO44" s="387"/>
      <c r="AP44" s="387"/>
      <c r="AQ44" s="387"/>
      <c r="AR44" s="387"/>
      <c r="AS44" s="387"/>
      <c r="AT44" s="387"/>
      <c r="AU44" s="387"/>
      <c r="AV44" s="387"/>
      <c r="AW44" s="387"/>
      <c r="AX44" s="387"/>
      <c r="AY44" s="387"/>
      <c r="AZ44" s="387"/>
      <c r="BA44" s="387"/>
      <c r="BB44" s="387"/>
      <c r="BC44" s="387"/>
      <c r="BD44" s="387"/>
      <c r="BE44" s="387"/>
      <c r="BF44" s="387"/>
      <c r="BG44" s="387"/>
      <c r="BH44" s="387"/>
      <c r="BI44" s="387"/>
      <c r="BJ44" s="387"/>
      <c r="BK44" s="387"/>
      <c r="BL44" s="387"/>
      <c r="BM44" s="387"/>
      <c r="BN44" s="387"/>
      <c r="BO44" s="387"/>
      <c r="BP44" s="387"/>
      <c r="BQ44" s="387"/>
      <c r="BR44" s="387"/>
      <c r="BS44" s="387"/>
      <c r="BT44" s="387"/>
      <c r="BU44" s="387"/>
      <c r="BV44" s="387"/>
      <c r="BW44" s="387"/>
      <c r="BX44" s="387"/>
      <c r="BY44" s="387"/>
      <c r="BZ44" s="387"/>
      <c r="CA44" s="387"/>
      <c r="CB44" s="387"/>
      <c r="CC44" s="387"/>
      <c r="CD44" s="387"/>
      <c r="CE44" s="387"/>
      <c r="CF44" s="387"/>
      <c r="CG44" s="387"/>
      <c r="CH44" s="387"/>
      <c r="CI44" s="387"/>
      <c r="CJ44" s="387"/>
      <c r="CK44" s="387"/>
      <c r="CL44" s="387"/>
      <c r="CM44" s="387"/>
      <c r="CN44" s="387"/>
      <c r="CO44" s="387"/>
      <c r="CP44" s="387"/>
      <c r="CQ44" s="387"/>
      <c r="CR44" s="387"/>
      <c r="CS44" s="387"/>
      <c r="CT44" s="387"/>
      <c r="CU44" s="387"/>
      <c r="CV44" s="387"/>
      <c r="CW44" s="387"/>
      <c r="CX44" s="387"/>
      <c r="CY44" s="387"/>
      <c r="CZ44" s="387"/>
      <c r="DA44" s="387"/>
      <c r="DB44" s="387"/>
      <c r="DC44" s="387"/>
      <c r="DD44" s="387"/>
      <c r="DE44" s="387"/>
      <c r="DF44" s="387"/>
      <c r="DG44" s="387"/>
      <c r="DH44" s="387"/>
      <c r="DI44" s="387"/>
      <c r="DJ44" s="387"/>
      <c r="DK44" s="387"/>
      <c r="DL44" s="387"/>
      <c r="DM44" s="387"/>
      <c r="DN44" s="387"/>
      <c r="DO44" s="387"/>
      <c r="DP44" s="387"/>
      <c r="DQ44" s="387"/>
      <c r="DR44" s="387"/>
      <c r="DS44" s="387"/>
      <c r="DT44" s="387"/>
      <c r="DU44" s="387"/>
      <c r="DV44" s="387"/>
      <c r="DW44" s="387"/>
      <c r="DX44" s="387"/>
      <c r="DY44" s="387"/>
      <c r="DZ44" s="387"/>
      <c r="EA44" s="387"/>
      <c r="EB44" s="387"/>
      <c r="EC44" s="387"/>
      <c r="ED44" s="387"/>
      <c r="EE44" s="387"/>
      <c r="EF44" s="387"/>
      <c r="EG44" s="387"/>
      <c r="EH44" s="387"/>
      <c r="EI44" s="387"/>
      <c r="EJ44" s="387"/>
      <c r="EK44" s="387"/>
      <c r="EL44" s="387"/>
      <c r="EM44" s="387"/>
      <c r="EN44" s="387"/>
      <c r="EO44" s="387"/>
      <c r="EP44" s="387"/>
      <c r="EQ44" s="387"/>
      <c r="ER44" s="387"/>
      <c r="ES44" s="387"/>
      <c r="ET44" s="387"/>
      <c r="EU44" s="387"/>
      <c r="EV44" s="387"/>
      <c r="EW44" s="387"/>
      <c r="EX44" s="387"/>
      <c r="EY44" s="387"/>
      <c r="EZ44" s="387"/>
      <c r="FA44" s="387"/>
      <c r="FB44" s="387"/>
      <c r="FC44" s="387"/>
      <c r="FD44" s="387"/>
      <c r="FE44" s="387"/>
      <c r="FF44" s="387"/>
      <c r="FG44" s="387"/>
      <c r="FH44" s="387"/>
      <c r="FI44" s="387"/>
      <c r="FJ44" s="387"/>
      <c r="FK44" s="387"/>
      <c r="FL44" s="387"/>
      <c r="FM44" s="387"/>
      <c r="FN44" s="387"/>
      <c r="FO44" s="387"/>
      <c r="FP44" s="387"/>
      <c r="FQ44" s="387"/>
      <c r="FR44" s="387"/>
      <c r="FS44" s="387"/>
      <c r="FT44" s="387"/>
      <c r="FU44" s="387"/>
      <c r="FV44" s="387"/>
      <c r="FW44" s="387"/>
      <c r="FX44" s="387"/>
      <c r="FY44" s="387"/>
      <c r="FZ44" s="387"/>
      <c r="GA44" s="387"/>
      <c r="GB44" s="387"/>
      <c r="GC44" s="387"/>
      <c r="GD44" s="387"/>
      <c r="GE44" s="387"/>
      <c r="GF44" s="387"/>
      <c r="GG44" s="387"/>
      <c r="GH44" s="387"/>
      <c r="GI44" s="387"/>
      <c r="GJ44" s="387"/>
      <c r="GK44" s="387"/>
      <c r="GL44" s="387"/>
      <c r="GM44" s="387"/>
      <c r="GN44" s="387"/>
      <c r="GO44" s="387"/>
      <c r="GP44" s="387"/>
      <c r="GQ44" s="387"/>
      <c r="GR44" s="387"/>
      <c r="GS44" s="387"/>
      <c r="GT44" s="387"/>
      <c r="GU44" s="387"/>
      <c r="GV44" s="387"/>
      <c r="GW44" s="387"/>
      <c r="GX44" s="387"/>
      <c r="GY44" s="387"/>
      <c r="GZ44" s="387"/>
      <c r="HA44" s="387"/>
      <c r="HB44" s="387"/>
      <c r="HC44" s="387"/>
      <c r="HD44" s="387"/>
      <c r="HE44" s="387"/>
      <c r="HF44" s="387"/>
      <c r="HG44" s="387"/>
      <c r="HH44" s="387"/>
      <c r="HI44" s="387"/>
      <c r="HJ44" s="387"/>
      <c r="HK44" s="387"/>
      <c r="HL44" s="387"/>
      <c r="HM44" s="387"/>
      <c r="HN44" s="387"/>
      <c r="HO44" s="387"/>
      <c r="HP44" s="387"/>
      <c r="HQ44" s="387"/>
      <c r="HR44" s="387"/>
      <c r="HS44" s="387"/>
      <c r="HT44" s="387"/>
      <c r="HU44" s="387"/>
      <c r="HV44" s="387"/>
      <c r="HW44" s="387"/>
      <c r="HX44" s="387"/>
      <c r="HY44" s="387"/>
      <c r="HZ44" s="387"/>
      <c r="IA44" s="387"/>
      <c r="IB44" s="387"/>
      <c r="IC44" s="387"/>
      <c r="ID44" s="387"/>
      <c r="IE44" s="387"/>
      <c r="IF44" s="387"/>
      <c r="IG44" s="387"/>
      <c r="IH44" s="387"/>
      <c r="II44" s="387"/>
      <c r="IJ44" s="387"/>
      <c r="IK44" s="387"/>
      <c r="IL44" s="387"/>
      <c r="IM44" s="387"/>
      <c r="IN44" s="387"/>
      <c r="IO44" s="387"/>
      <c r="IP44" s="387"/>
      <c r="IQ44" s="387"/>
      <c r="IR44" s="387"/>
      <c r="IS44" s="387"/>
      <c r="IT44" s="387"/>
      <c r="IU44" s="391"/>
    </row>
    <row r="45" spans="1:255" ht="24" customHeight="1" thickBot="1">
      <c r="A45" s="406"/>
      <c r="B45" s="349" t="s">
        <v>216</v>
      </c>
      <c r="C45" s="349" t="s">
        <v>217</v>
      </c>
      <c r="D45" s="349" t="s">
        <v>218</v>
      </c>
      <c r="E45" s="349" t="s">
        <v>219</v>
      </c>
      <c r="F45" s="280"/>
      <c r="G45" s="248"/>
      <c r="H45" s="248"/>
      <c r="I45" s="248"/>
      <c r="J45" s="248"/>
      <c r="K45" s="387"/>
      <c r="L45" s="387"/>
      <c r="M45" s="387"/>
      <c r="N45" s="387"/>
      <c r="O45" s="387"/>
      <c r="P45" s="387"/>
      <c r="Q45" s="387"/>
      <c r="R45" s="387"/>
      <c r="S45" s="387"/>
      <c r="T45" s="387"/>
      <c r="U45" s="387"/>
      <c r="V45" s="387"/>
      <c r="W45" s="387"/>
      <c r="X45" s="387"/>
      <c r="Y45" s="387"/>
      <c r="Z45" s="387"/>
      <c r="AA45" s="387"/>
      <c r="AB45" s="387"/>
      <c r="AC45" s="387"/>
      <c r="AD45" s="387"/>
      <c r="AE45" s="387"/>
      <c r="AF45" s="387"/>
      <c r="AG45" s="387"/>
      <c r="AH45" s="387"/>
      <c r="AI45" s="387"/>
      <c r="AJ45" s="387"/>
      <c r="AK45" s="387"/>
      <c r="AL45" s="387"/>
      <c r="AM45" s="387"/>
      <c r="AN45" s="387"/>
      <c r="AO45" s="387"/>
      <c r="AP45" s="387"/>
      <c r="AQ45" s="387"/>
      <c r="AR45" s="387"/>
      <c r="AS45" s="387"/>
      <c r="AT45" s="387"/>
      <c r="AU45" s="387"/>
      <c r="AV45" s="387"/>
      <c r="AW45" s="387"/>
      <c r="AX45" s="387"/>
      <c r="AY45" s="387"/>
      <c r="AZ45" s="387"/>
      <c r="BA45" s="387"/>
      <c r="BB45" s="387"/>
      <c r="BC45" s="387"/>
      <c r="BD45" s="387"/>
      <c r="BE45" s="387"/>
      <c r="BF45" s="387"/>
      <c r="BG45" s="387"/>
      <c r="BH45" s="387"/>
      <c r="BI45" s="387"/>
      <c r="BJ45" s="387"/>
      <c r="BK45" s="387"/>
      <c r="BL45" s="387"/>
      <c r="BM45" s="387"/>
      <c r="BN45" s="387"/>
      <c r="BO45" s="387"/>
      <c r="BP45" s="387"/>
      <c r="BQ45" s="387"/>
      <c r="BR45" s="387"/>
      <c r="BS45" s="387"/>
      <c r="BT45" s="387"/>
      <c r="BU45" s="387"/>
      <c r="BV45" s="387"/>
      <c r="BW45" s="387"/>
      <c r="BX45" s="387"/>
      <c r="BY45" s="387"/>
      <c r="BZ45" s="387"/>
      <c r="CA45" s="387"/>
      <c r="CB45" s="387"/>
      <c r="CC45" s="387"/>
      <c r="CD45" s="387"/>
      <c r="CE45" s="387"/>
      <c r="CF45" s="387"/>
      <c r="CG45" s="387"/>
      <c r="CH45" s="387"/>
      <c r="CI45" s="387"/>
      <c r="CJ45" s="387"/>
      <c r="CK45" s="387"/>
      <c r="CL45" s="387"/>
      <c r="CM45" s="387"/>
      <c r="CN45" s="387"/>
      <c r="CO45" s="387"/>
      <c r="CP45" s="387"/>
      <c r="CQ45" s="387"/>
      <c r="CR45" s="387"/>
      <c r="CS45" s="387"/>
      <c r="CT45" s="387"/>
      <c r="CU45" s="387"/>
      <c r="CV45" s="387"/>
      <c r="CW45" s="387"/>
      <c r="CX45" s="387"/>
      <c r="CY45" s="387"/>
      <c r="CZ45" s="387"/>
      <c r="DA45" s="387"/>
      <c r="DB45" s="387"/>
      <c r="DC45" s="387"/>
      <c r="DD45" s="387"/>
      <c r="DE45" s="387"/>
      <c r="DF45" s="387"/>
      <c r="DG45" s="387"/>
      <c r="DH45" s="387"/>
      <c r="DI45" s="387"/>
      <c r="DJ45" s="387"/>
      <c r="DK45" s="387"/>
      <c r="DL45" s="387"/>
      <c r="DM45" s="387"/>
      <c r="DN45" s="387"/>
      <c r="DO45" s="387"/>
      <c r="DP45" s="387"/>
      <c r="DQ45" s="387"/>
      <c r="DR45" s="387"/>
      <c r="DS45" s="387"/>
      <c r="DT45" s="387"/>
      <c r="DU45" s="387"/>
      <c r="DV45" s="387"/>
      <c r="DW45" s="387"/>
      <c r="DX45" s="387"/>
      <c r="DY45" s="387"/>
      <c r="DZ45" s="387"/>
      <c r="EA45" s="387"/>
      <c r="EB45" s="387"/>
      <c r="EC45" s="387"/>
      <c r="ED45" s="387"/>
      <c r="EE45" s="387"/>
      <c r="EF45" s="387"/>
      <c r="EG45" s="387"/>
      <c r="EH45" s="387"/>
      <c r="EI45" s="387"/>
      <c r="EJ45" s="387"/>
      <c r="EK45" s="387"/>
      <c r="EL45" s="387"/>
      <c r="EM45" s="387"/>
      <c r="EN45" s="387"/>
      <c r="EO45" s="387"/>
      <c r="EP45" s="387"/>
      <c r="EQ45" s="387"/>
      <c r="ER45" s="387"/>
      <c r="ES45" s="387"/>
      <c r="ET45" s="387"/>
      <c r="EU45" s="387"/>
      <c r="EV45" s="387"/>
      <c r="EW45" s="387"/>
      <c r="EX45" s="387"/>
      <c r="EY45" s="387"/>
      <c r="EZ45" s="387"/>
      <c r="FA45" s="387"/>
      <c r="FB45" s="387"/>
      <c r="FC45" s="387"/>
      <c r="FD45" s="387"/>
      <c r="FE45" s="387"/>
      <c r="FF45" s="387"/>
      <c r="FG45" s="387"/>
      <c r="FH45" s="387"/>
      <c r="FI45" s="387"/>
      <c r="FJ45" s="387"/>
      <c r="FK45" s="387"/>
      <c r="FL45" s="387"/>
      <c r="FM45" s="387"/>
      <c r="FN45" s="387"/>
      <c r="FO45" s="387"/>
      <c r="FP45" s="387"/>
      <c r="FQ45" s="387"/>
      <c r="FR45" s="387"/>
      <c r="FS45" s="387"/>
      <c r="FT45" s="387"/>
      <c r="FU45" s="387"/>
      <c r="FV45" s="387"/>
      <c r="FW45" s="387"/>
      <c r="FX45" s="387"/>
      <c r="FY45" s="387"/>
      <c r="FZ45" s="387"/>
      <c r="GA45" s="387"/>
      <c r="GB45" s="387"/>
      <c r="GC45" s="387"/>
      <c r="GD45" s="387"/>
      <c r="GE45" s="387"/>
      <c r="GF45" s="387"/>
      <c r="GG45" s="387"/>
      <c r="GH45" s="387"/>
      <c r="GI45" s="387"/>
      <c r="GJ45" s="387"/>
      <c r="GK45" s="387"/>
      <c r="GL45" s="387"/>
      <c r="GM45" s="387"/>
      <c r="GN45" s="387"/>
      <c r="GO45" s="387"/>
      <c r="GP45" s="387"/>
      <c r="GQ45" s="387"/>
      <c r="GR45" s="387"/>
      <c r="GS45" s="387"/>
      <c r="GT45" s="387"/>
      <c r="GU45" s="387"/>
      <c r="GV45" s="387"/>
      <c r="GW45" s="387"/>
      <c r="GX45" s="387"/>
      <c r="GY45" s="387"/>
      <c r="GZ45" s="387"/>
      <c r="HA45" s="387"/>
      <c r="HB45" s="387"/>
      <c r="HC45" s="387"/>
      <c r="HD45" s="387"/>
      <c r="HE45" s="387"/>
      <c r="HF45" s="387"/>
      <c r="HG45" s="387"/>
      <c r="HH45" s="387"/>
      <c r="HI45" s="387"/>
      <c r="HJ45" s="387"/>
      <c r="HK45" s="387"/>
      <c r="HL45" s="387"/>
      <c r="HM45" s="387"/>
      <c r="HN45" s="387"/>
      <c r="HO45" s="387"/>
      <c r="HP45" s="387"/>
      <c r="HQ45" s="387"/>
      <c r="HR45" s="387"/>
      <c r="HS45" s="387"/>
      <c r="HT45" s="387"/>
      <c r="HU45" s="387"/>
      <c r="HV45" s="387"/>
      <c r="HW45" s="387"/>
      <c r="HX45" s="387"/>
      <c r="HY45" s="387"/>
      <c r="HZ45" s="387"/>
      <c r="IA45" s="387"/>
      <c r="IB45" s="387"/>
      <c r="IC45" s="387"/>
      <c r="ID45" s="387"/>
      <c r="IE45" s="387"/>
      <c r="IF45" s="387"/>
      <c r="IG45" s="387"/>
      <c r="IH45" s="387"/>
      <c r="II45" s="387"/>
      <c r="IJ45" s="387"/>
      <c r="IK45" s="387"/>
      <c r="IL45" s="387"/>
      <c r="IM45" s="387"/>
      <c r="IN45" s="387"/>
      <c r="IO45" s="387"/>
      <c r="IP45" s="387"/>
      <c r="IQ45" s="387"/>
      <c r="IR45" s="387"/>
      <c r="IS45" s="387"/>
      <c r="IT45" s="387"/>
      <c r="IU45" s="391"/>
    </row>
    <row r="46" spans="1:255" ht="66" customHeight="1" thickBot="1">
      <c r="A46" s="406"/>
      <c r="B46" s="355">
        <v>42401</v>
      </c>
      <c r="C46" s="356">
        <v>0.01</v>
      </c>
      <c r="D46" s="417" t="s">
        <v>1626</v>
      </c>
      <c r="E46" s="358"/>
      <c r="F46" s="280"/>
      <c r="G46" s="248"/>
      <c r="H46" s="248"/>
      <c r="I46" s="248"/>
      <c r="J46" s="248"/>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87"/>
      <c r="AI46" s="387"/>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c r="BO46" s="387"/>
      <c r="BP46" s="387"/>
      <c r="BQ46" s="387"/>
      <c r="BR46" s="387"/>
      <c r="BS46" s="387"/>
      <c r="BT46" s="387"/>
      <c r="BU46" s="387"/>
      <c r="BV46" s="387"/>
      <c r="BW46" s="387"/>
      <c r="BX46" s="387"/>
      <c r="BY46" s="387"/>
      <c r="BZ46" s="387"/>
      <c r="CA46" s="387"/>
      <c r="CB46" s="387"/>
      <c r="CC46" s="387"/>
      <c r="CD46" s="387"/>
      <c r="CE46" s="387"/>
      <c r="CF46" s="387"/>
      <c r="CG46" s="387"/>
      <c r="CH46" s="387"/>
      <c r="CI46" s="387"/>
      <c r="CJ46" s="387"/>
      <c r="CK46" s="387"/>
      <c r="CL46" s="387"/>
      <c r="CM46" s="387"/>
      <c r="CN46" s="387"/>
      <c r="CO46" s="387"/>
      <c r="CP46" s="387"/>
      <c r="CQ46" s="387"/>
      <c r="CR46" s="387"/>
      <c r="CS46" s="387"/>
      <c r="CT46" s="387"/>
      <c r="CU46" s="387"/>
      <c r="CV46" s="387"/>
      <c r="CW46" s="387"/>
      <c r="CX46" s="387"/>
      <c r="CY46" s="387"/>
      <c r="CZ46" s="387"/>
      <c r="DA46" s="387"/>
      <c r="DB46" s="387"/>
      <c r="DC46" s="387"/>
      <c r="DD46" s="387"/>
      <c r="DE46" s="387"/>
      <c r="DF46" s="387"/>
      <c r="DG46" s="387"/>
      <c r="DH46" s="387"/>
      <c r="DI46" s="387"/>
      <c r="DJ46" s="387"/>
      <c r="DK46" s="387"/>
      <c r="DL46" s="387"/>
      <c r="DM46" s="387"/>
      <c r="DN46" s="387"/>
      <c r="DO46" s="387"/>
      <c r="DP46" s="387"/>
      <c r="DQ46" s="387"/>
      <c r="DR46" s="387"/>
      <c r="DS46" s="387"/>
      <c r="DT46" s="387"/>
      <c r="DU46" s="387"/>
      <c r="DV46" s="387"/>
      <c r="DW46" s="387"/>
      <c r="DX46" s="387"/>
      <c r="DY46" s="387"/>
      <c r="DZ46" s="387"/>
      <c r="EA46" s="387"/>
      <c r="EB46" s="387"/>
      <c r="EC46" s="387"/>
      <c r="ED46" s="387"/>
      <c r="EE46" s="387"/>
      <c r="EF46" s="387"/>
      <c r="EG46" s="387"/>
      <c r="EH46" s="387"/>
      <c r="EI46" s="387"/>
      <c r="EJ46" s="387"/>
      <c r="EK46" s="387"/>
      <c r="EL46" s="387"/>
      <c r="EM46" s="387"/>
      <c r="EN46" s="387"/>
      <c r="EO46" s="387"/>
      <c r="EP46" s="387"/>
      <c r="EQ46" s="387"/>
      <c r="ER46" s="387"/>
      <c r="ES46" s="387"/>
      <c r="ET46" s="387"/>
      <c r="EU46" s="387"/>
      <c r="EV46" s="387"/>
      <c r="EW46" s="387"/>
      <c r="EX46" s="387"/>
      <c r="EY46" s="387"/>
      <c r="EZ46" s="387"/>
      <c r="FA46" s="387"/>
      <c r="FB46" s="387"/>
      <c r="FC46" s="387"/>
      <c r="FD46" s="387"/>
      <c r="FE46" s="387"/>
      <c r="FF46" s="387"/>
      <c r="FG46" s="387"/>
      <c r="FH46" s="387"/>
      <c r="FI46" s="387"/>
      <c r="FJ46" s="387"/>
      <c r="FK46" s="387"/>
      <c r="FL46" s="387"/>
      <c r="FM46" s="387"/>
      <c r="FN46" s="387"/>
      <c r="FO46" s="387"/>
      <c r="FP46" s="387"/>
      <c r="FQ46" s="387"/>
      <c r="FR46" s="387"/>
      <c r="FS46" s="387"/>
      <c r="FT46" s="387"/>
      <c r="FU46" s="387"/>
      <c r="FV46" s="387"/>
      <c r="FW46" s="387"/>
      <c r="FX46" s="387"/>
      <c r="FY46" s="387"/>
      <c r="FZ46" s="387"/>
      <c r="GA46" s="387"/>
      <c r="GB46" s="387"/>
      <c r="GC46" s="387"/>
      <c r="GD46" s="387"/>
      <c r="GE46" s="387"/>
      <c r="GF46" s="387"/>
      <c r="GG46" s="387"/>
      <c r="GH46" s="387"/>
      <c r="GI46" s="387"/>
      <c r="GJ46" s="387"/>
      <c r="GK46" s="387"/>
      <c r="GL46" s="387"/>
      <c r="GM46" s="387"/>
      <c r="GN46" s="387"/>
      <c r="GO46" s="387"/>
      <c r="GP46" s="387"/>
      <c r="GQ46" s="387"/>
      <c r="GR46" s="387"/>
      <c r="GS46" s="387"/>
      <c r="GT46" s="387"/>
      <c r="GU46" s="387"/>
      <c r="GV46" s="387"/>
      <c r="GW46" s="387"/>
      <c r="GX46" s="387"/>
      <c r="GY46" s="387"/>
      <c r="GZ46" s="387"/>
      <c r="HA46" s="387"/>
      <c r="HB46" s="387"/>
      <c r="HC46" s="387"/>
      <c r="HD46" s="387"/>
      <c r="HE46" s="387"/>
      <c r="HF46" s="387"/>
      <c r="HG46" s="387"/>
      <c r="HH46" s="387"/>
      <c r="HI46" s="387"/>
      <c r="HJ46" s="387"/>
      <c r="HK46" s="387"/>
      <c r="HL46" s="387"/>
      <c r="HM46" s="387"/>
      <c r="HN46" s="387"/>
      <c r="HO46" s="387"/>
      <c r="HP46" s="387"/>
      <c r="HQ46" s="387"/>
      <c r="HR46" s="387"/>
      <c r="HS46" s="387"/>
      <c r="HT46" s="387"/>
      <c r="HU46" s="387"/>
      <c r="HV46" s="387"/>
      <c r="HW46" s="387"/>
      <c r="HX46" s="387"/>
      <c r="HY46" s="387"/>
      <c r="HZ46" s="387"/>
      <c r="IA46" s="387"/>
      <c r="IB46" s="387"/>
      <c r="IC46" s="387"/>
      <c r="ID46" s="387"/>
      <c r="IE46" s="387"/>
      <c r="IF46" s="387"/>
      <c r="IG46" s="387"/>
      <c r="IH46" s="387"/>
      <c r="II46" s="387"/>
      <c r="IJ46" s="387"/>
      <c r="IK46" s="387"/>
      <c r="IL46" s="387"/>
      <c r="IM46" s="387"/>
      <c r="IN46" s="387"/>
      <c r="IO46" s="387"/>
      <c r="IP46" s="387"/>
      <c r="IQ46" s="387"/>
      <c r="IR46" s="387"/>
      <c r="IS46" s="387"/>
      <c r="IT46" s="387"/>
      <c r="IU46" s="391"/>
    </row>
    <row r="47" spans="1:255" ht="15" customHeight="1" thickBot="1">
      <c r="A47" s="398"/>
      <c r="B47" s="359"/>
      <c r="C47" s="360"/>
      <c r="D47" s="259"/>
      <c r="E47" s="259"/>
      <c r="F47" s="248"/>
      <c r="G47" s="248"/>
      <c r="H47" s="248"/>
      <c r="I47" s="248"/>
      <c r="J47" s="248"/>
      <c r="K47" s="248"/>
      <c r="L47" s="387"/>
      <c r="M47" s="387"/>
      <c r="N47" s="387"/>
      <c r="O47" s="387"/>
      <c r="P47" s="387"/>
      <c r="Q47" s="387"/>
      <c r="R47" s="387"/>
      <c r="S47" s="387"/>
      <c r="T47" s="387"/>
      <c r="U47" s="387"/>
      <c r="V47" s="387"/>
      <c r="W47" s="387"/>
      <c r="X47" s="387"/>
      <c r="Y47" s="387"/>
      <c r="Z47" s="387"/>
      <c r="AA47" s="387"/>
      <c r="AB47" s="387"/>
      <c r="AC47" s="387"/>
      <c r="AD47" s="387"/>
      <c r="AE47" s="387"/>
      <c r="AF47" s="387"/>
      <c r="AG47" s="387"/>
      <c r="AH47" s="387"/>
      <c r="AI47" s="387"/>
      <c r="AJ47" s="387"/>
      <c r="AK47" s="387"/>
      <c r="AL47" s="387"/>
      <c r="AM47" s="387"/>
      <c r="AN47" s="387"/>
      <c r="AO47" s="387"/>
      <c r="AP47" s="387"/>
      <c r="AQ47" s="387"/>
      <c r="AR47" s="387"/>
      <c r="AS47" s="387"/>
      <c r="AT47" s="387"/>
      <c r="AU47" s="387"/>
      <c r="AV47" s="387"/>
      <c r="AW47" s="387"/>
      <c r="AX47" s="387"/>
      <c r="AY47" s="387"/>
      <c r="AZ47" s="387"/>
      <c r="BA47" s="387"/>
      <c r="BB47" s="387"/>
      <c r="BC47" s="387"/>
      <c r="BD47" s="387"/>
      <c r="BE47" s="387"/>
      <c r="BF47" s="387"/>
      <c r="BG47" s="387"/>
      <c r="BH47" s="387"/>
      <c r="BI47" s="387"/>
      <c r="BJ47" s="387"/>
      <c r="BK47" s="387"/>
      <c r="BL47" s="387"/>
      <c r="BM47" s="387"/>
      <c r="BN47" s="387"/>
      <c r="BO47" s="387"/>
      <c r="BP47" s="387"/>
      <c r="BQ47" s="387"/>
      <c r="BR47" s="387"/>
      <c r="BS47" s="387"/>
      <c r="BT47" s="387"/>
      <c r="BU47" s="387"/>
      <c r="BV47" s="387"/>
      <c r="BW47" s="387"/>
      <c r="BX47" s="387"/>
      <c r="BY47" s="387"/>
      <c r="BZ47" s="387"/>
      <c r="CA47" s="387"/>
      <c r="CB47" s="387"/>
      <c r="CC47" s="387"/>
      <c r="CD47" s="387"/>
      <c r="CE47" s="387"/>
      <c r="CF47" s="387"/>
      <c r="CG47" s="387"/>
      <c r="CH47" s="387"/>
      <c r="CI47" s="387"/>
      <c r="CJ47" s="387"/>
      <c r="CK47" s="387"/>
      <c r="CL47" s="387"/>
      <c r="CM47" s="387"/>
      <c r="CN47" s="387"/>
      <c r="CO47" s="387"/>
      <c r="CP47" s="387"/>
      <c r="CQ47" s="387"/>
      <c r="CR47" s="387"/>
      <c r="CS47" s="387"/>
      <c r="CT47" s="387"/>
      <c r="CU47" s="387"/>
      <c r="CV47" s="387"/>
      <c r="CW47" s="387"/>
      <c r="CX47" s="387"/>
      <c r="CY47" s="387"/>
      <c r="CZ47" s="387"/>
      <c r="DA47" s="387"/>
      <c r="DB47" s="387"/>
      <c r="DC47" s="387"/>
      <c r="DD47" s="387"/>
      <c r="DE47" s="387"/>
      <c r="DF47" s="387"/>
      <c r="DG47" s="387"/>
      <c r="DH47" s="387"/>
      <c r="DI47" s="387"/>
      <c r="DJ47" s="387"/>
      <c r="DK47" s="387"/>
      <c r="DL47" s="387"/>
      <c r="DM47" s="387"/>
      <c r="DN47" s="387"/>
      <c r="DO47" s="387"/>
      <c r="DP47" s="387"/>
      <c r="DQ47" s="387"/>
      <c r="DR47" s="387"/>
      <c r="DS47" s="387"/>
      <c r="DT47" s="387"/>
      <c r="DU47" s="387"/>
      <c r="DV47" s="387"/>
      <c r="DW47" s="387"/>
      <c r="DX47" s="387"/>
      <c r="DY47" s="387"/>
      <c r="DZ47" s="387"/>
      <c r="EA47" s="387"/>
      <c r="EB47" s="387"/>
      <c r="EC47" s="387"/>
      <c r="ED47" s="387"/>
      <c r="EE47" s="387"/>
      <c r="EF47" s="387"/>
      <c r="EG47" s="387"/>
      <c r="EH47" s="387"/>
      <c r="EI47" s="387"/>
      <c r="EJ47" s="387"/>
      <c r="EK47" s="387"/>
      <c r="EL47" s="387"/>
      <c r="EM47" s="387"/>
      <c r="EN47" s="387"/>
      <c r="EO47" s="387"/>
      <c r="EP47" s="387"/>
      <c r="EQ47" s="387"/>
      <c r="ER47" s="387"/>
      <c r="ES47" s="387"/>
      <c r="ET47" s="387"/>
      <c r="EU47" s="387"/>
      <c r="EV47" s="387"/>
      <c r="EW47" s="387"/>
      <c r="EX47" s="387"/>
      <c r="EY47" s="387"/>
      <c r="EZ47" s="387"/>
      <c r="FA47" s="387"/>
      <c r="FB47" s="387"/>
      <c r="FC47" s="387"/>
      <c r="FD47" s="387"/>
      <c r="FE47" s="387"/>
      <c r="FF47" s="387"/>
      <c r="FG47" s="387"/>
      <c r="FH47" s="387"/>
      <c r="FI47" s="387"/>
      <c r="FJ47" s="387"/>
      <c r="FK47" s="387"/>
      <c r="FL47" s="387"/>
      <c r="FM47" s="387"/>
      <c r="FN47" s="387"/>
      <c r="FO47" s="387"/>
      <c r="FP47" s="387"/>
      <c r="FQ47" s="387"/>
      <c r="FR47" s="387"/>
      <c r="FS47" s="387"/>
      <c r="FT47" s="387"/>
      <c r="FU47" s="387"/>
      <c r="FV47" s="387"/>
      <c r="FW47" s="387"/>
      <c r="FX47" s="387"/>
      <c r="FY47" s="387"/>
      <c r="FZ47" s="387"/>
      <c r="GA47" s="387"/>
      <c r="GB47" s="387"/>
      <c r="GC47" s="387"/>
      <c r="GD47" s="387"/>
      <c r="GE47" s="387"/>
      <c r="GF47" s="387"/>
      <c r="GG47" s="387"/>
      <c r="GH47" s="387"/>
      <c r="GI47" s="387"/>
      <c r="GJ47" s="387"/>
      <c r="GK47" s="387"/>
      <c r="GL47" s="387"/>
      <c r="GM47" s="387"/>
      <c r="GN47" s="387"/>
      <c r="GO47" s="387"/>
      <c r="GP47" s="387"/>
      <c r="GQ47" s="387"/>
      <c r="GR47" s="387"/>
      <c r="GS47" s="387"/>
      <c r="GT47" s="387"/>
      <c r="GU47" s="387"/>
      <c r="GV47" s="387"/>
      <c r="GW47" s="387"/>
      <c r="GX47" s="387"/>
      <c r="GY47" s="387"/>
      <c r="GZ47" s="387"/>
      <c r="HA47" s="387"/>
      <c r="HB47" s="387"/>
      <c r="HC47" s="387"/>
      <c r="HD47" s="387"/>
      <c r="HE47" s="387"/>
      <c r="HF47" s="387"/>
      <c r="HG47" s="387"/>
      <c r="HH47" s="387"/>
      <c r="HI47" s="387"/>
      <c r="HJ47" s="387"/>
      <c r="HK47" s="387"/>
      <c r="HL47" s="387"/>
      <c r="HM47" s="387"/>
      <c r="HN47" s="387"/>
      <c r="HO47" s="387"/>
      <c r="HP47" s="387"/>
      <c r="HQ47" s="387"/>
      <c r="HR47" s="387"/>
      <c r="HS47" s="387"/>
      <c r="HT47" s="387"/>
      <c r="HU47" s="387"/>
      <c r="HV47" s="387"/>
      <c r="HW47" s="387"/>
      <c r="HX47" s="387"/>
      <c r="HY47" s="387"/>
      <c r="HZ47" s="387"/>
      <c r="IA47" s="387"/>
      <c r="IB47" s="387"/>
      <c r="IC47" s="387"/>
      <c r="ID47" s="387"/>
      <c r="IE47" s="387"/>
      <c r="IF47" s="387"/>
      <c r="IG47" s="387"/>
      <c r="IH47" s="387"/>
      <c r="II47" s="387"/>
      <c r="IJ47" s="387"/>
      <c r="IK47" s="387"/>
      <c r="IL47" s="387"/>
      <c r="IM47" s="387"/>
      <c r="IN47" s="387"/>
      <c r="IO47" s="387"/>
      <c r="IP47" s="387"/>
      <c r="IQ47" s="387"/>
      <c r="IR47" s="387"/>
      <c r="IS47" s="387"/>
      <c r="IT47" s="387"/>
      <c r="IU47" s="391"/>
    </row>
    <row r="48" spans="1:255" ht="15.95" customHeight="1" thickBot="1">
      <c r="A48" s="406"/>
      <c r="B48" s="357" t="s">
        <v>167</v>
      </c>
      <c r="C48" s="812"/>
      <c r="D48" s="270"/>
      <c r="E48" s="270"/>
      <c r="F48" s="248"/>
      <c r="G48" s="248"/>
      <c r="H48" s="248"/>
      <c r="I48" s="248"/>
      <c r="J48" s="248"/>
      <c r="K48" s="248"/>
      <c r="L48" s="387"/>
      <c r="M48" s="387"/>
      <c r="N48" s="387"/>
      <c r="O48" s="387"/>
      <c r="P48" s="387"/>
      <c r="Q48" s="387"/>
      <c r="R48" s="387"/>
      <c r="S48" s="387"/>
      <c r="T48" s="387"/>
      <c r="U48" s="387"/>
      <c r="V48" s="387"/>
      <c r="W48" s="387"/>
      <c r="X48" s="387"/>
      <c r="Y48" s="387"/>
      <c r="Z48" s="387"/>
      <c r="AA48" s="387"/>
      <c r="AB48" s="387"/>
      <c r="AC48" s="387"/>
      <c r="AD48" s="387"/>
      <c r="AE48" s="387"/>
      <c r="AF48" s="387"/>
      <c r="AG48" s="387"/>
      <c r="AH48" s="387"/>
      <c r="AI48" s="387"/>
      <c r="AJ48" s="387"/>
      <c r="AK48" s="387"/>
      <c r="AL48" s="387"/>
      <c r="AM48" s="387"/>
      <c r="AN48" s="387"/>
      <c r="AO48" s="387"/>
      <c r="AP48" s="387"/>
      <c r="AQ48" s="387"/>
      <c r="AR48" s="387"/>
      <c r="AS48" s="387"/>
      <c r="AT48" s="387"/>
      <c r="AU48" s="387"/>
      <c r="AV48" s="387"/>
      <c r="AW48" s="387"/>
      <c r="AX48" s="387"/>
      <c r="AY48" s="387"/>
      <c r="AZ48" s="387"/>
      <c r="BA48" s="387"/>
      <c r="BB48" s="387"/>
      <c r="BC48" s="387"/>
      <c r="BD48" s="387"/>
      <c r="BE48" s="387"/>
      <c r="BF48" s="387"/>
      <c r="BG48" s="387"/>
      <c r="BH48" s="387"/>
      <c r="BI48" s="387"/>
      <c r="BJ48" s="387"/>
      <c r="BK48" s="387"/>
      <c r="BL48" s="387"/>
      <c r="BM48" s="387"/>
      <c r="BN48" s="387"/>
      <c r="BO48" s="387"/>
      <c r="BP48" s="387"/>
      <c r="BQ48" s="387"/>
      <c r="BR48" s="387"/>
      <c r="BS48" s="387"/>
      <c r="BT48" s="387"/>
      <c r="BU48" s="387"/>
      <c r="BV48" s="387"/>
      <c r="BW48" s="387"/>
      <c r="BX48" s="387"/>
      <c r="BY48" s="387"/>
      <c r="BZ48" s="387"/>
      <c r="CA48" s="387"/>
      <c r="CB48" s="387"/>
      <c r="CC48" s="387"/>
      <c r="CD48" s="387"/>
      <c r="CE48" s="387"/>
      <c r="CF48" s="387"/>
      <c r="CG48" s="387"/>
      <c r="CH48" s="387"/>
      <c r="CI48" s="387"/>
      <c r="CJ48" s="387"/>
      <c r="CK48" s="387"/>
      <c r="CL48" s="387"/>
      <c r="CM48" s="387"/>
      <c r="CN48" s="387"/>
      <c r="CO48" s="387"/>
      <c r="CP48" s="387"/>
      <c r="CQ48" s="387"/>
      <c r="CR48" s="387"/>
      <c r="CS48" s="387"/>
      <c r="CT48" s="387"/>
      <c r="CU48" s="387"/>
      <c r="CV48" s="387"/>
      <c r="CW48" s="387"/>
      <c r="CX48" s="387"/>
      <c r="CY48" s="387"/>
      <c r="CZ48" s="387"/>
      <c r="DA48" s="387"/>
      <c r="DB48" s="387"/>
      <c r="DC48" s="387"/>
      <c r="DD48" s="387"/>
      <c r="DE48" s="387"/>
      <c r="DF48" s="387"/>
      <c r="DG48" s="387"/>
      <c r="DH48" s="387"/>
      <c r="DI48" s="387"/>
      <c r="DJ48" s="387"/>
      <c r="DK48" s="387"/>
      <c r="DL48" s="387"/>
      <c r="DM48" s="387"/>
      <c r="DN48" s="387"/>
      <c r="DO48" s="387"/>
      <c r="DP48" s="387"/>
      <c r="DQ48" s="387"/>
      <c r="DR48" s="387"/>
      <c r="DS48" s="387"/>
      <c r="DT48" s="387"/>
      <c r="DU48" s="387"/>
      <c r="DV48" s="387"/>
      <c r="DW48" s="387"/>
      <c r="DX48" s="387"/>
      <c r="DY48" s="387"/>
      <c r="DZ48" s="387"/>
      <c r="EA48" s="387"/>
      <c r="EB48" s="387"/>
      <c r="EC48" s="387"/>
      <c r="ED48" s="387"/>
      <c r="EE48" s="387"/>
      <c r="EF48" s="387"/>
      <c r="EG48" s="387"/>
      <c r="EH48" s="387"/>
      <c r="EI48" s="387"/>
      <c r="EJ48" s="387"/>
      <c r="EK48" s="387"/>
      <c r="EL48" s="387"/>
      <c r="EM48" s="387"/>
      <c r="EN48" s="387"/>
      <c r="EO48" s="387"/>
      <c r="EP48" s="387"/>
      <c r="EQ48" s="387"/>
      <c r="ER48" s="387"/>
      <c r="ES48" s="387"/>
      <c r="ET48" s="387"/>
      <c r="EU48" s="387"/>
      <c r="EV48" s="387"/>
      <c r="EW48" s="387"/>
      <c r="EX48" s="387"/>
      <c r="EY48" s="387"/>
      <c r="EZ48" s="387"/>
      <c r="FA48" s="387"/>
      <c r="FB48" s="387"/>
      <c r="FC48" s="387"/>
      <c r="FD48" s="387"/>
      <c r="FE48" s="387"/>
      <c r="FF48" s="387"/>
      <c r="FG48" s="387"/>
      <c r="FH48" s="387"/>
      <c r="FI48" s="387"/>
      <c r="FJ48" s="387"/>
      <c r="FK48" s="387"/>
      <c r="FL48" s="387"/>
      <c r="FM48" s="387"/>
      <c r="FN48" s="387"/>
      <c r="FO48" s="387"/>
      <c r="FP48" s="387"/>
      <c r="FQ48" s="387"/>
      <c r="FR48" s="387"/>
      <c r="FS48" s="387"/>
      <c r="FT48" s="387"/>
      <c r="FU48" s="387"/>
      <c r="FV48" s="387"/>
      <c r="FW48" s="387"/>
      <c r="FX48" s="387"/>
      <c r="FY48" s="387"/>
      <c r="FZ48" s="387"/>
      <c r="GA48" s="387"/>
      <c r="GB48" s="387"/>
      <c r="GC48" s="387"/>
      <c r="GD48" s="387"/>
      <c r="GE48" s="387"/>
      <c r="GF48" s="387"/>
      <c r="GG48" s="387"/>
      <c r="GH48" s="387"/>
      <c r="GI48" s="387"/>
      <c r="GJ48" s="387"/>
      <c r="GK48" s="387"/>
      <c r="GL48" s="387"/>
      <c r="GM48" s="387"/>
      <c r="GN48" s="387"/>
      <c r="GO48" s="387"/>
      <c r="GP48" s="387"/>
      <c r="GQ48" s="387"/>
      <c r="GR48" s="387"/>
      <c r="GS48" s="387"/>
      <c r="GT48" s="387"/>
      <c r="GU48" s="387"/>
      <c r="GV48" s="387"/>
      <c r="GW48" s="387"/>
      <c r="GX48" s="387"/>
      <c r="GY48" s="387"/>
      <c r="GZ48" s="387"/>
      <c r="HA48" s="387"/>
      <c r="HB48" s="387"/>
      <c r="HC48" s="387"/>
      <c r="HD48" s="387"/>
      <c r="HE48" s="387"/>
      <c r="HF48" s="387"/>
      <c r="HG48" s="387"/>
      <c r="HH48" s="387"/>
      <c r="HI48" s="387"/>
      <c r="HJ48" s="387"/>
      <c r="HK48" s="387"/>
      <c r="HL48" s="387"/>
      <c r="HM48" s="387"/>
      <c r="HN48" s="387"/>
      <c r="HO48" s="387"/>
      <c r="HP48" s="387"/>
      <c r="HQ48" s="387"/>
      <c r="HR48" s="387"/>
      <c r="HS48" s="387"/>
      <c r="HT48" s="387"/>
      <c r="HU48" s="387"/>
      <c r="HV48" s="387"/>
      <c r="HW48" s="387"/>
      <c r="HX48" s="387"/>
      <c r="HY48" s="387"/>
      <c r="HZ48" s="387"/>
      <c r="IA48" s="387"/>
      <c r="IB48" s="387"/>
      <c r="IC48" s="387"/>
      <c r="ID48" s="387"/>
      <c r="IE48" s="387"/>
      <c r="IF48" s="387"/>
      <c r="IG48" s="387"/>
      <c r="IH48" s="387"/>
      <c r="II48" s="387"/>
      <c r="IJ48" s="387"/>
      <c r="IK48" s="387"/>
      <c r="IL48" s="387"/>
      <c r="IM48" s="387"/>
      <c r="IN48" s="387"/>
      <c r="IO48" s="387"/>
      <c r="IP48" s="387"/>
      <c r="IQ48" s="387"/>
      <c r="IR48" s="387"/>
      <c r="IS48" s="387"/>
      <c r="IT48" s="387"/>
      <c r="IU48" s="391"/>
    </row>
    <row r="49" spans="1:255" ht="15" customHeight="1">
      <c r="A49" s="406"/>
      <c r="B49" s="1329" t="s">
        <v>1627</v>
      </c>
      <c r="C49" s="1330"/>
      <c r="D49" s="1330"/>
      <c r="E49" s="1331"/>
      <c r="F49" s="280"/>
      <c r="G49" s="248"/>
      <c r="H49" s="248"/>
      <c r="I49" s="248"/>
      <c r="J49" s="248"/>
      <c r="K49" s="248"/>
      <c r="L49" s="387"/>
      <c r="M49" s="387"/>
      <c r="N49" s="387"/>
      <c r="O49" s="387"/>
      <c r="P49" s="387"/>
      <c r="Q49" s="387"/>
      <c r="R49" s="387"/>
      <c r="S49" s="387"/>
      <c r="T49" s="387"/>
      <c r="U49" s="387"/>
      <c r="V49" s="387"/>
      <c r="W49" s="387"/>
      <c r="X49" s="387"/>
      <c r="Y49" s="387"/>
      <c r="Z49" s="387"/>
      <c r="AA49" s="387"/>
      <c r="AB49" s="387"/>
      <c r="AC49" s="387"/>
      <c r="AD49" s="387"/>
      <c r="AE49" s="387"/>
      <c r="AF49" s="387"/>
      <c r="AG49" s="387"/>
      <c r="AH49" s="387"/>
      <c r="AI49" s="387"/>
      <c r="AJ49" s="387"/>
      <c r="AK49" s="387"/>
      <c r="AL49" s="387"/>
      <c r="AM49" s="387"/>
      <c r="AN49" s="387"/>
      <c r="AO49" s="387"/>
      <c r="AP49" s="387"/>
      <c r="AQ49" s="387"/>
      <c r="AR49" s="387"/>
      <c r="AS49" s="387"/>
      <c r="AT49" s="387"/>
      <c r="AU49" s="387"/>
      <c r="AV49" s="387"/>
      <c r="AW49" s="387"/>
      <c r="AX49" s="387"/>
      <c r="AY49" s="387"/>
      <c r="AZ49" s="387"/>
      <c r="BA49" s="387"/>
      <c r="BB49" s="387"/>
      <c r="BC49" s="387"/>
      <c r="BD49" s="387"/>
      <c r="BE49" s="387"/>
      <c r="BF49" s="387"/>
      <c r="BG49" s="387"/>
      <c r="BH49" s="387"/>
      <c r="BI49" s="387"/>
      <c r="BJ49" s="387"/>
      <c r="BK49" s="387"/>
      <c r="BL49" s="387"/>
      <c r="BM49" s="387"/>
      <c r="BN49" s="387"/>
      <c r="BO49" s="387"/>
      <c r="BP49" s="387"/>
      <c r="BQ49" s="387"/>
      <c r="BR49" s="387"/>
      <c r="BS49" s="387"/>
      <c r="BT49" s="387"/>
      <c r="BU49" s="387"/>
      <c r="BV49" s="387"/>
      <c r="BW49" s="387"/>
      <c r="BX49" s="387"/>
      <c r="BY49" s="387"/>
      <c r="BZ49" s="387"/>
      <c r="CA49" s="387"/>
      <c r="CB49" s="387"/>
      <c r="CC49" s="387"/>
      <c r="CD49" s="387"/>
      <c r="CE49" s="387"/>
      <c r="CF49" s="387"/>
      <c r="CG49" s="387"/>
      <c r="CH49" s="387"/>
      <c r="CI49" s="387"/>
      <c r="CJ49" s="387"/>
      <c r="CK49" s="387"/>
      <c r="CL49" s="387"/>
      <c r="CM49" s="387"/>
      <c r="CN49" s="387"/>
      <c r="CO49" s="387"/>
      <c r="CP49" s="387"/>
      <c r="CQ49" s="387"/>
      <c r="CR49" s="387"/>
      <c r="CS49" s="387"/>
      <c r="CT49" s="387"/>
      <c r="CU49" s="387"/>
      <c r="CV49" s="387"/>
      <c r="CW49" s="387"/>
      <c r="CX49" s="387"/>
      <c r="CY49" s="387"/>
      <c r="CZ49" s="387"/>
      <c r="DA49" s="387"/>
      <c r="DB49" s="387"/>
      <c r="DC49" s="387"/>
      <c r="DD49" s="387"/>
      <c r="DE49" s="387"/>
      <c r="DF49" s="387"/>
      <c r="DG49" s="387"/>
      <c r="DH49" s="387"/>
      <c r="DI49" s="387"/>
      <c r="DJ49" s="387"/>
      <c r="DK49" s="387"/>
      <c r="DL49" s="387"/>
      <c r="DM49" s="387"/>
      <c r="DN49" s="387"/>
      <c r="DO49" s="387"/>
      <c r="DP49" s="387"/>
      <c r="DQ49" s="387"/>
      <c r="DR49" s="387"/>
      <c r="DS49" s="387"/>
      <c r="DT49" s="387"/>
      <c r="DU49" s="387"/>
      <c r="DV49" s="387"/>
      <c r="DW49" s="387"/>
      <c r="DX49" s="387"/>
      <c r="DY49" s="387"/>
      <c r="DZ49" s="387"/>
      <c r="EA49" s="387"/>
      <c r="EB49" s="387"/>
      <c r="EC49" s="387"/>
      <c r="ED49" s="387"/>
      <c r="EE49" s="387"/>
      <c r="EF49" s="387"/>
      <c r="EG49" s="387"/>
      <c r="EH49" s="387"/>
      <c r="EI49" s="387"/>
      <c r="EJ49" s="387"/>
      <c r="EK49" s="387"/>
      <c r="EL49" s="387"/>
      <c r="EM49" s="387"/>
      <c r="EN49" s="387"/>
      <c r="EO49" s="387"/>
      <c r="EP49" s="387"/>
      <c r="EQ49" s="387"/>
      <c r="ER49" s="387"/>
      <c r="ES49" s="387"/>
      <c r="ET49" s="387"/>
      <c r="EU49" s="387"/>
      <c r="EV49" s="387"/>
      <c r="EW49" s="387"/>
      <c r="EX49" s="387"/>
      <c r="EY49" s="387"/>
      <c r="EZ49" s="387"/>
      <c r="FA49" s="387"/>
      <c r="FB49" s="387"/>
      <c r="FC49" s="387"/>
      <c r="FD49" s="387"/>
      <c r="FE49" s="387"/>
      <c r="FF49" s="387"/>
      <c r="FG49" s="387"/>
      <c r="FH49" s="387"/>
      <c r="FI49" s="387"/>
      <c r="FJ49" s="387"/>
      <c r="FK49" s="387"/>
      <c r="FL49" s="387"/>
      <c r="FM49" s="387"/>
      <c r="FN49" s="387"/>
      <c r="FO49" s="387"/>
      <c r="FP49" s="387"/>
      <c r="FQ49" s="387"/>
      <c r="FR49" s="387"/>
      <c r="FS49" s="387"/>
      <c r="FT49" s="387"/>
      <c r="FU49" s="387"/>
      <c r="FV49" s="387"/>
      <c r="FW49" s="387"/>
      <c r="FX49" s="387"/>
      <c r="FY49" s="387"/>
      <c r="FZ49" s="387"/>
      <c r="GA49" s="387"/>
      <c r="GB49" s="387"/>
      <c r="GC49" s="387"/>
      <c r="GD49" s="387"/>
      <c r="GE49" s="387"/>
      <c r="GF49" s="387"/>
      <c r="GG49" s="387"/>
      <c r="GH49" s="387"/>
      <c r="GI49" s="387"/>
      <c r="GJ49" s="387"/>
      <c r="GK49" s="387"/>
      <c r="GL49" s="387"/>
      <c r="GM49" s="387"/>
      <c r="GN49" s="387"/>
      <c r="GO49" s="387"/>
      <c r="GP49" s="387"/>
      <c r="GQ49" s="387"/>
      <c r="GR49" s="387"/>
      <c r="GS49" s="387"/>
      <c r="GT49" s="387"/>
      <c r="GU49" s="387"/>
      <c r="GV49" s="387"/>
      <c r="GW49" s="387"/>
      <c r="GX49" s="387"/>
      <c r="GY49" s="387"/>
      <c r="GZ49" s="387"/>
      <c r="HA49" s="387"/>
      <c r="HB49" s="387"/>
      <c r="HC49" s="387"/>
      <c r="HD49" s="387"/>
      <c r="HE49" s="387"/>
      <c r="HF49" s="387"/>
      <c r="HG49" s="387"/>
      <c r="HH49" s="387"/>
      <c r="HI49" s="387"/>
      <c r="HJ49" s="387"/>
      <c r="HK49" s="387"/>
      <c r="HL49" s="387"/>
      <c r="HM49" s="387"/>
      <c r="HN49" s="387"/>
      <c r="HO49" s="387"/>
      <c r="HP49" s="387"/>
      <c r="HQ49" s="387"/>
      <c r="HR49" s="387"/>
      <c r="HS49" s="387"/>
      <c r="HT49" s="387"/>
      <c r="HU49" s="387"/>
      <c r="HV49" s="387"/>
      <c r="HW49" s="387"/>
      <c r="HX49" s="387"/>
      <c r="HY49" s="387"/>
      <c r="HZ49" s="387"/>
      <c r="IA49" s="387"/>
      <c r="IB49" s="387"/>
      <c r="IC49" s="387"/>
      <c r="ID49" s="387"/>
      <c r="IE49" s="387"/>
      <c r="IF49" s="387"/>
      <c r="IG49" s="387"/>
      <c r="IH49" s="387"/>
      <c r="II49" s="387"/>
      <c r="IJ49" s="387"/>
      <c r="IK49" s="387"/>
      <c r="IL49" s="387"/>
      <c r="IM49" s="387"/>
      <c r="IN49" s="387"/>
      <c r="IO49" s="387"/>
      <c r="IP49" s="387"/>
      <c r="IQ49" s="387"/>
      <c r="IR49" s="387"/>
      <c r="IS49" s="387"/>
      <c r="IT49" s="387"/>
      <c r="IU49" s="391"/>
    </row>
    <row r="50" spans="1:255" ht="15" customHeight="1" thickBot="1">
      <c r="A50" s="406"/>
      <c r="B50" s="1332"/>
      <c r="C50" s="1333"/>
      <c r="D50" s="1333"/>
      <c r="E50" s="1334"/>
      <c r="F50" s="280"/>
      <c r="G50" s="248"/>
      <c r="H50" s="248"/>
      <c r="I50" s="248"/>
      <c r="J50" s="248"/>
      <c r="K50" s="248"/>
      <c r="L50" s="387"/>
      <c r="M50" s="387"/>
      <c r="N50" s="387"/>
      <c r="O50" s="387"/>
      <c r="P50" s="387"/>
      <c r="Q50" s="387"/>
      <c r="R50" s="387"/>
      <c r="S50" s="387"/>
      <c r="T50" s="387"/>
      <c r="U50" s="387"/>
      <c r="V50" s="387"/>
      <c r="W50" s="387"/>
      <c r="X50" s="387"/>
      <c r="Y50" s="387"/>
      <c r="Z50" s="387"/>
      <c r="AA50" s="387"/>
      <c r="AB50" s="387"/>
      <c r="AC50" s="387"/>
      <c r="AD50" s="387"/>
      <c r="AE50" s="387"/>
      <c r="AF50" s="387"/>
      <c r="AG50" s="387"/>
      <c r="AH50" s="387"/>
      <c r="AI50" s="387"/>
      <c r="AJ50" s="387"/>
      <c r="AK50" s="387"/>
      <c r="AL50" s="387"/>
      <c r="AM50" s="387"/>
      <c r="AN50" s="387"/>
      <c r="AO50" s="387"/>
      <c r="AP50" s="387"/>
      <c r="AQ50" s="387"/>
      <c r="AR50" s="387"/>
      <c r="AS50" s="387"/>
      <c r="AT50" s="387"/>
      <c r="AU50" s="387"/>
      <c r="AV50" s="387"/>
      <c r="AW50" s="387"/>
      <c r="AX50" s="387"/>
      <c r="AY50" s="387"/>
      <c r="AZ50" s="387"/>
      <c r="BA50" s="387"/>
      <c r="BB50" s="387"/>
      <c r="BC50" s="387"/>
      <c r="BD50" s="387"/>
      <c r="BE50" s="387"/>
      <c r="BF50" s="387"/>
      <c r="BG50" s="387"/>
      <c r="BH50" s="387"/>
      <c r="BI50" s="387"/>
      <c r="BJ50" s="387"/>
      <c r="BK50" s="387"/>
      <c r="BL50" s="387"/>
      <c r="BM50" s="387"/>
      <c r="BN50" s="387"/>
      <c r="BO50" s="387"/>
      <c r="BP50" s="387"/>
      <c r="BQ50" s="387"/>
      <c r="BR50" s="387"/>
      <c r="BS50" s="387"/>
      <c r="BT50" s="387"/>
      <c r="BU50" s="387"/>
      <c r="BV50" s="387"/>
      <c r="BW50" s="387"/>
      <c r="BX50" s="387"/>
      <c r="BY50" s="387"/>
      <c r="BZ50" s="387"/>
      <c r="CA50" s="387"/>
      <c r="CB50" s="387"/>
      <c r="CC50" s="387"/>
      <c r="CD50" s="387"/>
      <c r="CE50" s="387"/>
      <c r="CF50" s="387"/>
      <c r="CG50" s="387"/>
      <c r="CH50" s="387"/>
      <c r="CI50" s="387"/>
      <c r="CJ50" s="387"/>
      <c r="CK50" s="387"/>
      <c r="CL50" s="387"/>
      <c r="CM50" s="387"/>
      <c r="CN50" s="387"/>
      <c r="CO50" s="387"/>
      <c r="CP50" s="387"/>
      <c r="CQ50" s="387"/>
      <c r="CR50" s="387"/>
      <c r="CS50" s="387"/>
      <c r="CT50" s="387"/>
      <c r="CU50" s="387"/>
      <c r="CV50" s="387"/>
      <c r="CW50" s="387"/>
      <c r="CX50" s="387"/>
      <c r="CY50" s="387"/>
      <c r="CZ50" s="387"/>
      <c r="DA50" s="387"/>
      <c r="DB50" s="387"/>
      <c r="DC50" s="387"/>
      <c r="DD50" s="387"/>
      <c r="DE50" s="387"/>
      <c r="DF50" s="387"/>
      <c r="DG50" s="387"/>
      <c r="DH50" s="387"/>
      <c r="DI50" s="387"/>
      <c r="DJ50" s="387"/>
      <c r="DK50" s="387"/>
      <c r="DL50" s="387"/>
      <c r="DM50" s="387"/>
      <c r="DN50" s="387"/>
      <c r="DO50" s="387"/>
      <c r="DP50" s="387"/>
      <c r="DQ50" s="387"/>
      <c r="DR50" s="387"/>
      <c r="DS50" s="387"/>
      <c r="DT50" s="387"/>
      <c r="DU50" s="387"/>
      <c r="DV50" s="387"/>
      <c r="DW50" s="387"/>
      <c r="DX50" s="387"/>
      <c r="DY50" s="387"/>
      <c r="DZ50" s="387"/>
      <c r="EA50" s="387"/>
      <c r="EB50" s="387"/>
      <c r="EC50" s="387"/>
      <c r="ED50" s="387"/>
      <c r="EE50" s="387"/>
      <c r="EF50" s="387"/>
      <c r="EG50" s="387"/>
      <c r="EH50" s="387"/>
      <c r="EI50" s="387"/>
      <c r="EJ50" s="387"/>
      <c r="EK50" s="387"/>
      <c r="EL50" s="387"/>
      <c r="EM50" s="387"/>
      <c r="EN50" s="387"/>
      <c r="EO50" s="387"/>
      <c r="EP50" s="387"/>
      <c r="EQ50" s="387"/>
      <c r="ER50" s="387"/>
      <c r="ES50" s="387"/>
      <c r="ET50" s="387"/>
      <c r="EU50" s="387"/>
      <c r="EV50" s="387"/>
      <c r="EW50" s="387"/>
      <c r="EX50" s="387"/>
      <c r="EY50" s="387"/>
      <c r="EZ50" s="387"/>
      <c r="FA50" s="387"/>
      <c r="FB50" s="387"/>
      <c r="FC50" s="387"/>
      <c r="FD50" s="387"/>
      <c r="FE50" s="387"/>
      <c r="FF50" s="387"/>
      <c r="FG50" s="387"/>
      <c r="FH50" s="387"/>
      <c r="FI50" s="387"/>
      <c r="FJ50" s="387"/>
      <c r="FK50" s="387"/>
      <c r="FL50" s="387"/>
      <c r="FM50" s="387"/>
      <c r="FN50" s="387"/>
      <c r="FO50" s="387"/>
      <c r="FP50" s="387"/>
      <c r="FQ50" s="387"/>
      <c r="FR50" s="387"/>
      <c r="FS50" s="387"/>
      <c r="FT50" s="387"/>
      <c r="FU50" s="387"/>
      <c r="FV50" s="387"/>
      <c r="FW50" s="387"/>
      <c r="FX50" s="387"/>
      <c r="FY50" s="387"/>
      <c r="FZ50" s="387"/>
      <c r="GA50" s="387"/>
      <c r="GB50" s="387"/>
      <c r="GC50" s="387"/>
      <c r="GD50" s="387"/>
      <c r="GE50" s="387"/>
      <c r="GF50" s="387"/>
      <c r="GG50" s="387"/>
      <c r="GH50" s="387"/>
      <c r="GI50" s="387"/>
      <c r="GJ50" s="387"/>
      <c r="GK50" s="387"/>
      <c r="GL50" s="387"/>
      <c r="GM50" s="387"/>
      <c r="GN50" s="387"/>
      <c r="GO50" s="387"/>
      <c r="GP50" s="387"/>
      <c r="GQ50" s="387"/>
      <c r="GR50" s="387"/>
      <c r="GS50" s="387"/>
      <c r="GT50" s="387"/>
      <c r="GU50" s="387"/>
      <c r="GV50" s="387"/>
      <c r="GW50" s="387"/>
      <c r="GX50" s="387"/>
      <c r="GY50" s="387"/>
      <c r="GZ50" s="387"/>
      <c r="HA50" s="387"/>
      <c r="HB50" s="387"/>
      <c r="HC50" s="387"/>
      <c r="HD50" s="387"/>
      <c r="HE50" s="387"/>
      <c r="HF50" s="387"/>
      <c r="HG50" s="387"/>
      <c r="HH50" s="387"/>
      <c r="HI50" s="387"/>
      <c r="HJ50" s="387"/>
      <c r="HK50" s="387"/>
      <c r="HL50" s="387"/>
      <c r="HM50" s="387"/>
      <c r="HN50" s="387"/>
      <c r="HO50" s="387"/>
      <c r="HP50" s="387"/>
      <c r="HQ50" s="387"/>
      <c r="HR50" s="387"/>
      <c r="HS50" s="387"/>
      <c r="HT50" s="387"/>
      <c r="HU50" s="387"/>
      <c r="HV50" s="387"/>
      <c r="HW50" s="387"/>
      <c r="HX50" s="387"/>
      <c r="HY50" s="387"/>
      <c r="HZ50" s="387"/>
      <c r="IA50" s="387"/>
      <c r="IB50" s="387"/>
      <c r="IC50" s="387"/>
      <c r="ID50" s="387"/>
      <c r="IE50" s="387"/>
      <c r="IF50" s="387"/>
      <c r="IG50" s="387"/>
      <c r="IH50" s="387"/>
      <c r="II50" s="387"/>
      <c r="IJ50" s="387"/>
      <c r="IK50" s="387"/>
      <c r="IL50" s="387"/>
      <c r="IM50" s="387"/>
      <c r="IN50" s="387"/>
      <c r="IO50" s="387"/>
      <c r="IP50" s="387"/>
      <c r="IQ50" s="387"/>
      <c r="IR50" s="387"/>
      <c r="IS50" s="387"/>
      <c r="IT50" s="387"/>
      <c r="IU50" s="391"/>
    </row>
    <row r="51" spans="1:255" ht="15" customHeight="1" thickBot="1">
      <c r="A51" s="398"/>
      <c r="B51" s="342"/>
      <c r="C51" s="813"/>
      <c r="D51" s="259"/>
      <c r="E51" s="259"/>
      <c r="F51" s="248"/>
      <c r="G51" s="248"/>
      <c r="H51" s="248"/>
      <c r="I51" s="248"/>
      <c r="J51" s="248"/>
      <c r="K51" s="248"/>
      <c r="L51" s="387"/>
      <c r="M51" s="387"/>
      <c r="N51" s="387"/>
      <c r="O51" s="387"/>
      <c r="P51" s="387"/>
      <c r="Q51" s="387"/>
      <c r="R51" s="387"/>
      <c r="S51" s="387"/>
      <c r="T51" s="387"/>
      <c r="U51" s="387"/>
      <c r="V51" s="387"/>
      <c r="W51" s="387"/>
      <c r="X51" s="387"/>
      <c r="Y51" s="387"/>
      <c r="Z51" s="387"/>
      <c r="AA51" s="387"/>
      <c r="AB51" s="387"/>
      <c r="AC51" s="387"/>
      <c r="AD51" s="387"/>
      <c r="AE51" s="387"/>
      <c r="AF51" s="387"/>
      <c r="AG51" s="387"/>
      <c r="AH51" s="387"/>
      <c r="AI51" s="387"/>
      <c r="AJ51" s="387"/>
      <c r="AK51" s="387"/>
      <c r="AL51" s="387"/>
      <c r="AM51" s="387"/>
      <c r="AN51" s="387"/>
      <c r="AO51" s="387"/>
      <c r="AP51" s="387"/>
      <c r="AQ51" s="387"/>
      <c r="AR51" s="387"/>
      <c r="AS51" s="387"/>
      <c r="AT51" s="387"/>
      <c r="AU51" s="387"/>
      <c r="AV51" s="387"/>
      <c r="AW51" s="387"/>
      <c r="AX51" s="387"/>
      <c r="AY51" s="387"/>
      <c r="AZ51" s="387"/>
      <c r="BA51" s="387"/>
      <c r="BB51" s="387"/>
      <c r="BC51" s="387"/>
      <c r="BD51" s="387"/>
      <c r="BE51" s="387"/>
      <c r="BF51" s="387"/>
      <c r="BG51" s="387"/>
      <c r="BH51" s="387"/>
      <c r="BI51" s="387"/>
      <c r="BJ51" s="387"/>
      <c r="BK51" s="387"/>
      <c r="BL51" s="387"/>
      <c r="BM51" s="387"/>
      <c r="BN51" s="387"/>
      <c r="BO51" s="387"/>
      <c r="BP51" s="387"/>
      <c r="BQ51" s="387"/>
      <c r="BR51" s="387"/>
      <c r="BS51" s="387"/>
      <c r="BT51" s="387"/>
      <c r="BU51" s="387"/>
      <c r="BV51" s="387"/>
      <c r="BW51" s="387"/>
      <c r="BX51" s="387"/>
      <c r="BY51" s="387"/>
      <c r="BZ51" s="387"/>
      <c r="CA51" s="387"/>
      <c r="CB51" s="387"/>
      <c r="CC51" s="387"/>
      <c r="CD51" s="387"/>
      <c r="CE51" s="387"/>
      <c r="CF51" s="387"/>
      <c r="CG51" s="387"/>
      <c r="CH51" s="387"/>
      <c r="CI51" s="387"/>
      <c r="CJ51" s="387"/>
      <c r="CK51" s="387"/>
      <c r="CL51" s="387"/>
      <c r="CM51" s="387"/>
      <c r="CN51" s="387"/>
      <c r="CO51" s="387"/>
      <c r="CP51" s="387"/>
      <c r="CQ51" s="387"/>
      <c r="CR51" s="387"/>
      <c r="CS51" s="387"/>
      <c r="CT51" s="387"/>
      <c r="CU51" s="387"/>
      <c r="CV51" s="387"/>
      <c r="CW51" s="387"/>
      <c r="CX51" s="387"/>
      <c r="CY51" s="387"/>
      <c r="CZ51" s="387"/>
      <c r="DA51" s="387"/>
      <c r="DB51" s="387"/>
      <c r="DC51" s="387"/>
      <c r="DD51" s="387"/>
      <c r="DE51" s="387"/>
      <c r="DF51" s="387"/>
      <c r="DG51" s="387"/>
      <c r="DH51" s="387"/>
      <c r="DI51" s="387"/>
      <c r="DJ51" s="387"/>
      <c r="DK51" s="387"/>
      <c r="DL51" s="387"/>
      <c r="DM51" s="387"/>
      <c r="DN51" s="387"/>
      <c r="DO51" s="387"/>
      <c r="DP51" s="387"/>
      <c r="DQ51" s="387"/>
      <c r="DR51" s="387"/>
      <c r="DS51" s="387"/>
      <c r="DT51" s="387"/>
      <c r="DU51" s="387"/>
      <c r="DV51" s="387"/>
      <c r="DW51" s="387"/>
      <c r="DX51" s="387"/>
      <c r="DY51" s="387"/>
      <c r="DZ51" s="387"/>
      <c r="EA51" s="387"/>
      <c r="EB51" s="387"/>
      <c r="EC51" s="387"/>
      <c r="ED51" s="387"/>
      <c r="EE51" s="387"/>
      <c r="EF51" s="387"/>
      <c r="EG51" s="387"/>
      <c r="EH51" s="387"/>
      <c r="EI51" s="387"/>
      <c r="EJ51" s="387"/>
      <c r="EK51" s="387"/>
      <c r="EL51" s="387"/>
      <c r="EM51" s="387"/>
      <c r="EN51" s="387"/>
      <c r="EO51" s="387"/>
      <c r="EP51" s="387"/>
      <c r="EQ51" s="387"/>
      <c r="ER51" s="387"/>
      <c r="ES51" s="387"/>
      <c r="ET51" s="387"/>
      <c r="EU51" s="387"/>
      <c r="EV51" s="387"/>
      <c r="EW51" s="387"/>
      <c r="EX51" s="387"/>
      <c r="EY51" s="387"/>
      <c r="EZ51" s="387"/>
      <c r="FA51" s="387"/>
      <c r="FB51" s="387"/>
      <c r="FC51" s="387"/>
      <c r="FD51" s="387"/>
      <c r="FE51" s="387"/>
      <c r="FF51" s="387"/>
      <c r="FG51" s="387"/>
      <c r="FH51" s="387"/>
      <c r="FI51" s="387"/>
      <c r="FJ51" s="387"/>
      <c r="FK51" s="387"/>
      <c r="FL51" s="387"/>
      <c r="FM51" s="387"/>
      <c r="FN51" s="387"/>
      <c r="FO51" s="387"/>
      <c r="FP51" s="387"/>
      <c r="FQ51" s="387"/>
      <c r="FR51" s="387"/>
      <c r="FS51" s="387"/>
      <c r="FT51" s="387"/>
      <c r="FU51" s="387"/>
      <c r="FV51" s="387"/>
      <c r="FW51" s="387"/>
      <c r="FX51" s="387"/>
      <c r="FY51" s="387"/>
      <c r="FZ51" s="387"/>
      <c r="GA51" s="387"/>
      <c r="GB51" s="387"/>
      <c r="GC51" s="387"/>
      <c r="GD51" s="387"/>
      <c r="GE51" s="387"/>
      <c r="GF51" s="387"/>
      <c r="GG51" s="387"/>
      <c r="GH51" s="387"/>
      <c r="GI51" s="387"/>
      <c r="GJ51" s="387"/>
      <c r="GK51" s="387"/>
      <c r="GL51" s="387"/>
      <c r="GM51" s="387"/>
      <c r="GN51" s="387"/>
      <c r="GO51" s="387"/>
      <c r="GP51" s="387"/>
      <c r="GQ51" s="387"/>
      <c r="GR51" s="387"/>
      <c r="GS51" s="387"/>
      <c r="GT51" s="387"/>
      <c r="GU51" s="387"/>
      <c r="GV51" s="387"/>
      <c r="GW51" s="387"/>
      <c r="GX51" s="387"/>
      <c r="GY51" s="387"/>
      <c r="GZ51" s="387"/>
      <c r="HA51" s="387"/>
      <c r="HB51" s="387"/>
      <c r="HC51" s="387"/>
      <c r="HD51" s="387"/>
      <c r="HE51" s="387"/>
      <c r="HF51" s="387"/>
      <c r="HG51" s="387"/>
      <c r="HH51" s="387"/>
      <c r="HI51" s="387"/>
      <c r="HJ51" s="387"/>
      <c r="HK51" s="387"/>
      <c r="HL51" s="387"/>
      <c r="HM51" s="387"/>
      <c r="HN51" s="387"/>
      <c r="HO51" s="387"/>
      <c r="HP51" s="387"/>
      <c r="HQ51" s="387"/>
      <c r="HR51" s="387"/>
      <c r="HS51" s="387"/>
      <c r="HT51" s="387"/>
      <c r="HU51" s="387"/>
      <c r="HV51" s="387"/>
      <c r="HW51" s="387"/>
      <c r="HX51" s="387"/>
      <c r="HY51" s="387"/>
      <c r="HZ51" s="387"/>
      <c r="IA51" s="387"/>
      <c r="IB51" s="387"/>
      <c r="IC51" s="387"/>
      <c r="ID51" s="387"/>
      <c r="IE51" s="387"/>
      <c r="IF51" s="387"/>
      <c r="IG51" s="387"/>
      <c r="IH51" s="387"/>
      <c r="II51" s="387"/>
      <c r="IJ51" s="387"/>
      <c r="IK51" s="387"/>
      <c r="IL51" s="387"/>
      <c r="IM51" s="387"/>
      <c r="IN51" s="387"/>
      <c r="IO51" s="387"/>
      <c r="IP51" s="387"/>
      <c r="IQ51" s="387"/>
      <c r="IR51" s="387"/>
      <c r="IS51" s="387"/>
      <c r="IT51" s="387"/>
      <c r="IU51" s="391"/>
    </row>
    <row r="52" spans="1:255" ht="24" customHeight="1" thickBot="1">
      <c r="A52" s="406"/>
      <c r="B52" s="814" t="s">
        <v>221</v>
      </c>
      <c r="C52" s="370"/>
      <c r="D52" s="248"/>
      <c r="E52" s="248"/>
      <c r="F52" s="248"/>
      <c r="G52" s="248"/>
      <c r="H52" s="248"/>
      <c r="I52" s="248"/>
      <c r="J52" s="248"/>
      <c r="K52" s="248"/>
      <c r="L52" s="387"/>
      <c r="M52" s="387"/>
      <c r="N52" s="387"/>
      <c r="O52" s="387"/>
      <c r="P52" s="387"/>
      <c r="Q52" s="387"/>
      <c r="R52" s="387"/>
      <c r="S52" s="387"/>
      <c r="T52" s="387"/>
      <c r="U52" s="387"/>
      <c r="V52" s="387"/>
      <c r="W52" s="387"/>
      <c r="X52" s="387"/>
      <c r="Y52" s="387"/>
      <c r="Z52" s="387"/>
      <c r="AA52" s="387"/>
      <c r="AB52" s="387"/>
      <c r="AC52" s="387"/>
      <c r="AD52" s="387"/>
      <c r="AE52" s="387"/>
      <c r="AF52" s="387"/>
      <c r="AG52" s="387"/>
      <c r="AH52" s="387"/>
      <c r="AI52" s="387"/>
      <c r="AJ52" s="387"/>
      <c r="AK52" s="387"/>
      <c r="AL52" s="387"/>
      <c r="AM52" s="387"/>
      <c r="AN52" s="387"/>
      <c r="AO52" s="387"/>
      <c r="AP52" s="387"/>
      <c r="AQ52" s="387"/>
      <c r="AR52" s="387"/>
      <c r="AS52" s="387"/>
      <c r="AT52" s="387"/>
      <c r="AU52" s="387"/>
      <c r="AV52" s="387"/>
      <c r="AW52" s="387"/>
      <c r="AX52" s="387"/>
      <c r="AY52" s="387"/>
      <c r="AZ52" s="387"/>
      <c r="BA52" s="387"/>
      <c r="BB52" s="387"/>
      <c r="BC52" s="387"/>
      <c r="BD52" s="387"/>
      <c r="BE52" s="387"/>
      <c r="BF52" s="387"/>
      <c r="BG52" s="387"/>
      <c r="BH52" s="387"/>
      <c r="BI52" s="387"/>
      <c r="BJ52" s="387"/>
      <c r="BK52" s="387"/>
      <c r="BL52" s="387"/>
      <c r="BM52" s="387"/>
      <c r="BN52" s="387"/>
      <c r="BO52" s="387"/>
      <c r="BP52" s="387"/>
      <c r="BQ52" s="387"/>
      <c r="BR52" s="387"/>
      <c r="BS52" s="387"/>
      <c r="BT52" s="387"/>
      <c r="BU52" s="387"/>
      <c r="BV52" s="387"/>
      <c r="BW52" s="387"/>
      <c r="BX52" s="387"/>
      <c r="BY52" s="387"/>
      <c r="BZ52" s="387"/>
      <c r="CA52" s="387"/>
      <c r="CB52" s="387"/>
      <c r="CC52" s="387"/>
      <c r="CD52" s="387"/>
      <c r="CE52" s="387"/>
      <c r="CF52" s="387"/>
      <c r="CG52" s="387"/>
      <c r="CH52" s="387"/>
      <c r="CI52" s="387"/>
      <c r="CJ52" s="387"/>
      <c r="CK52" s="387"/>
      <c r="CL52" s="387"/>
      <c r="CM52" s="387"/>
      <c r="CN52" s="387"/>
      <c r="CO52" s="387"/>
      <c r="CP52" s="387"/>
      <c r="CQ52" s="387"/>
      <c r="CR52" s="387"/>
      <c r="CS52" s="387"/>
      <c r="CT52" s="387"/>
      <c r="CU52" s="387"/>
      <c r="CV52" s="387"/>
      <c r="CW52" s="387"/>
      <c r="CX52" s="387"/>
      <c r="CY52" s="387"/>
      <c r="CZ52" s="387"/>
      <c r="DA52" s="387"/>
      <c r="DB52" s="387"/>
      <c r="DC52" s="387"/>
      <c r="DD52" s="387"/>
      <c r="DE52" s="387"/>
      <c r="DF52" s="387"/>
      <c r="DG52" s="387"/>
      <c r="DH52" s="387"/>
      <c r="DI52" s="387"/>
      <c r="DJ52" s="387"/>
      <c r="DK52" s="387"/>
      <c r="DL52" s="387"/>
      <c r="DM52" s="387"/>
      <c r="DN52" s="387"/>
      <c r="DO52" s="387"/>
      <c r="DP52" s="387"/>
      <c r="DQ52" s="387"/>
      <c r="DR52" s="387"/>
      <c r="DS52" s="387"/>
      <c r="DT52" s="387"/>
      <c r="DU52" s="387"/>
      <c r="DV52" s="387"/>
      <c r="DW52" s="387"/>
      <c r="DX52" s="387"/>
      <c r="DY52" s="387"/>
      <c r="DZ52" s="387"/>
      <c r="EA52" s="387"/>
      <c r="EB52" s="387"/>
      <c r="EC52" s="387"/>
      <c r="ED52" s="387"/>
      <c r="EE52" s="387"/>
      <c r="EF52" s="387"/>
      <c r="EG52" s="387"/>
      <c r="EH52" s="387"/>
      <c r="EI52" s="387"/>
      <c r="EJ52" s="387"/>
      <c r="EK52" s="387"/>
      <c r="EL52" s="387"/>
      <c r="EM52" s="387"/>
      <c r="EN52" s="387"/>
      <c r="EO52" s="387"/>
      <c r="EP52" s="387"/>
      <c r="EQ52" s="387"/>
      <c r="ER52" s="387"/>
      <c r="ES52" s="387"/>
      <c r="ET52" s="387"/>
      <c r="EU52" s="387"/>
      <c r="EV52" s="387"/>
      <c r="EW52" s="387"/>
      <c r="EX52" s="387"/>
      <c r="EY52" s="387"/>
      <c r="EZ52" s="387"/>
      <c r="FA52" s="387"/>
      <c r="FB52" s="387"/>
      <c r="FC52" s="387"/>
      <c r="FD52" s="387"/>
      <c r="FE52" s="387"/>
      <c r="FF52" s="387"/>
      <c r="FG52" s="387"/>
      <c r="FH52" s="387"/>
      <c r="FI52" s="387"/>
      <c r="FJ52" s="387"/>
      <c r="FK52" s="387"/>
      <c r="FL52" s="387"/>
      <c r="FM52" s="387"/>
      <c r="FN52" s="387"/>
      <c r="FO52" s="387"/>
      <c r="FP52" s="387"/>
      <c r="FQ52" s="387"/>
      <c r="FR52" s="387"/>
      <c r="FS52" s="387"/>
      <c r="FT52" s="387"/>
      <c r="FU52" s="387"/>
      <c r="FV52" s="387"/>
      <c r="FW52" s="387"/>
      <c r="FX52" s="387"/>
      <c r="FY52" s="387"/>
      <c r="FZ52" s="387"/>
      <c r="GA52" s="387"/>
      <c r="GB52" s="387"/>
      <c r="GC52" s="387"/>
      <c r="GD52" s="387"/>
      <c r="GE52" s="387"/>
      <c r="GF52" s="387"/>
      <c r="GG52" s="387"/>
      <c r="GH52" s="387"/>
      <c r="GI52" s="387"/>
      <c r="GJ52" s="387"/>
      <c r="GK52" s="387"/>
      <c r="GL52" s="387"/>
      <c r="GM52" s="387"/>
      <c r="GN52" s="387"/>
      <c r="GO52" s="387"/>
      <c r="GP52" s="387"/>
      <c r="GQ52" s="387"/>
      <c r="GR52" s="387"/>
      <c r="GS52" s="387"/>
      <c r="GT52" s="387"/>
      <c r="GU52" s="387"/>
      <c r="GV52" s="387"/>
      <c r="GW52" s="387"/>
      <c r="GX52" s="387"/>
      <c r="GY52" s="387"/>
      <c r="GZ52" s="387"/>
      <c r="HA52" s="387"/>
      <c r="HB52" s="387"/>
      <c r="HC52" s="387"/>
      <c r="HD52" s="387"/>
      <c r="HE52" s="387"/>
      <c r="HF52" s="387"/>
      <c r="HG52" s="387"/>
      <c r="HH52" s="387"/>
      <c r="HI52" s="387"/>
      <c r="HJ52" s="387"/>
      <c r="HK52" s="387"/>
      <c r="HL52" s="387"/>
      <c r="HM52" s="387"/>
      <c r="HN52" s="387"/>
      <c r="HO52" s="387"/>
      <c r="HP52" s="387"/>
      <c r="HQ52" s="387"/>
      <c r="HR52" s="387"/>
      <c r="HS52" s="387"/>
      <c r="HT52" s="387"/>
      <c r="HU52" s="387"/>
      <c r="HV52" s="387"/>
      <c r="HW52" s="387"/>
      <c r="HX52" s="387"/>
      <c r="HY52" s="387"/>
      <c r="HZ52" s="387"/>
      <c r="IA52" s="387"/>
      <c r="IB52" s="387"/>
      <c r="IC52" s="387"/>
      <c r="ID52" s="387"/>
      <c r="IE52" s="387"/>
      <c r="IF52" s="387"/>
      <c r="IG52" s="387"/>
      <c r="IH52" s="387"/>
      <c r="II52" s="387"/>
      <c r="IJ52" s="387"/>
      <c r="IK52" s="387"/>
      <c r="IL52" s="387"/>
      <c r="IM52" s="387"/>
      <c r="IN52" s="387"/>
      <c r="IO52" s="387"/>
      <c r="IP52" s="387"/>
      <c r="IQ52" s="387"/>
      <c r="IR52" s="387"/>
      <c r="IS52" s="387"/>
      <c r="IT52" s="387"/>
      <c r="IU52" s="391"/>
    </row>
    <row r="53" spans="1:255" ht="15" customHeight="1" thickBot="1">
      <c r="A53" s="398"/>
      <c r="B53" s="340"/>
      <c r="C53" s="269"/>
      <c r="D53" s="270"/>
      <c r="E53" s="248"/>
      <c r="F53" s="248"/>
      <c r="G53" s="248"/>
      <c r="H53" s="248"/>
      <c r="I53" s="248"/>
      <c r="J53" s="248"/>
      <c r="K53" s="248"/>
      <c r="L53" s="387"/>
      <c r="M53" s="387"/>
      <c r="N53" s="387"/>
      <c r="O53" s="387"/>
      <c r="P53" s="387"/>
      <c r="Q53" s="387"/>
      <c r="R53" s="387"/>
      <c r="S53" s="387"/>
      <c r="T53" s="387"/>
      <c r="U53" s="387"/>
      <c r="V53" s="387"/>
      <c r="W53" s="387"/>
      <c r="X53" s="387"/>
      <c r="Y53" s="387"/>
      <c r="Z53" s="387"/>
      <c r="AA53" s="387"/>
      <c r="AB53" s="387"/>
      <c r="AC53" s="387"/>
      <c r="AD53" s="387"/>
      <c r="AE53" s="387"/>
      <c r="AF53" s="387"/>
      <c r="AG53" s="387"/>
      <c r="AH53" s="387"/>
      <c r="AI53" s="387"/>
      <c r="AJ53" s="387"/>
      <c r="AK53" s="387"/>
      <c r="AL53" s="387"/>
      <c r="AM53" s="387"/>
      <c r="AN53" s="387"/>
      <c r="AO53" s="387"/>
      <c r="AP53" s="387"/>
      <c r="AQ53" s="387"/>
      <c r="AR53" s="387"/>
      <c r="AS53" s="387"/>
      <c r="AT53" s="387"/>
      <c r="AU53" s="387"/>
      <c r="AV53" s="387"/>
      <c r="AW53" s="387"/>
      <c r="AX53" s="387"/>
      <c r="AY53" s="387"/>
      <c r="AZ53" s="387"/>
      <c r="BA53" s="387"/>
      <c r="BB53" s="387"/>
      <c r="BC53" s="387"/>
      <c r="BD53" s="387"/>
      <c r="BE53" s="387"/>
      <c r="BF53" s="387"/>
      <c r="BG53" s="387"/>
      <c r="BH53" s="387"/>
      <c r="BI53" s="387"/>
      <c r="BJ53" s="387"/>
      <c r="BK53" s="387"/>
      <c r="BL53" s="387"/>
      <c r="BM53" s="387"/>
      <c r="BN53" s="387"/>
      <c r="BO53" s="387"/>
      <c r="BP53" s="387"/>
      <c r="BQ53" s="387"/>
      <c r="BR53" s="387"/>
      <c r="BS53" s="387"/>
      <c r="BT53" s="387"/>
      <c r="BU53" s="387"/>
      <c r="BV53" s="387"/>
      <c r="BW53" s="387"/>
      <c r="BX53" s="387"/>
      <c r="BY53" s="387"/>
      <c r="BZ53" s="387"/>
      <c r="CA53" s="387"/>
      <c r="CB53" s="387"/>
      <c r="CC53" s="387"/>
      <c r="CD53" s="387"/>
      <c r="CE53" s="387"/>
      <c r="CF53" s="387"/>
      <c r="CG53" s="387"/>
      <c r="CH53" s="387"/>
      <c r="CI53" s="387"/>
      <c r="CJ53" s="387"/>
      <c r="CK53" s="387"/>
      <c r="CL53" s="387"/>
      <c r="CM53" s="387"/>
      <c r="CN53" s="387"/>
      <c r="CO53" s="387"/>
      <c r="CP53" s="387"/>
      <c r="CQ53" s="387"/>
      <c r="CR53" s="387"/>
      <c r="CS53" s="387"/>
      <c r="CT53" s="387"/>
      <c r="CU53" s="387"/>
      <c r="CV53" s="387"/>
      <c r="CW53" s="387"/>
      <c r="CX53" s="387"/>
      <c r="CY53" s="387"/>
      <c r="CZ53" s="387"/>
      <c r="DA53" s="387"/>
      <c r="DB53" s="387"/>
      <c r="DC53" s="387"/>
      <c r="DD53" s="387"/>
      <c r="DE53" s="387"/>
      <c r="DF53" s="387"/>
      <c r="DG53" s="387"/>
      <c r="DH53" s="387"/>
      <c r="DI53" s="387"/>
      <c r="DJ53" s="387"/>
      <c r="DK53" s="387"/>
      <c r="DL53" s="387"/>
      <c r="DM53" s="387"/>
      <c r="DN53" s="387"/>
      <c r="DO53" s="387"/>
      <c r="DP53" s="387"/>
      <c r="DQ53" s="387"/>
      <c r="DR53" s="387"/>
      <c r="DS53" s="387"/>
      <c r="DT53" s="387"/>
      <c r="DU53" s="387"/>
      <c r="DV53" s="387"/>
      <c r="DW53" s="387"/>
      <c r="DX53" s="387"/>
      <c r="DY53" s="387"/>
      <c r="DZ53" s="387"/>
      <c r="EA53" s="387"/>
      <c r="EB53" s="387"/>
      <c r="EC53" s="387"/>
      <c r="ED53" s="387"/>
      <c r="EE53" s="387"/>
      <c r="EF53" s="387"/>
      <c r="EG53" s="387"/>
      <c r="EH53" s="387"/>
      <c r="EI53" s="387"/>
      <c r="EJ53" s="387"/>
      <c r="EK53" s="387"/>
      <c r="EL53" s="387"/>
      <c r="EM53" s="387"/>
      <c r="EN53" s="387"/>
      <c r="EO53" s="387"/>
      <c r="EP53" s="387"/>
      <c r="EQ53" s="387"/>
      <c r="ER53" s="387"/>
      <c r="ES53" s="387"/>
      <c r="ET53" s="387"/>
      <c r="EU53" s="387"/>
      <c r="EV53" s="387"/>
      <c r="EW53" s="387"/>
      <c r="EX53" s="387"/>
      <c r="EY53" s="387"/>
      <c r="EZ53" s="387"/>
      <c r="FA53" s="387"/>
      <c r="FB53" s="387"/>
      <c r="FC53" s="387"/>
      <c r="FD53" s="387"/>
      <c r="FE53" s="387"/>
      <c r="FF53" s="387"/>
      <c r="FG53" s="387"/>
      <c r="FH53" s="387"/>
      <c r="FI53" s="387"/>
      <c r="FJ53" s="387"/>
      <c r="FK53" s="387"/>
      <c r="FL53" s="387"/>
      <c r="FM53" s="387"/>
      <c r="FN53" s="387"/>
      <c r="FO53" s="387"/>
      <c r="FP53" s="387"/>
      <c r="FQ53" s="387"/>
      <c r="FR53" s="387"/>
      <c r="FS53" s="387"/>
      <c r="FT53" s="387"/>
      <c r="FU53" s="387"/>
      <c r="FV53" s="387"/>
      <c r="FW53" s="387"/>
      <c r="FX53" s="387"/>
      <c r="FY53" s="387"/>
      <c r="FZ53" s="387"/>
      <c r="GA53" s="387"/>
      <c r="GB53" s="387"/>
      <c r="GC53" s="387"/>
      <c r="GD53" s="387"/>
      <c r="GE53" s="387"/>
      <c r="GF53" s="387"/>
      <c r="GG53" s="387"/>
      <c r="GH53" s="387"/>
      <c r="GI53" s="387"/>
      <c r="GJ53" s="387"/>
      <c r="GK53" s="387"/>
      <c r="GL53" s="387"/>
      <c r="GM53" s="387"/>
      <c r="GN53" s="387"/>
      <c r="GO53" s="387"/>
      <c r="GP53" s="387"/>
      <c r="GQ53" s="387"/>
      <c r="GR53" s="387"/>
      <c r="GS53" s="387"/>
      <c r="GT53" s="387"/>
      <c r="GU53" s="387"/>
      <c r="GV53" s="387"/>
      <c r="GW53" s="387"/>
      <c r="GX53" s="387"/>
      <c r="GY53" s="387"/>
      <c r="GZ53" s="387"/>
      <c r="HA53" s="387"/>
      <c r="HB53" s="387"/>
      <c r="HC53" s="387"/>
      <c r="HD53" s="387"/>
      <c r="HE53" s="387"/>
      <c r="HF53" s="387"/>
      <c r="HG53" s="387"/>
      <c r="HH53" s="387"/>
      <c r="HI53" s="387"/>
      <c r="HJ53" s="387"/>
      <c r="HK53" s="387"/>
      <c r="HL53" s="387"/>
      <c r="HM53" s="387"/>
      <c r="HN53" s="387"/>
      <c r="HO53" s="387"/>
      <c r="HP53" s="387"/>
      <c r="HQ53" s="387"/>
      <c r="HR53" s="387"/>
      <c r="HS53" s="387"/>
      <c r="HT53" s="387"/>
      <c r="HU53" s="387"/>
      <c r="HV53" s="387"/>
      <c r="HW53" s="387"/>
      <c r="HX53" s="387"/>
      <c r="HY53" s="387"/>
      <c r="HZ53" s="387"/>
      <c r="IA53" s="387"/>
      <c r="IB53" s="387"/>
      <c r="IC53" s="387"/>
      <c r="ID53" s="387"/>
      <c r="IE53" s="387"/>
      <c r="IF53" s="387"/>
      <c r="IG53" s="387"/>
      <c r="IH53" s="387"/>
      <c r="II53" s="387"/>
      <c r="IJ53" s="387"/>
      <c r="IK53" s="387"/>
      <c r="IL53" s="387"/>
      <c r="IM53" s="387"/>
      <c r="IN53" s="387"/>
      <c r="IO53" s="387"/>
      <c r="IP53" s="387"/>
      <c r="IQ53" s="387"/>
      <c r="IR53" s="387"/>
      <c r="IS53" s="387"/>
      <c r="IT53" s="387"/>
      <c r="IU53" s="391"/>
    </row>
    <row r="54" spans="1:255" ht="63.95" customHeight="1" thickBot="1">
      <c r="A54" s="406"/>
      <c r="B54" s="349" t="s">
        <v>222</v>
      </c>
      <c r="C54" s="371"/>
      <c r="D54" s="349" t="s">
        <v>1078</v>
      </c>
      <c r="E54" s="280"/>
      <c r="F54" s="248"/>
      <c r="G54" s="248"/>
      <c r="H54" s="248"/>
      <c r="I54" s="248"/>
      <c r="J54" s="248"/>
      <c r="K54" s="248"/>
      <c r="L54" s="387"/>
      <c r="M54" s="387"/>
      <c r="N54" s="387"/>
      <c r="O54" s="387"/>
      <c r="P54" s="387"/>
      <c r="Q54" s="387"/>
      <c r="R54" s="387"/>
      <c r="S54" s="387"/>
      <c r="T54" s="387"/>
      <c r="U54" s="387"/>
      <c r="V54" s="387"/>
      <c r="W54" s="387"/>
      <c r="X54" s="387"/>
      <c r="Y54" s="387"/>
      <c r="Z54" s="387"/>
      <c r="AA54" s="387"/>
      <c r="AB54" s="387"/>
      <c r="AC54" s="387"/>
      <c r="AD54" s="387"/>
      <c r="AE54" s="387"/>
      <c r="AF54" s="387"/>
      <c r="AG54" s="387"/>
      <c r="AH54" s="387"/>
      <c r="AI54" s="387"/>
      <c r="AJ54" s="387"/>
      <c r="AK54" s="387"/>
      <c r="AL54" s="387"/>
      <c r="AM54" s="387"/>
      <c r="AN54" s="387"/>
      <c r="AO54" s="387"/>
      <c r="AP54" s="387"/>
      <c r="AQ54" s="387"/>
      <c r="AR54" s="387"/>
      <c r="AS54" s="387"/>
      <c r="AT54" s="387"/>
      <c r="AU54" s="387"/>
      <c r="AV54" s="387"/>
      <c r="AW54" s="387"/>
      <c r="AX54" s="387"/>
      <c r="AY54" s="387"/>
      <c r="AZ54" s="387"/>
      <c r="BA54" s="387"/>
      <c r="BB54" s="387"/>
      <c r="BC54" s="387"/>
      <c r="BD54" s="387"/>
      <c r="BE54" s="387"/>
      <c r="BF54" s="387"/>
      <c r="BG54" s="387"/>
      <c r="BH54" s="387"/>
      <c r="BI54" s="387"/>
      <c r="BJ54" s="387"/>
      <c r="BK54" s="387"/>
      <c r="BL54" s="387"/>
      <c r="BM54" s="387"/>
      <c r="BN54" s="387"/>
      <c r="BO54" s="387"/>
      <c r="BP54" s="387"/>
      <c r="BQ54" s="387"/>
      <c r="BR54" s="387"/>
      <c r="BS54" s="387"/>
      <c r="BT54" s="387"/>
      <c r="BU54" s="387"/>
      <c r="BV54" s="387"/>
      <c r="BW54" s="387"/>
      <c r="BX54" s="387"/>
      <c r="BY54" s="387"/>
      <c r="BZ54" s="387"/>
      <c r="CA54" s="387"/>
      <c r="CB54" s="387"/>
      <c r="CC54" s="387"/>
      <c r="CD54" s="387"/>
      <c r="CE54" s="387"/>
      <c r="CF54" s="387"/>
      <c r="CG54" s="387"/>
      <c r="CH54" s="387"/>
      <c r="CI54" s="387"/>
      <c r="CJ54" s="387"/>
      <c r="CK54" s="387"/>
      <c r="CL54" s="387"/>
      <c r="CM54" s="387"/>
      <c r="CN54" s="387"/>
      <c r="CO54" s="387"/>
      <c r="CP54" s="387"/>
      <c r="CQ54" s="387"/>
      <c r="CR54" s="387"/>
      <c r="CS54" s="387"/>
      <c r="CT54" s="387"/>
      <c r="CU54" s="387"/>
      <c r="CV54" s="387"/>
      <c r="CW54" s="387"/>
      <c r="CX54" s="387"/>
      <c r="CY54" s="387"/>
      <c r="CZ54" s="387"/>
      <c r="DA54" s="387"/>
      <c r="DB54" s="387"/>
      <c r="DC54" s="387"/>
      <c r="DD54" s="387"/>
      <c r="DE54" s="387"/>
      <c r="DF54" s="387"/>
      <c r="DG54" s="387"/>
      <c r="DH54" s="387"/>
      <c r="DI54" s="387"/>
      <c r="DJ54" s="387"/>
      <c r="DK54" s="387"/>
      <c r="DL54" s="387"/>
      <c r="DM54" s="387"/>
      <c r="DN54" s="387"/>
      <c r="DO54" s="387"/>
      <c r="DP54" s="387"/>
      <c r="DQ54" s="387"/>
      <c r="DR54" s="387"/>
      <c r="DS54" s="387"/>
      <c r="DT54" s="387"/>
      <c r="DU54" s="387"/>
      <c r="DV54" s="387"/>
      <c r="DW54" s="387"/>
      <c r="DX54" s="387"/>
      <c r="DY54" s="387"/>
      <c r="DZ54" s="387"/>
      <c r="EA54" s="387"/>
      <c r="EB54" s="387"/>
      <c r="EC54" s="387"/>
      <c r="ED54" s="387"/>
      <c r="EE54" s="387"/>
      <c r="EF54" s="387"/>
      <c r="EG54" s="387"/>
      <c r="EH54" s="387"/>
      <c r="EI54" s="387"/>
      <c r="EJ54" s="387"/>
      <c r="EK54" s="387"/>
      <c r="EL54" s="387"/>
      <c r="EM54" s="387"/>
      <c r="EN54" s="387"/>
      <c r="EO54" s="387"/>
      <c r="EP54" s="387"/>
      <c r="EQ54" s="387"/>
      <c r="ER54" s="387"/>
      <c r="ES54" s="387"/>
      <c r="ET54" s="387"/>
      <c r="EU54" s="387"/>
      <c r="EV54" s="387"/>
      <c r="EW54" s="387"/>
      <c r="EX54" s="387"/>
      <c r="EY54" s="387"/>
      <c r="EZ54" s="387"/>
      <c r="FA54" s="387"/>
      <c r="FB54" s="387"/>
      <c r="FC54" s="387"/>
      <c r="FD54" s="387"/>
      <c r="FE54" s="387"/>
      <c r="FF54" s="387"/>
      <c r="FG54" s="387"/>
      <c r="FH54" s="387"/>
      <c r="FI54" s="387"/>
      <c r="FJ54" s="387"/>
      <c r="FK54" s="387"/>
      <c r="FL54" s="387"/>
      <c r="FM54" s="387"/>
      <c r="FN54" s="387"/>
      <c r="FO54" s="387"/>
      <c r="FP54" s="387"/>
      <c r="FQ54" s="387"/>
      <c r="FR54" s="387"/>
      <c r="FS54" s="387"/>
      <c r="FT54" s="387"/>
      <c r="FU54" s="387"/>
      <c r="FV54" s="387"/>
      <c r="FW54" s="387"/>
      <c r="FX54" s="387"/>
      <c r="FY54" s="387"/>
      <c r="FZ54" s="387"/>
      <c r="GA54" s="387"/>
      <c r="GB54" s="387"/>
      <c r="GC54" s="387"/>
      <c r="GD54" s="387"/>
      <c r="GE54" s="387"/>
      <c r="GF54" s="387"/>
      <c r="GG54" s="387"/>
      <c r="GH54" s="387"/>
      <c r="GI54" s="387"/>
      <c r="GJ54" s="387"/>
      <c r="GK54" s="387"/>
      <c r="GL54" s="387"/>
      <c r="GM54" s="387"/>
      <c r="GN54" s="387"/>
      <c r="GO54" s="387"/>
      <c r="GP54" s="387"/>
      <c r="GQ54" s="387"/>
      <c r="GR54" s="387"/>
      <c r="GS54" s="387"/>
      <c r="GT54" s="387"/>
      <c r="GU54" s="387"/>
      <c r="GV54" s="387"/>
      <c r="GW54" s="387"/>
      <c r="GX54" s="387"/>
      <c r="GY54" s="387"/>
      <c r="GZ54" s="387"/>
      <c r="HA54" s="387"/>
      <c r="HB54" s="387"/>
      <c r="HC54" s="387"/>
      <c r="HD54" s="387"/>
      <c r="HE54" s="387"/>
      <c r="HF54" s="387"/>
      <c r="HG54" s="387"/>
      <c r="HH54" s="387"/>
      <c r="HI54" s="387"/>
      <c r="HJ54" s="387"/>
      <c r="HK54" s="387"/>
      <c r="HL54" s="387"/>
      <c r="HM54" s="387"/>
      <c r="HN54" s="387"/>
      <c r="HO54" s="387"/>
      <c r="HP54" s="387"/>
      <c r="HQ54" s="387"/>
      <c r="HR54" s="387"/>
      <c r="HS54" s="387"/>
      <c r="HT54" s="387"/>
      <c r="HU54" s="387"/>
      <c r="HV54" s="387"/>
      <c r="HW54" s="387"/>
      <c r="HX54" s="387"/>
      <c r="HY54" s="387"/>
      <c r="HZ54" s="387"/>
      <c r="IA54" s="387"/>
      <c r="IB54" s="387"/>
      <c r="IC54" s="387"/>
      <c r="ID54" s="387"/>
      <c r="IE54" s="387"/>
      <c r="IF54" s="387"/>
      <c r="IG54" s="387"/>
      <c r="IH54" s="387"/>
      <c r="II54" s="387"/>
      <c r="IJ54" s="387"/>
      <c r="IK54" s="387"/>
      <c r="IL54" s="387"/>
      <c r="IM54" s="387"/>
      <c r="IN54" s="387"/>
      <c r="IO54" s="387"/>
      <c r="IP54" s="387"/>
      <c r="IQ54" s="387"/>
      <c r="IR54" s="387"/>
      <c r="IS54" s="387"/>
      <c r="IT54" s="387"/>
      <c r="IU54" s="391"/>
    </row>
    <row r="55" spans="1:255" ht="15.6" customHeight="1">
      <c r="A55" s="406"/>
      <c r="B55" s="1097" t="s">
        <v>224</v>
      </c>
      <c r="C55" s="345"/>
      <c r="D55" s="545" t="s">
        <v>225</v>
      </c>
      <c r="E55" s="280"/>
      <c r="F55" s="248"/>
      <c r="G55" s="248"/>
      <c r="H55" s="248"/>
      <c r="I55" s="248"/>
      <c r="J55" s="248"/>
      <c r="K55" s="248"/>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7"/>
      <c r="BD55" s="387"/>
      <c r="BE55" s="387"/>
      <c r="BF55" s="387"/>
      <c r="BG55" s="387"/>
      <c r="BH55" s="387"/>
      <c r="BI55" s="387"/>
      <c r="BJ55" s="387"/>
      <c r="BK55" s="387"/>
      <c r="BL55" s="387"/>
      <c r="BM55" s="387"/>
      <c r="BN55" s="387"/>
      <c r="BO55" s="387"/>
      <c r="BP55" s="387"/>
      <c r="BQ55" s="387"/>
      <c r="BR55" s="387"/>
      <c r="BS55" s="387"/>
      <c r="BT55" s="387"/>
      <c r="BU55" s="387"/>
      <c r="BV55" s="387"/>
      <c r="BW55" s="387"/>
      <c r="BX55" s="387"/>
      <c r="BY55" s="387"/>
      <c r="BZ55" s="387"/>
      <c r="CA55" s="387"/>
      <c r="CB55" s="387"/>
      <c r="CC55" s="387"/>
      <c r="CD55" s="387"/>
      <c r="CE55" s="387"/>
      <c r="CF55" s="387"/>
      <c r="CG55" s="387"/>
      <c r="CH55" s="387"/>
      <c r="CI55" s="387"/>
      <c r="CJ55" s="387"/>
      <c r="CK55" s="387"/>
      <c r="CL55" s="387"/>
      <c r="CM55" s="387"/>
      <c r="CN55" s="387"/>
      <c r="CO55" s="387"/>
      <c r="CP55" s="387"/>
      <c r="CQ55" s="387"/>
      <c r="CR55" s="387"/>
      <c r="CS55" s="387"/>
      <c r="CT55" s="387"/>
      <c r="CU55" s="387"/>
      <c r="CV55" s="387"/>
      <c r="CW55" s="387"/>
      <c r="CX55" s="387"/>
      <c r="CY55" s="387"/>
      <c r="CZ55" s="387"/>
      <c r="DA55" s="387"/>
      <c r="DB55" s="387"/>
      <c r="DC55" s="387"/>
      <c r="DD55" s="387"/>
      <c r="DE55" s="387"/>
      <c r="DF55" s="387"/>
      <c r="DG55" s="387"/>
      <c r="DH55" s="387"/>
      <c r="DI55" s="387"/>
      <c r="DJ55" s="387"/>
      <c r="DK55" s="387"/>
      <c r="DL55" s="387"/>
      <c r="DM55" s="387"/>
      <c r="DN55" s="387"/>
      <c r="DO55" s="387"/>
      <c r="DP55" s="387"/>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c r="EU55" s="387"/>
      <c r="EV55" s="387"/>
      <c r="EW55" s="387"/>
      <c r="EX55" s="387"/>
      <c r="EY55" s="387"/>
      <c r="EZ55" s="387"/>
      <c r="FA55" s="387"/>
      <c r="FB55" s="387"/>
      <c r="FC55" s="387"/>
      <c r="FD55" s="387"/>
      <c r="FE55" s="387"/>
      <c r="FF55" s="387"/>
      <c r="FG55" s="387"/>
      <c r="FH55" s="387"/>
      <c r="FI55" s="387"/>
      <c r="FJ55" s="387"/>
      <c r="FK55" s="387"/>
      <c r="FL55" s="387"/>
      <c r="FM55" s="387"/>
      <c r="FN55" s="387"/>
      <c r="FO55" s="387"/>
      <c r="FP55" s="387"/>
      <c r="FQ55" s="387"/>
      <c r="FR55" s="387"/>
      <c r="FS55" s="387"/>
      <c r="FT55" s="387"/>
      <c r="FU55" s="387"/>
      <c r="FV55" s="387"/>
      <c r="FW55" s="387"/>
      <c r="FX55" s="387"/>
      <c r="FY55" s="387"/>
      <c r="FZ55" s="387"/>
      <c r="GA55" s="387"/>
      <c r="GB55" s="387"/>
      <c r="GC55" s="387"/>
      <c r="GD55" s="387"/>
      <c r="GE55" s="387"/>
      <c r="GF55" s="387"/>
      <c r="GG55" s="387"/>
      <c r="GH55" s="387"/>
      <c r="GI55" s="387"/>
      <c r="GJ55" s="387"/>
      <c r="GK55" s="387"/>
      <c r="GL55" s="387"/>
      <c r="GM55" s="387"/>
      <c r="GN55" s="387"/>
      <c r="GO55" s="387"/>
      <c r="GP55" s="387"/>
      <c r="GQ55" s="387"/>
      <c r="GR55" s="387"/>
      <c r="GS55" s="387"/>
      <c r="GT55" s="387"/>
      <c r="GU55" s="387"/>
      <c r="GV55" s="387"/>
      <c r="GW55" s="387"/>
      <c r="GX55" s="387"/>
      <c r="GY55" s="387"/>
      <c r="GZ55" s="387"/>
      <c r="HA55" s="387"/>
      <c r="HB55" s="387"/>
      <c r="HC55" s="387"/>
      <c r="HD55" s="387"/>
      <c r="HE55" s="387"/>
      <c r="HF55" s="387"/>
      <c r="HG55" s="387"/>
      <c r="HH55" s="387"/>
      <c r="HI55" s="387"/>
      <c r="HJ55" s="387"/>
      <c r="HK55" s="387"/>
      <c r="HL55" s="387"/>
      <c r="HM55" s="387"/>
      <c r="HN55" s="387"/>
      <c r="HO55" s="387"/>
      <c r="HP55" s="387"/>
      <c r="HQ55" s="387"/>
      <c r="HR55" s="387"/>
      <c r="HS55" s="387"/>
      <c r="HT55" s="387"/>
      <c r="HU55" s="387"/>
      <c r="HV55" s="387"/>
      <c r="HW55" s="387"/>
      <c r="HX55" s="387"/>
      <c r="HY55" s="387"/>
      <c r="HZ55" s="387"/>
      <c r="IA55" s="387"/>
      <c r="IB55" s="387"/>
      <c r="IC55" s="387"/>
      <c r="ID55" s="387"/>
      <c r="IE55" s="387"/>
      <c r="IF55" s="387"/>
      <c r="IG55" s="387"/>
      <c r="IH55" s="387"/>
      <c r="II55" s="387"/>
      <c r="IJ55" s="387"/>
      <c r="IK55" s="387"/>
      <c r="IL55" s="387"/>
      <c r="IM55" s="387"/>
      <c r="IN55" s="387"/>
      <c r="IO55" s="387"/>
      <c r="IP55" s="387"/>
      <c r="IQ55" s="387"/>
      <c r="IR55" s="387"/>
      <c r="IS55" s="387"/>
      <c r="IT55" s="387"/>
      <c r="IU55" s="391"/>
    </row>
    <row r="56" spans="1:255" ht="63" customHeight="1">
      <c r="A56" s="406"/>
      <c r="B56" s="1113"/>
      <c r="C56" s="348"/>
      <c r="D56" s="546" t="s">
        <v>1079</v>
      </c>
      <c r="E56" s="280"/>
      <c r="F56" s="248"/>
      <c r="G56" s="248"/>
      <c r="H56" s="248"/>
      <c r="I56" s="248"/>
      <c r="J56" s="248"/>
      <c r="K56" s="248"/>
      <c r="L56" s="387"/>
      <c r="M56" s="387"/>
      <c r="N56" s="387"/>
      <c r="O56" s="387"/>
      <c r="P56" s="387"/>
      <c r="Q56" s="387"/>
      <c r="R56" s="387"/>
      <c r="S56" s="387"/>
      <c r="T56" s="387"/>
      <c r="U56" s="387"/>
      <c r="V56" s="387"/>
      <c r="W56" s="387"/>
      <c r="X56" s="387"/>
      <c r="Y56" s="387"/>
      <c r="Z56" s="387"/>
      <c r="AA56" s="387"/>
      <c r="AB56" s="387"/>
      <c r="AC56" s="387"/>
      <c r="AD56" s="387"/>
      <c r="AE56" s="387"/>
      <c r="AF56" s="387"/>
      <c r="AG56" s="387"/>
      <c r="AH56" s="387"/>
      <c r="AI56" s="387"/>
      <c r="AJ56" s="387"/>
      <c r="AK56" s="387"/>
      <c r="AL56" s="387"/>
      <c r="AM56" s="387"/>
      <c r="AN56" s="387"/>
      <c r="AO56" s="387"/>
      <c r="AP56" s="387"/>
      <c r="AQ56" s="387"/>
      <c r="AR56" s="387"/>
      <c r="AS56" s="387"/>
      <c r="AT56" s="387"/>
      <c r="AU56" s="387"/>
      <c r="AV56" s="387"/>
      <c r="AW56" s="387"/>
      <c r="AX56" s="387"/>
      <c r="AY56" s="387"/>
      <c r="AZ56" s="387"/>
      <c r="BA56" s="387"/>
      <c r="BB56" s="387"/>
      <c r="BC56" s="387"/>
      <c r="BD56" s="387"/>
      <c r="BE56" s="387"/>
      <c r="BF56" s="387"/>
      <c r="BG56" s="387"/>
      <c r="BH56" s="387"/>
      <c r="BI56" s="387"/>
      <c r="BJ56" s="387"/>
      <c r="BK56" s="387"/>
      <c r="BL56" s="387"/>
      <c r="BM56" s="387"/>
      <c r="BN56" s="387"/>
      <c r="BO56" s="387"/>
      <c r="BP56" s="387"/>
      <c r="BQ56" s="387"/>
      <c r="BR56" s="387"/>
      <c r="BS56" s="387"/>
      <c r="BT56" s="387"/>
      <c r="BU56" s="387"/>
      <c r="BV56" s="387"/>
      <c r="BW56" s="387"/>
      <c r="BX56" s="387"/>
      <c r="BY56" s="387"/>
      <c r="BZ56" s="387"/>
      <c r="CA56" s="387"/>
      <c r="CB56" s="387"/>
      <c r="CC56" s="387"/>
      <c r="CD56" s="387"/>
      <c r="CE56" s="387"/>
      <c r="CF56" s="387"/>
      <c r="CG56" s="387"/>
      <c r="CH56" s="387"/>
      <c r="CI56" s="387"/>
      <c r="CJ56" s="387"/>
      <c r="CK56" s="387"/>
      <c r="CL56" s="387"/>
      <c r="CM56" s="387"/>
      <c r="CN56" s="387"/>
      <c r="CO56" s="387"/>
      <c r="CP56" s="387"/>
      <c r="CQ56" s="387"/>
      <c r="CR56" s="387"/>
      <c r="CS56" s="387"/>
      <c r="CT56" s="387"/>
      <c r="CU56" s="387"/>
      <c r="CV56" s="387"/>
      <c r="CW56" s="387"/>
      <c r="CX56" s="387"/>
      <c r="CY56" s="387"/>
      <c r="CZ56" s="387"/>
      <c r="DA56" s="387"/>
      <c r="DB56" s="387"/>
      <c r="DC56" s="387"/>
      <c r="DD56" s="387"/>
      <c r="DE56" s="387"/>
      <c r="DF56" s="387"/>
      <c r="DG56" s="387"/>
      <c r="DH56" s="387"/>
      <c r="DI56" s="387"/>
      <c r="DJ56" s="387"/>
      <c r="DK56" s="387"/>
      <c r="DL56" s="387"/>
      <c r="DM56" s="387"/>
      <c r="DN56" s="387"/>
      <c r="DO56" s="387"/>
      <c r="DP56" s="387"/>
      <c r="DQ56" s="387"/>
      <c r="DR56" s="387"/>
      <c r="DS56" s="387"/>
      <c r="DT56" s="387"/>
      <c r="DU56" s="387"/>
      <c r="DV56" s="387"/>
      <c r="DW56" s="387"/>
      <c r="DX56" s="387"/>
      <c r="DY56" s="387"/>
      <c r="DZ56" s="387"/>
      <c r="EA56" s="387"/>
      <c r="EB56" s="387"/>
      <c r="EC56" s="387"/>
      <c r="ED56" s="387"/>
      <c r="EE56" s="387"/>
      <c r="EF56" s="387"/>
      <c r="EG56" s="387"/>
      <c r="EH56" s="387"/>
      <c r="EI56" s="387"/>
      <c r="EJ56" s="387"/>
      <c r="EK56" s="387"/>
      <c r="EL56" s="387"/>
      <c r="EM56" s="387"/>
      <c r="EN56" s="387"/>
      <c r="EO56" s="387"/>
      <c r="EP56" s="387"/>
      <c r="EQ56" s="387"/>
      <c r="ER56" s="387"/>
      <c r="ES56" s="387"/>
      <c r="ET56" s="387"/>
      <c r="EU56" s="387"/>
      <c r="EV56" s="387"/>
      <c r="EW56" s="387"/>
      <c r="EX56" s="387"/>
      <c r="EY56" s="387"/>
      <c r="EZ56" s="387"/>
      <c r="FA56" s="387"/>
      <c r="FB56" s="387"/>
      <c r="FC56" s="387"/>
      <c r="FD56" s="387"/>
      <c r="FE56" s="387"/>
      <c r="FF56" s="387"/>
      <c r="FG56" s="387"/>
      <c r="FH56" s="387"/>
      <c r="FI56" s="387"/>
      <c r="FJ56" s="387"/>
      <c r="FK56" s="387"/>
      <c r="FL56" s="387"/>
      <c r="FM56" s="387"/>
      <c r="FN56" s="387"/>
      <c r="FO56" s="387"/>
      <c r="FP56" s="387"/>
      <c r="FQ56" s="387"/>
      <c r="FR56" s="387"/>
      <c r="FS56" s="387"/>
      <c r="FT56" s="387"/>
      <c r="FU56" s="387"/>
      <c r="FV56" s="387"/>
      <c r="FW56" s="387"/>
      <c r="FX56" s="387"/>
      <c r="FY56" s="387"/>
      <c r="FZ56" s="387"/>
      <c r="GA56" s="387"/>
      <c r="GB56" s="387"/>
      <c r="GC56" s="387"/>
      <c r="GD56" s="387"/>
      <c r="GE56" s="387"/>
      <c r="GF56" s="387"/>
      <c r="GG56" s="387"/>
      <c r="GH56" s="387"/>
      <c r="GI56" s="387"/>
      <c r="GJ56" s="387"/>
      <c r="GK56" s="387"/>
      <c r="GL56" s="387"/>
      <c r="GM56" s="387"/>
      <c r="GN56" s="387"/>
      <c r="GO56" s="387"/>
      <c r="GP56" s="387"/>
      <c r="GQ56" s="387"/>
      <c r="GR56" s="387"/>
      <c r="GS56" s="387"/>
      <c r="GT56" s="387"/>
      <c r="GU56" s="387"/>
      <c r="GV56" s="387"/>
      <c r="GW56" s="387"/>
      <c r="GX56" s="387"/>
      <c r="GY56" s="387"/>
      <c r="GZ56" s="387"/>
      <c r="HA56" s="387"/>
      <c r="HB56" s="387"/>
      <c r="HC56" s="387"/>
      <c r="HD56" s="387"/>
      <c r="HE56" s="387"/>
      <c r="HF56" s="387"/>
      <c r="HG56" s="387"/>
      <c r="HH56" s="387"/>
      <c r="HI56" s="387"/>
      <c r="HJ56" s="387"/>
      <c r="HK56" s="387"/>
      <c r="HL56" s="387"/>
      <c r="HM56" s="387"/>
      <c r="HN56" s="387"/>
      <c r="HO56" s="387"/>
      <c r="HP56" s="387"/>
      <c r="HQ56" s="387"/>
      <c r="HR56" s="387"/>
      <c r="HS56" s="387"/>
      <c r="HT56" s="387"/>
      <c r="HU56" s="387"/>
      <c r="HV56" s="387"/>
      <c r="HW56" s="387"/>
      <c r="HX56" s="387"/>
      <c r="HY56" s="387"/>
      <c r="HZ56" s="387"/>
      <c r="IA56" s="387"/>
      <c r="IB56" s="387"/>
      <c r="IC56" s="387"/>
      <c r="ID56" s="387"/>
      <c r="IE56" s="387"/>
      <c r="IF56" s="387"/>
      <c r="IG56" s="387"/>
      <c r="IH56" s="387"/>
      <c r="II56" s="387"/>
      <c r="IJ56" s="387"/>
      <c r="IK56" s="387"/>
      <c r="IL56" s="387"/>
      <c r="IM56" s="387"/>
      <c r="IN56" s="387"/>
      <c r="IO56" s="387"/>
      <c r="IP56" s="387"/>
      <c r="IQ56" s="387"/>
      <c r="IR56" s="387"/>
      <c r="IS56" s="387"/>
      <c r="IT56" s="387"/>
      <c r="IU56" s="391"/>
    </row>
    <row r="57" spans="1:255" ht="15" customHeight="1">
      <c r="A57" s="406"/>
      <c r="B57" s="1113"/>
      <c r="C57" s="348"/>
      <c r="D57" s="547" t="s">
        <v>296</v>
      </c>
      <c r="E57" s="280"/>
      <c r="F57" s="248"/>
      <c r="G57" s="248"/>
      <c r="H57" s="248"/>
      <c r="I57" s="248"/>
      <c r="J57" s="248"/>
      <c r="K57" s="248"/>
      <c r="L57" s="387"/>
      <c r="M57" s="387"/>
      <c r="N57" s="387"/>
      <c r="O57" s="387"/>
      <c r="P57" s="387"/>
      <c r="Q57" s="387"/>
      <c r="R57" s="387"/>
      <c r="S57" s="387"/>
      <c r="T57" s="387"/>
      <c r="U57" s="387"/>
      <c r="V57" s="387"/>
      <c r="W57" s="387"/>
      <c r="X57" s="387"/>
      <c r="Y57" s="387"/>
      <c r="Z57" s="387"/>
      <c r="AA57" s="387"/>
      <c r="AB57" s="387"/>
      <c r="AC57" s="387"/>
      <c r="AD57" s="387"/>
      <c r="AE57" s="387"/>
      <c r="AF57" s="387"/>
      <c r="AG57" s="387"/>
      <c r="AH57" s="387"/>
      <c r="AI57" s="387"/>
      <c r="AJ57" s="387"/>
      <c r="AK57" s="387"/>
      <c r="AL57" s="387"/>
      <c r="AM57" s="387"/>
      <c r="AN57" s="387"/>
      <c r="AO57" s="387"/>
      <c r="AP57" s="387"/>
      <c r="AQ57" s="387"/>
      <c r="AR57" s="387"/>
      <c r="AS57" s="387"/>
      <c r="AT57" s="387"/>
      <c r="AU57" s="387"/>
      <c r="AV57" s="387"/>
      <c r="AW57" s="387"/>
      <c r="AX57" s="387"/>
      <c r="AY57" s="387"/>
      <c r="AZ57" s="387"/>
      <c r="BA57" s="387"/>
      <c r="BB57" s="387"/>
      <c r="BC57" s="387"/>
      <c r="BD57" s="387"/>
      <c r="BE57" s="387"/>
      <c r="BF57" s="387"/>
      <c r="BG57" s="387"/>
      <c r="BH57" s="387"/>
      <c r="BI57" s="387"/>
      <c r="BJ57" s="387"/>
      <c r="BK57" s="387"/>
      <c r="BL57" s="387"/>
      <c r="BM57" s="387"/>
      <c r="BN57" s="387"/>
      <c r="BO57" s="387"/>
      <c r="BP57" s="387"/>
      <c r="BQ57" s="387"/>
      <c r="BR57" s="387"/>
      <c r="BS57" s="387"/>
      <c r="BT57" s="387"/>
      <c r="BU57" s="387"/>
      <c r="BV57" s="387"/>
      <c r="BW57" s="387"/>
      <c r="BX57" s="387"/>
      <c r="BY57" s="387"/>
      <c r="BZ57" s="387"/>
      <c r="CA57" s="387"/>
      <c r="CB57" s="387"/>
      <c r="CC57" s="387"/>
      <c r="CD57" s="387"/>
      <c r="CE57" s="387"/>
      <c r="CF57" s="387"/>
      <c r="CG57" s="387"/>
      <c r="CH57" s="387"/>
      <c r="CI57" s="387"/>
      <c r="CJ57" s="387"/>
      <c r="CK57" s="387"/>
      <c r="CL57" s="387"/>
      <c r="CM57" s="387"/>
      <c r="CN57" s="387"/>
      <c r="CO57" s="387"/>
      <c r="CP57" s="387"/>
      <c r="CQ57" s="387"/>
      <c r="CR57" s="387"/>
      <c r="CS57" s="387"/>
      <c r="CT57" s="387"/>
      <c r="CU57" s="387"/>
      <c r="CV57" s="387"/>
      <c r="CW57" s="387"/>
      <c r="CX57" s="387"/>
      <c r="CY57" s="387"/>
      <c r="CZ57" s="387"/>
      <c r="DA57" s="387"/>
      <c r="DB57" s="387"/>
      <c r="DC57" s="387"/>
      <c r="DD57" s="387"/>
      <c r="DE57" s="387"/>
      <c r="DF57" s="387"/>
      <c r="DG57" s="387"/>
      <c r="DH57" s="387"/>
      <c r="DI57" s="387"/>
      <c r="DJ57" s="387"/>
      <c r="DK57" s="387"/>
      <c r="DL57" s="387"/>
      <c r="DM57" s="387"/>
      <c r="DN57" s="387"/>
      <c r="DO57" s="387"/>
      <c r="DP57" s="387"/>
      <c r="DQ57" s="387"/>
      <c r="DR57" s="387"/>
      <c r="DS57" s="387"/>
      <c r="DT57" s="387"/>
      <c r="DU57" s="387"/>
      <c r="DV57" s="387"/>
      <c r="DW57" s="387"/>
      <c r="DX57" s="387"/>
      <c r="DY57" s="387"/>
      <c r="DZ57" s="387"/>
      <c r="EA57" s="387"/>
      <c r="EB57" s="387"/>
      <c r="EC57" s="387"/>
      <c r="ED57" s="387"/>
      <c r="EE57" s="387"/>
      <c r="EF57" s="387"/>
      <c r="EG57" s="387"/>
      <c r="EH57" s="387"/>
      <c r="EI57" s="387"/>
      <c r="EJ57" s="387"/>
      <c r="EK57" s="387"/>
      <c r="EL57" s="387"/>
      <c r="EM57" s="387"/>
      <c r="EN57" s="387"/>
      <c r="EO57" s="387"/>
      <c r="EP57" s="387"/>
      <c r="EQ57" s="387"/>
      <c r="ER57" s="387"/>
      <c r="ES57" s="387"/>
      <c r="ET57" s="387"/>
      <c r="EU57" s="387"/>
      <c r="EV57" s="387"/>
      <c r="EW57" s="387"/>
      <c r="EX57" s="387"/>
      <c r="EY57" s="387"/>
      <c r="EZ57" s="387"/>
      <c r="FA57" s="387"/>
      <c r="FB57" s="387"/>
      <c r="FC57" s="387"/>
      <c r="FD57" s="387"/>
      <c r="FE57" s="387"/>
      <c r="FF57" s="387"/>
      <c r="FG57" s="387"/>
      <c r="FH57" s="387"/>
      <c r="FI57" s="387"/>
      <c r="FJ57" s="387"/>
      <c r="FK57" s="387"/>
      <c r="FL57" s="387"/>
      <c r="FM57" s="387"/>
      <c r="FN57" s="387"/>
      <c r="FO57" s="387"/>
      <c r="FP57" s="387"/>
      <c r="FQ57" s="387"/>
      <c r="FR57" s="387"/>
      <c r="FS57" s="387"/>
      <c r="FT57" s="387"/>
      <c r="FU57" s="387"/>
      <c r="FV57" s="387"/>
      <c r="FW57" s="387"/>
      <c r="FX57" s="387"/>
      <c r="FY57" s="387"/>
      <c r="FZ57" s="387"/>
      <c r="GA57" s="387"/>
      <c r="GB57" s="387"/>
      <c r="GC57" s="387"/>
      <c r="GD57" s="387"/>
      <c r="GE57" s="387"/>
      <c r="GF57" s="387"/>
      <c r="GG57" s="387"/>
      <c r="GH57" s="387"/>
      <c r="GI57" s="387"/>
      <c r="GJ57" s="387"/>
      <c r="GK57" s="387"/>
      <c r="GL57" s="387"/>
      <c r="GM57" s="387"/>
      <c r="GN57" s="387"/>
      <c r="GO57" s="387"/>
      <c r="GP57" s="387"/>
      <c r="GQ57" s="387"/>
      <c r="GR57" s="387"/>
      <c r="GS57" s="387"/>
      <c r="GT57" s="387"/>
      <c r="GU57" s="387"/>
      <c r="GV57" s="387"/>
      <c r="GW57" s="387"/>
      <c r="GX57" s="387"/>
      <c r="GY57" s="387"/>
      <c r="GZ57" s="387"/>
      <c r="HA57" s="387"/>
      <c r="HB57" s="387"/>
      <c r="HC57" s="387"/>
      <c r="HD57" s="387"/>
      <c r="HE57" s="387"/>
      <c r="HF57" s="387"/>
      <c r="HG57" s="387"/>
      <c r="HH57" s="387"/>
      <c r="HI57" s="387"/>
      <c r="HJ57" s="387"/>
      <c r="HK57" s="387"/>
      <c r="HL57" s="387"/>
      <c r="HM57" s="387"/>
      <c r="HN57" s="387"/>
      <c r="HO57" s="387"/>
      <c r="HP57" s="387"/>
      <c r="HQ57" s="387"/>
      <c r="HR57" s="387"/>
      <c r="HS57" s="387"/>
      <c r="HT57" s="387"/>
      <c r="HU57" s="387"/>
      <c r="HV57" s="387"/>
      <c r="HW57" s="387"/>
      <c r="HX57" s="387"/>
      <c r="HY57" s="387"/>
      <c r="HZ57" s="387"/>
      <c r="IA57" s="387"/>
      <c r="IB57" s="387"/>
      <c r="IC57" s="387"/>
      <c r="ID57" s="387"/>
      <c r="IE57" s="387"/>
      <c r="IF57" s="387"/>
      <c r="IG57" s="387"/>
      <c r="IH57" s="387"/>
      <c r="II57" s="387"/>
      <c r="IJ57" s="387"/>
      <c r="IK57" s="387"/>
      <c r="IL57" s="387"/>
      <c r="IM57" s="387"/>
      <c r="IN57" s="387"/>
      <c r="IO57" s="387"/>
      <c r="IP57" s="387"/>
      <c r="IQ57" s="387"/>
      <c r="IR57" s="387"/>
      <c r="IS57" s="387"/>
      <c r="IT57" s="387"/>
      <c r="IU57" s="391"/>
    </row>
    <row r="58" spans="1:255" ht="15" customHeight="1">
      <c r="A58" s="406"/>
      <c r="B58" s="1113"/>
      <c r="C58" s="348"/>
      <c r="D58" s="546" t="s">
        <v>538</v>
      </c>
      <c r="E58" s="280"/>
      <c r="F58" s="248"/>
      <c r="G58" s="248"/>
      <c r="H58" s="248"/>
      <c r="I58" s="248"/>
      <c r="J58" s="248"/>
      <c r="K58" s="248"/>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387"/>
      <c r="AM58" s="387"/>
      <c r="AN58" s="387"/>
      <c r="AO58" s="387"/>
      <c r="AP58" s="387"/>
      <c r="AQ58" s="387"/>
      <c r="AR58" s="387"/>
      <c r="AS58" s="387"/>
      <c r="AT58" s="387"/>
      <c r="AU58" s="387"/>
      <c r="AV58" s="387"/>
      <c r="AW58" s="387"/>
      <c r="AX58" s="387"/>
      <c r="AY58" s="387"/>
      <c r="AZ58" s="387"/>
      <c r="BA58" s="387"/>
      <c r="BB58" s="387"/>
      <c r="BC58" s="387"/>
      <c r="BD58" s="387"/>
      <c r="BE58" s="387"/>
      <c r="BF58" s="387"/>
      <c r="BG58" s="387"/>
      <c r="BH58" s="387"/>
      <c r="BI58" s="387"/>
      <c r="BJ58" s="387"/>
      <c r="BK58" s="387"/>
      <c r="BL58" s="387"/>
      <c r="BM58" s="387"/>
      <c r="BN58" s="387"/>
      <c r="BO58" s="387"/>
      <c r="BP58" s="387"/>
      <c r="BQ58" s="387"/>
      <c r="BR58" s="387"/>
      <c r="BS58" s="387"/>
      <c r="BT58" s="387"/>
      <c r="BU58" s="387"/>
      <c r="BV58" s="387"/>
      <c r="BW58" s="387"/>
      <c r="BX58" s="387"/>
      <c r="BY58" s="387"/>
      <c r="BZ58" s="387"/>
      <c r="CA58" s="387"/>
      <c r="CB58" s="387"/>
      <c r="CC58" s="387"/>
      <c r="CD58" s="387"/>
      <c r="CE58" s="387"/>
      <c r="CF58" s="387"/>
      <c r="CG58" s="387"/>
      <c r="CH58" s="387"/>
      <c r="CI58" s="387"/>
      <c r="CJ58" s="387"/>
      <c r="CK58" s="387"/>
      <c r="CL58" s="387"/>
      <c r="CM58" s="387"/>
      <c r="CN58" s="387"/>
      <c r="CO58" s="387"/>
      <c r="CP58" s="387"/>
      <c r="CQ58" s="387"/>
      <c r="CR58" s="387"/>
      <c r="CS58" s="387"/>
      <c r="CT58" s="387"/>
      <c r="CU58" s="387"/>
      <c r="CV58" s="387"/>
      <c r="CW58" s="387"/>
      <c r="CX58" s="387"/>
      <c r="CY58" s="387"/>
      <c r="CZ58" s="387"/>
      <c r="DA58" s="387"/>
      <c r="DB58" s="387"/>
      <c r="DC58" s="387"/>
      <c r="DD58" s="387"/>
      <c r="DE58" s="387"/>
      <c r="DF58" s="387"/>
      <c r="DG58" s="387"/>
      <c r="DH58" s="387"/>
      <c r="DI58" s="387"/>
      <c r="DJ58" s="387"/>
      <c r="DK58" s="387"/>
      <c r="DL58" s="387"/>
      <c r="DM58" s="387"/>
      <c r="DN58" s="387"/>
      <c r="DO58" s="387"/>
      <c r="DP58" s="387"/>
      <c r="DQ58" s="387"/>
      <c r="DR58" s="387"/>
      <c r="DS58" s="387"/>
      <c r="DT58" s="387"/>
      <c r="DU58" s="387"/>
      <c r="DV58" s="387"/>
      <c r="DW58" s="387"/>
      <c r="DX58" s="387"/>
      <c r="DY58" s="387"/>
      <c r="DZ58" s="387"/>
      <c r="EA58" s="387"/>
      <c r="EB58" s="387"/>
      <c r="EC58" s="387"/>
      <c r="ED58" s="387"/>
      <c r="EE58" s="387"/>
      <c r="EF58" s="387"/>
      <c r="EG58" s="387"/>
      <c r="EH58" s="387"/>
      <c r="EI58" s="387"/>
      <c r="EJ58" s="387"/>
      <c r="EK58" s="387"/>
      <c r="EL58" s="387"/>
      <c r="EM58" s="387"/>
      <c r="EN58" s="387"/>
      <c r="EO58" s="387"/>
      <c r="EP58" s="387"/>
      <c r="EQ58" s="387"/>
      <c r="ER58" s="387"/>
      <c r="ES58" s="387"/>
      <c r="ET58" s="387"/>
      <c r="EU58" s="387"/>
      <c r="EV58" s="387"/>
      <c r="EW58" s="387"/>
      <c r="EX58" s="387"/>
      <c r="EY58" s="387"/>
      <c r="EZ58" s="387"/>
      <c r="FA58" s="387"/>
      <c r="FB58" s="387"/>
      <c r="FC58" s="387"/>
      <c r="FD58" s="387"/>
      <c r="FE58" s="387"/>
      <c r="FF58" s="387"/>
      <c r="FG58" s="387"/>
      <c r="FH58" s="387"/>
      <c r="FI58" s="387"/>
      <c r="FJ58" s="387"/>
      <c r="FK58" s="387"/>
      <c r="FL58" s="387"/>
      <c r="FM58" s="387"/>
      <c r="FN58" s="387"/>
      <c r="FO58" s="387"/>
      <c r="FP58" s="387"/>
      <c r="FQ58" s="387"/>
      <c r="FR58" s="387"/>
      <c r="FS58" s="387"/>
      <c r="FT58" s="387"/>
      <c r="FU58" s="387"/>
      <c r="FV58" s="387"/>
      <c r="FW58" s="387"/>
      <c r="FX58" s="387"/>
      <c r="FY58" s="387"/>
      <c r="FZ58" s="387"/>
      <c r="GA58" s="387"/>
      <c r="GB58" s="387"/>
      <c r="GC58" s="387"/>
      <c r="GD58" s="387"/>
      <c r="GE58" s="387"/>
      <c r="GF58" s="387"/>
      <c r="GG58" s="387"/>
      <c r="GH58" s="387"/>
      <c r="GI58" s="387"/>
      <c r="GJ58" s="387"/>
      <c r="GK58" s="387"/>
      <c r="GL58" s="387"/>
      <c r="GM58" s="387"/>
      <c r="GN58" s="387"/>
      <c r="GO58" s="387"/>
      <c r="GP58" s="387"/>
      <c r="GQ58" s="387"/>
      <c r="GR58" s="387"/>
      <c r="GS58" s="387"/>
      <c r="GT58" s="387"/>
      <c r="GU58" s="387"/>
      <c r="GV58" s="387"/>
      <c r="GW58" s="387"/>
      <c r="GX58" s="387"/>
      <c r="GY58" s="387"/>
      <c r="GZ58" s="387"/>
      <c r="HA58" s="387"/>
      <c r="HB58" s="387"/>
      <c r="HC58" s="387"/>
      <c r="HD58" s="387"/>
      <c r="HE58" s="387"/>
      <c r="HF58" s="387"/>
      <c r="HG58" s="387"/>
      <c r="HH58" s="387"/>
      <c r="HI58" s="387"/>
      <c r="HJ58" s="387"/>
      <c r="HK58" s="387"/>
      <c r="HL58" s="387"/>
      <c r="HM58" s="387"/>
      <c r="HN58" s="387"/>
      <c r="HO58" s="387"/>
      <c r="HP58" s="387"/>
      <c r="HQ58" s="387"/>
      <c r="HR58" s="387"/>
      <c r="HS58" s="387"/>
      <c r="HT58" s="387"/>
      <c r="HU58" s="387"/>
      <c r="HV58" s="387"/>
      <c r="HW58" s="387"/>
      <c r="HX58" s="387"/>
      <c r="HY58" s="387"/>
      <c r="HZ58" s="387"/>
      <c r="IA58" s="387"/>
      <c r="IB58" s="387"/>
      <c r="IC58" s="387"/>
      <c r="ID58" s="387"/>
      <c r="IE58" s="387"/>
      <c r="IF58" s="387"/>
      <c r="IG58" s="387"/>
      <c r="IH58" s="387"/>
      <c r="II58" s="387"/>
      <c r="IJ58" s="387"/>
      <c r="IK58" s="387"/>
      <c r="IL58" s="387"/>
      <c r="IM58" s="387"/>
      <c r="IN58" s="387"/>
      <c r="IO58" s="387"/>
      <c r="IP58" s="387"/>
      <c r="IQ58" s="387"/>
      <c r="IR58" s="387"/>
      <c r="IS58" s="387"/>
      <c r="IT58" s="387"/>
      <c r="IU58" s="391"/>
    </row>
    <row r="59" spans="1:255" ht="33" customHeight="1">
      <c r="A59" s="406"/>
      <c r="B59" s="1113"/>
      <c r="C59" s="348"/>
      <c r="D59" s="546" t="s">
        <v>1080</v>
      </c>
      <c r="E59" s="280"/>
      <c r="F59" s="248"/>
      <c r="G59" s="248"/>
      <c r="H59" s="248"/>
      <c r="I59" s="248"/>
      <c r="J59" s="248"/>
      <c r="K59" s="248"/>
      <c r="L59" s="387"/>
      <c r="M59" s="387"/>
      <c r="N59" s="387"/>
      <c r="O59" s="387"/>
      <c r="P59" s="387"/>
      <c r="Q59" s="387"/>
      <c r="R59" s="387"/>
      <c r="S59" s="387"/>
      <c r="T59" s="387"/>
      <c r="U59" s="387"/>
      <c r="V59" s="387"/>
      <c r="W59" s="387"/>
      <c r="X59" s="387"/>
      <c r="Y59" s="387"/>
      <c r="Z59" s="387"/>
      <c r="AA59" s="387"/>
      <c r="AB59" s="387"/>
      <c r="AC59" s="387"/>
      <c r="AD59" s="387"/>
      <c r="AE59" s="387"/>
      <c r="AF59" s="387"/>
      <c r="AG59" s="387"/>
      <c r="AH59" s="387"/>
      <c r="AI59" s="387"/>
      <c r="AJ59" s="387"/>
      <c r="AK59" s="387"/>
      <c r="AL59" s="387"/>
      <c r="AM59" s="387"/>
      <c r="AN59" s="387"/>
      <c r="AO59" s="387"/>
      <c r="AP59" s="387"/>
      <c r="AQ59" s="387"/>
      <c r="AR59" s="387"/>
      <c r="AS59" s="387"/>
      <c r="AT59" s="387"/>
      <c r="AU59" s="387"/>
      <c r="AV59" s="387"/>
      <c r="AW59" s="387"/>
      <c r="AX59" s="387"/>
      <c r="AY59" s="387"/>
      <c r="AZ59" s="387"/>
      <c r="BA59" s="387"/>
      <c r="BB59" s="387"/>
      <c r="BC59" s="387"/>
      <c r="BD59" s="387"/>
      <c r="BE59" s="387"/>
      <c r="BF59" s="387"/>
      <c r="BG59" s="387"/>
      <c r="BH59" s="387"/>
      <c r="BI59" s="387"/>
      <c r="BJ59" s="387"/>
      <c r="BK59" s="387"/>
      <c r="BL59" s="387"/>
      <c r="BM59" s="387"/>
      <c r="BN59" s="387"/>
      <c r="BO59" s="387"/>
      <c r="BP59" s="387"/>
      <c r="BQ59" s="387"/>
      <c r="BR59" s="387"/>
      <c r="BS59" s="387"/>
      <c r="BT59" s="387"/>
      <c r="BU59" s="387"/>
      <c r="BV59" s="387"/>
      <c r="BW59" s="387"/>
      <c r="BX59" s="387"/>
      <c r="BY59" s="387"/>
      <c r="BZ59" s="387"/>
      <c r="CA59" s="387"/>
      <c r="CB59" s="387"/>
      <c r="CC59" s="387"/>
      <c r="CD59" s="387"/>
      <c r="CE59" s="387"/>
      <c r="CF59" s="387"/>
      <c r="CG59" s="387"/>
      <c r="CH59" s="387"/>
      <c r="CI59" s="387"/>
      <c r="CJ59" s="387"/>
      <c r="CK59" s="387"/>
      <c r="CL59" s="387"/>
      <c r="CM59" s="387"/>
      <c r="CN59" s="387"/>
      <c r="CO59" s="387"/>
      <c r="CP59" s="387"/>
      <c r="CQ59" s="387"/>
      <c r="CR59" s="387"/>
      <c r="CS59" s="387"/>
      <c r="CT59" s="387"/>
      <c r="CU59" s="387"/>
      <c r="CV59" s="387"/>
      <c r="CW59" s="387"/>
      <c r="CX59" s="387"/>
      <c r="CY59" s="387"/>
      <c r="CZ59" s="387"/>
      <c r="DA59" s="387"/>
      <c r="DB59" s="387"/>
      <c r="DC59" s="387"/>
      <c r="DD59" s="387"/>
      <c r="DE59" s="387"/>
      <c r="DF59" s="387"/>
      <c r="DG59" s="387"/>
      <c r="DH59" s="387"/>
      <c r="DI59" s="387"/>
      <c r="DJ59" s="387"/>
      <c r="DK59" s="387"/>
      <c r="DL59" s="387"/>
      <c r="DM59" s="387"/>
      <c r="DN59" s="387"/>
      <c r="DO59" s="387"/>
      <c r="DP59" s="387"/>
      <c r="DQ59" s="387"/>
      <c r="DR59" s="387"/>
      <c r="DS59" s="387"/>
      <c r="DT59" s="387"/>
      <c r="DU59" s="387"/>
      <c r="DV59" s="387"/>
      <c r="DW59" s="387"/>
      <c r="DX59" s="387"/>
      <c r="DY59" s="387"/>
      <c r="DZ59" s="387"/>
      <c r="EA59" s="387"/>
      <c r="EB59" s="387"/>
      <c r="EC59" s="387"/>
      <c r="ED59" s="387"/>
      <c r="EE59" s="387"/>
      <c r="EF59" s="387"/>
      <c r="EG59" s="387"/>
      <c r="EH59" s="387"/>
      <c r="EI59" s="387"/>
      <c r="EJ59" s="387"/>
      <c r="EK59" s="387"/>
      <c r="EL59" s="387"/>
      <c r="EM59" s="387"/>
      <c r="EN59" s="387"/>
      <c r="EO59" s="387"/>
      <c r="EP59" s="387"/>
      <c r="EQ59" s="387"/>
      <c r="ER59" s="387"/>
      <c r="ES59" s="387"/>
      <c r="ET59" s="387"/>
      <c r="EU59" s="387"/>
      <c r="EV59" s="387"/>
      <c r="EW59" s="387"/>
      <c r="EX59" s="387"/>
      <c r="EY59" s="387"/>
      <c r="EZ59" s="387"/>
      <c r="FA59" s="387"/>
      <c r="FB59" s="387"/>
      <c r="FC59" s="387"/>
      <c r="FD59" s="387"/>
      <c r="FE59" s="387"/>
      <c r="FF59" s="387"/>
      <c r="FG59" s="387"/>
      <c r="FH59" s="387"/>
      <c r="FI59" s="387"/>
      <c r="FJ59" s="387"/>
      <c r="FK59" s="387"/>
      <c r="FL59" s="387"/>
      <c r="FM59" s="387"/>
      <c r="FN59" s="387"/>
      <c r="FO59" s="387"/>
      <c r="FP59" s="387"/>
      <c r="FQ59" s="387"/>
      <c r="FR59" s="387"/>
      <c r="FS59" s="387"/>
      <c r="FT59" s="387"/>
      <c r="FU59" s="387"/>
      <c r="FV59" s="387"/>
      <c r="FW59" s="387"/>
      <c r="FX59" s="387"/>
      <c r="FY59" s="387"/>
      <c r="FZ59" s="387"/>
      <c r="GA59" s="387"/>
      <c r="GB59" s="387"/>
      <c r="GC59" s="387"/>
      <c r="GD59" s="387"/>
      <c r="GE59" s="387"/>
      <c r="GF59" s="387"/>
      <c r="GG59" s="387"/>
      <c r="GH59" s="387"/>
      <c r="GI59" s="387"/>
      <c r="GJ59" s="387"/>
      <c r="GK59" s="387"/>
      <c r="GL59" s="387"/>
      <c r="GM59" s="387"/>
      <c r="GN59" s="387"/>
      <c r="GO59" s="387"/>
      <c r="GP59" s="387"/>
      <c r="GQ59" s="387"/>
      <c r="GR59" s="387"/>
      <c r="GS59" s="387"/>
      <c r="GT59" s="387"/>
      <c r="GU59" s="387"/>
      <c r="GV59" s="387"/>
      <c r="GW59" s="387"/>
      <c r="GX59" s="387"/>
      <c r="GY59" s="387"/>
      <c r="GZ59" s="387"/>
      <c r="HA59" s="387"/>
      <c r="HB59" s="387"/>
      <c r="HC59" s="387"/>
      <c r="HD59" s="387"/>
      <c r="HE59" s="387"/>
      <c r="HF59" s="387"/>
      <c r="HG59" s="387"/>
      <c r="HH59" s="387"/>
      <c r="HI59" s="387"/>
      <c r="HJ59" s="387"/>
      <c r="HK59" s="387"/>
      <c r="HL59" s="387"/>
      <c r="HM59" s="387"/>
      <c r="HN59" s="387"/>
      <c r="HO59" s="387"/>
      <c r="HP59" s="387"/>
      <c r="HQ59" s="387"/>
      <c r="HR59" s="387"/>
      <c r="HS59" s="387"/>
      <c r="HT59" s="387"/>
      <c r="HU59" s="387"/>
      <c r="HV59" s="387"/>
      <c r="HW59" s="387"/>
      <c r="HX59" s="387"/>
      <c r="HY59" s="387"/>
      <c r="HZ59" s="387"/>
      <c r="IA59" s="387"/>
      <c r="IB59" s="387"/>
      <c r="IC59" s="387"/>
      <c r="ID59" s="387"/>
      <c r="IE59" s="387"/>
      <c r="IF59" s="387"/>
      <c r="IG59" s="387"/>
      <c r="IH59" s="387"/>
      <c r="II59" s="387"/>
      <c r="IJ59" s="387"/>
      <c r="IK59" s="387"/>
      <c r="IL59" s="387"/>
      <c r="IM59" s="387"/>
      <c r="IN59" s="387"/>
      <c r="IO59" s="387"/>
      <c r="IP59" s="387"/>
      <c r="IQ59" s="387"/>
      <c r="IR59" s="387"/>
      <c r="IS59" s="387"/>
      <c r="IT59" s="387"/>
      <c r="IU59" s="391"/>
    </row>
    <row r="60" spans="1:255" ht="23.1" customHeight="1">
      <c r="A60" s="406"/>
      <c r="B60" s="1113"/>
      <c r="C60" s="348"/>
      <c r="D60" s="546" t="s">
        <v>1081</v>
      </c>
      <c r="E60" s="280"/>
      <c r="F60" s="248"/>
      <c r="G60" s="248"/>
      <c r="H60" s="248"/>
      <c r="I60" s="248"/>
      <c r="J60" s="248"/>
      <c r="K60" s="248"/>
      <c r="L60" s="387"/>
      <c r="M60" s="387"/>
      <c r="N60" s="387"/>
      <c r="O60" s="387"/>
      <c r="P60" s="387"/>
      <c r="Q60" s="387"/>
      <c r="R60" s="387"/>
      <c r="S60" s="387"/>
      <c r="T60" s="387"/>
      <c r="U60" s="387"/>
      <c r="V60" s="387"/>
      <c r="W60" s="387"/>
      <c r="X60" s="387"/>
      <c r="Y60" s="387"/>
      <c r="Z60" s="387"/>
      <c r="AA60" s="387"/>
      <c r="AB60" s="387"/>
      <c r="AC60" s="387"/>
      <c r="AD60" s="387"/>
      <c r="AE60" s="387"/>
      <c r="AF60" s="387"/>
      <c r="AG60" s="387"/>
      <c r="AH60" s="387"/>
      <c r="AI60" s="387"/>
      <c r="AJ60" s="387"/>
      <c r="AK60" s="387"/>
      <c r="AL60" s="387"/>
      <c r="AM60" s="387"/>
      <c r="AN60" s="387"/>
      <c r="AO60" s="387"/>
      <c r="AP60" s="387"/>
      <c r="AQ60" s="387"/>
      <c r="AR60" s="387"/>
      <c r="AS60" s="387"/>
      <c r="AT60" s="387"/>
      <c r="AU60" s="387"/>
      <c r="AV60" s="387"/>
      <c r="AW60" s="387"/>
      <c r="AX60" s="387"/>
      <c r="AY60" s="387"/>
      <c r="AZ60" s="387"/>
      <c r="BA60" s="387"/>
      <c r="BB60" s="387"/>
      <c r="BC60" s="387"/>
      <c r="BD60" s="387"/>
      <c r="BE60" s="387"/>
      <c r="BF60" s="387"/>
      <c r="BG60" s="387"/>
      <c r="BH60" s="387"/>
      <c r="BI60" s="387"/>
      <c r="BJ60" s="387"/>
      <c r="BK60" s="387"/>
      <c r="BL60" s="387"/>
      <c r="BM60" s="387"/>
      <c r="BN60" s="387"/>
      <c r="BO60" s="387"/>
      <c r="BP60" s="387"/>
      <c r="BQ60" s="387"/>
      <c r="BR60" s="387"/>
      <c r="BS60" s="387"/>
      <c r="BT60" s="387"/>
      <c r="BU60" s="387"/>
      <c r="BV60" s="387"/>
      <c r="BW60" s="387"/>
      <c r="BX60" s="387"/>
      <c r="BY60" s="387"/>
      <c r="BZ60" s="387"/>
      <c r="CA60" s="387"/>
      <c r="CB60" s="387"/>
      <c r="CC60" s="387"/>
      <c r="CD60" s="387"/>
      <c r="CE60" s="387"/>
      <c r="CF60" s="387"/>
      <c r="CG60" s="387"/>
      <c r="CH60" s="387"/>
      <c r="CI60" s="387"/>
      <c r="CJ60" s="387"/>
      <c r="CK60" s="387"/>
      <c r="CL60" s="387"/>
      <c r="CM60" s="387"/>
      <c r="CN60" s="387"/>
      <c r="CO60" s="387"/>
      <c r="CP60" s="387"/>
      <c r="CQ60" s="387"/>
      <c r="CR60" s="387"/>
      <c r="CS60" s="387"/>
      <c r="CT60" s="387"/>
      <c r="CU60" s="387"/>
      <c r="CV60" s="387"/>
      <c r="CW60" s="387"/>
      <c r="CX60" s="387"/>
      <c r="CY60" s="387"/>
      <c r="CZ60" s="387"/>
      <c r="DA60" s="387"/>
      <c r="DB60" s="387"/>
      <c r="DC60" s="387"/>
      <c r="DD60" s="387"/>
      <c r="DE60" s="387"/>
      <c r="DF60" s="387"/>
      <c r="DG60" s="387"/>
      <c r="DH60" s="387"/>
      <c r="DI60" s="387"/>
      <c r="DJ60" s="387"/>
      <c r="DK60" s="387"/>
      <c r="DL60" s="387"/>
      <c r="DM60" s="387"/>
      <c r="DN60" s="387"/>
      <c r="DO60" s="387"/>
      <c r="DP60" s="387"/>
      <c r="DQ60" s="387"/>
      <c r="DR60" s="387"/>
      <c r="DS60" s="387"/>
      <c r="DT60" s="387"/>
      <c r="DU60" s="387"/>
      <c r="DV60" s="387"/>
      <c r="DW60" s="387"/>
      <c r="DX60" s="387"/>
      <c r="DY60" s="387"/>
      <c r="DZ60" s="387"/>
      <c r="EA60" s="387"/>
      <c r="EB60" s="387"/>
      <c r="EC60" s="387"/>
      <c r="ED60" s="387"/>
      <c r="EE60" s="387"/>
      <c r="EF60" s="387"/>
      <c r="EG60" s="387"/>
      <c r="EH60" s="387"/>
      <c r="EI60" s="387"/>
      <c r="EJ60" s="387"/>
      <c r="EK60" s="387"/>
      <c r="EL60" s="387"/>
      <c r="EM60" s="387"/>
      <c r="EN60" s="387"/>
      <c r="EO60" s="387"/>
      <c r="EP60" s="387"/>
      <c r="EQ60" s="387"/>
      <c r="ER60" s="387"/>
      <c r="ES60" s="387"/>
      <c r="ET60" s="387"/>
      <c r="EU60" s="387"/>
      <c r="EV60" s="387"/>
      <c r="EW60" s="387"/>
      <c r="EX60" s="387"/>
      <c r="EY60" s="387"/>
      <c r="EZ60" s="387"/>
      <c r="FA60" s="387"/>
      <c r="FB60" s="387"/>
      <c r="FC60" s="387"/>
      <c r="FD60" s="387"/>
      <c r="FE60" s="387"/>
      <c r="FF60" s="387"/>
      <c r="FG60" s="387"/>
      <c r="FH60" s="387"/>
      <c r="FI60" s="387"/>
      <c r="FJ60" s="387"/>
      <c r="FK60" s="387"/>
      <c r="FL60" s="387"/>
      <c r="FM60" s="387"/>
      <c r="FN60" s="387"/>
      <c r="FO60" s="387"/>
      <c r="FP60" s="387"/>
      <c r="FQ60" s="387"/>
      <c r="FR60" s="387"/>
      <c r="FS60" s="387"/>
      <c r="FT60" s="387"/>
      <c r="FU60" s="387"/>
      <c r="FV60" s="387"/>
      <c r="FW60" s="387"/>
      <c r="FX60" s="387"/>
      <c r="FY60" s="387"/>
      <c r="FZ60" s="387"/>
      <c r="GA60" s="387"/>
      <c r="GB60" s="387"/>
      <c r="GC60" s="387"/>
      <c r="GD60" s="387"/>
      <c r="GE60" s="387"/>
      <c r="GF60" s="387"/>
      <c r="GG60" s="387"/>
      <c r="GH60" s="387"/>
      <c r="GI60" s="387"/>
      <c r="GJ60" s="387"/>
      <c r="GK60" s="387"/>
      <c r="GL60" s="387"/>
      <c r="GM60" s="387"/>
      <c r="GN60" s="387"/>
      <c r="GO60" s="387"/>
      <c r="GP60" s="387"/>
      <c r="GQ60" s="387"/>
      <c r="GR60" s="387"/>
      <c r="GS60" s="387"/>
      <c r="GT60" s="387"/>
      <c r="GU60" s="387"/>
      <c r="GV60" s="387"/>
      <c r="GW60" s="387"/>
      <c r="GX60" s="387"/>
      <c r="GY60" s="387"/>
      <c r="GZ60" s="387"/>
      <c r="HA60" s="387"/>
      <c r="HB60" s="387"/>
      <c r="HC60" s="387"/>
      <c r="HD60" s="387"/>
      <c r="HE60" s="387"/>
      <c r="HF60" s="387"/>
      <c r="HG60" s="387"/>
      <c r="HH60" s="387"/>
      <c r="HI60" s="387"/>
      <c r="HJ60" s="387"/>
      <c r="HK60" s="387"/>
      <c r="HL60" s="387"/>
      <c r="HM60" s="387"/>
      <c r="HN60" s="387"/>
      <c r="HO60" s="387"/>
      <c r="HP60" s="387"/>
      <c r="HQ60" s="387"/>
      <c r="HR60" s="387"/>
      <c r="HS60" s="387"/>
      <c r="HT60" s="387"/>
      <c r="HU60" s="387"/>
      <c r="HV60" s="387"/>
      <c r="HW60" s="387"/>
      <c r="HX60" s="387"/>
      <c r="HY60" s="387"/>
      <c r="HZ60" s="387"/>
      <c r="IA60" s="387"/>
      <c r="IB60" s="387"/>
      <c r="IC60" s="387"/>
      <c r="ID60" s="387"/>
      <c r="IE60" s="387"/>
      <c r="IF60" s="387"/>
      <c r="IG60" s="387"/>
      <c r="IH60" s="387"/>
      <c r="II60" s="387"/>
      <c r="IJ60" s="387"/>
      <c r="IK60" s="387"/>
      <c r="IL60" s="387"/>
      <c r="IM60" s="387"/>
      <c r="IN60" s="387"/>
      <c r="IO60" s="387"/>
      <c r="IP60" s="387"/>
      <c r="IQ60" s="387"/>
      <c r="IR60" s="387"/>
      <c r="IS60" s="387"/>
      <c r="IT60" s="387"/>
      <c r="IU60" s="391"/>
    </row>
    <row r="61" spans="1:255" ht="15" customHeight="1">
      <c r="A61" s="406"/>
      <c r="B61" s="1113"/>
      <c r="C61" s="348"/>
      <c r="D61" s="546" t="s">
        <v>1082</v>
      </c>
      <c r="E61" s="280"/>
      <c r="F61" s="248"/>
      <c r="G61" s="248"/>
      <c r="H61" s="248"/>
      <c r="I61" s="248"/>
      <c r="J61" s="248"/>
      <c r="K61" s="248"/>
      <c r="L61" s="387"/>
      <c r="M61" s="387"/>
      <c r="N61" s="387"/>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387"/>
      <c r="AM61" s="387"/>
      <c r="AN61" s="387"/>
      <c r="AO61" s="387"/>
      <c r="AP61" s="387"/>
      <c r="AQ61" s="387"/>
      <c r="AR61" s="387"/>
      <c r="AS61" s="387"/>
      <c r="AT61" s="387"/>
      <c r="AU61" s="387"/>
      <c r="AV61" s="387"/>
      <c r="AW61" s="387"/>
      <c r="AX61" s="387"/>
      <c r="AY61" s="387"/>
      <c r="AZ61" s="387"/>
      <c r="BA61" s="387"/>
      <c r="BB61" s="387"/>
      <c r="BC61" s="387"/>
      <c r="BD61" s="387"/>
      <c r="BE61" s="387"/>
      <c r="BF61" s="387"/>
      <c r="BG61" s="387"/>
      <c r="BH61" s="387"/>
      <c r="BI61" s="387"/>
      <c r="BJ61" s="387"/>
      <c r="BK61" s="387"/>
      <c r="BL61" s="387"/>
      <c r="BM61" s="387"/>
      <c r="BN61" s="387"/>
      <c r="BO61" s="387"/>
      <c r="BP61" s="387"/>
      <c r="BQ61" s="387"/>
      <c r="BR61" s="387"/>
      <c r="BS61" s="387"/>
      <c r="BT61" s="387"/>
      <c r="BU61" s="387"/>
      <c r="BV61" s="387"/>
      <c r="BW61" s="387"/>
      <c r="BX61" s="387"/>
      <c r="BY61" s="387"/>
      <c r="BZ61" s="387"/>
      <c r="CA61" s="387"/>
      <c r="CB61" s="387"/>
      <c r="CC61" s="387"/>
      <c r="CD61" s="387"/>
      <c r="CE61" s="387"/>
      <c r="CF61" s="387"/>
      <c r="CG61" s="387"/>
      <c r="CH61" s="387"/>
      <c r="CI61" s="387"/>
      <c r="CJ61" s="387"/>
      <c r="CK61" s="387"/>
      <c r="CL61" s="387"/>
      <c r="CM61" s="387"/>
      <c r="CN61" s="387"/>
      <c r="CO61" s="387"/>
      <c r="CP61" s="387"/>
      <c r="CQ61" s="387"/>
      <c r="CR61" s="387"/>
      <c r="CS61" s="387"/>
      <c r="CT61" s="387"/>
      <c r="CU61" s="387"/>
      <c r="CV61" s="387"/>
      <c r="CW61" s="387"/>
      <c r="CX61" s="387"/>
      <c r="CY61" s="387"/>
      <c r="CZ61" s="387"/>
      <c r="DA61" s="387"/>
      <c r="DB61" s="387"/>
      <c r="DC61" s="387"/>
      <c r="DD61" s="387"/>
      <c r="DE61" s="387"/>
      <c r="DF61" s="387"/>
      <c r="DG61" s="387"/>
      <c r="DH61" s="387"/>
      <c r="DI61" s="387"/>
      <c r="DJ61" s="387"/>
      <c r="DK61" s="387"/>
      <c r="DL61" s="387"/>
      <c r="DM61" s="387"/>
      <c r="DN61" s="387"/>
      <c r="DO61" s="387"/>
      <c r="DP61" s="387"/>
      <c r="DQ61" s="387"/>
      <c r="DR61" s="387"/>
      <c r="DS61" s="387"/>
      <c r="DT61" s="387"/>
      <c r="DU61" s="387"/>
      <c r="DV61" s="387"/>
      <c r="DW61" s="387"/>
      <c r="DX61" s="387"/>
      <c r="DY61" s="387"/>
      <c r="DZ61" s="387"/>
      <c r="EA61" s="387"/>
      <c r="EB61" s="387"/>
      <c r="EC61" s="387"/>
      <c r="ED61" s="387"/>
      <c r="EE61" s="387"/>
      <c r="EF61" s="387"/>
      <c r="EG61" s="387"/>
      <c r="EH61" s="387"/>
      <c r="EI61" s="387"/>
      <c r="EJ61" s="387"/>
      <c r="EK61" s="387"/>
      <c r="EL61" s="387"/>
      <c r="EM61" s="387"/>
      <c r="EN61" s="387"/>
      <c r="EO61" s="387"/>
      <c r="EP61" s="387"/>
      <c r="EQ61" s="387"/>
      <c r="ER61" s="387"/>
      <c r="ES61" s="387"/>
      <c r="ET61" s="387"/>
      <c r="EU61" s="387"/>
      <c r="EV61" s="387"/>
      <c r="EW61" s="387"/>
      <c r="EX61" s="387"/>
      <c r="EY61" s="387"/>
      <c r="EZ61" s="387"/>
      <c r="FA61" s="387"/>
      <c r="FB61" s="387"/>
      <c r="FC61" s="387"/>
      <c r="FD61" s="387"/>
      <c r="FE61" s="387"/>
      <c r="FF61" s="387"/>
      <c r="FG61" s="387"/>
      <c r="FH61" s="387"/>
      <c r="FI61" s="387"/>
      <c r="FJ61" s="387"/>
      <c r="FK61" s="387"/>
      <c r="FL61" s="387"/>
      <c r="FM61" s="387"/>
      <c r="FN61" s="387"/>
      <c r="FO61" s="387"/>
      <c r="FP61" s="387"/>
      <c r="FQ61" s="387"/>
      <c r="FR61" s="387"/>
      <c r="FS61" s="387"/>
      <c r="FT61" s="387"/>
      <c r="FU61" s="387"/>
      <c r="FV61" s="387"/>
      <c r="FW61" s="387"/>
      <c r="FX61" s="387"/>
      <c r="FY61" s="387"/>
      <c r="FZ61" s="387"/>
      <c r="GA61" s="387"/>
      <c r="GB61" s="387"/>
      <c r="GC61" s="387"/>
      <c r="GD61" s="387"/>
      <c r="GE61" s="387"/>
      <c r="GF61" s="387"/>
      <c r="GG61" s="387"/>
      <c r="GH61" s="387"/>
      <c r="GI61" s="387"/>
      <c r="GJ61" s="387"/>
      <c r="GK61" s="387"/>
      <c r="GL61" s="387"/>
      <c r="GM61" s="387"/>
      <c r="GN61" s="387"/>
      <c r="GO61" s="387"/>
      <c r="GP61" s="387"/>
      <c r="GQ61" s="387"/>
      <c r="GR61" s="387"/>
      <c r="GS61" s="387"/>
      <c r="GT61" s="387"/>
      <c r="GU61" s="387"/>
      <c r="GV61" s="387"/>
      <c r="GW61" s="387"/>
      <c r="GX61" s="387"/>
      <c r="GY61" s="387"/>
      <c r="GZ61" s="387"/>
      <c r="HA61" s="387"/>
      <c r="HB61" s="387"/>
      <c r="HC61" s="387"/>
      <c r="HD61" s="387"/>
      <c r="HE61" s="387"/>
      <c r="HF61" s="387"/>
      <c r="HG61" s="387"/>
      <c r="HH61" s="387"/>
      <c r="HI61" s="387"/>
      <c r="HJ61" s="387"/>
      <c r="HK61" s="387"/>
      <c r="HL61" s="387"/>
      <c r="HM61" s="387"/>
      <c r="HN61" s="387"/>
      <c r="HO61" s="387"/>
      <c r="HP61" s="387"/>
      <c r="HQ61" s="387"/>
      <c r="HR61" s="387"/>
      <c r="HS61" s="387"/>
      <c r="HT61" s="387"/>
      <c r="HU61" s="387"/>
      <c r="HV61" s="387"/>
      <c r="HW61" s="387"/>
      <c r="HX61" s="387"/>
      <c r="HY61" s="387"/>
      <c r="HZ61" s="387"/>
      <c r="IA61" s="387"/>
      <c r="IB61" s="387"/>
      <c r="IC61" s="387"/>
      <c r="ID61" s="387"/>
      <c r="IE61" s="387"/>
      <c r="IF61" s="387"/>
      <c r="IG61" s="387"/>
      <c r="IH61" s="387"/>
      <c r="II61" s="387"/>
      <c r="IJ61" s="387"/>
      <c r="IK61" s="387"/>
      <c r="IL61" s="387"/>
      <c r="IM61" s="387"/>
      <c r="IN61" s="387"/>
      <c r="IO61" s="387"/>
      <c r="IP61" s="387"/>
      <c r="IQ61" s="387"/>
      <c r="IR61" s="387"/>
      <c r="IS61" s="387"/>
      <c r="IT61" s="387"/>
      <c r="IU61" s="391"/>
    </row>
    <row r="62" spans="1:255" ht="15" customHeight="1">
      <c r="A62" s="406"/>
      <c r="B62" s="1113"/>
      <c r="C62" s="348"/>
      <c r="D62" s="547" t="s">
        <v>1005</v>
      </c>
      <c r="E62" s="280"/>
      <c r="F62" s="248"/>
      <c r="G62" s="248"/>
      <c r="H62" s="248"/>
      <c r="I62" s="248"/>
      <c r="J62" s="248"/>
      <c r="K62" s="248"/>
      <c r="L62" s="387"/>
      <c r="M62" s="387"/>
      <c r="N62" s="387"/>
      <c r="O62" s="387"/>
      <c r="P62" s="387"/>
      <c r="Q62" s="387"/>
      <c r="R62" s="387"/>
      <c r="S62" s="387"/>
      <c r="T62" s="387"/>
      <c r="U62" s="387"/>
      <c r="V62" s="387"/>
      <c r="W62" s="387"/>
      <c r="X62" s="387"/>
      <c r="Y62" s="387"/>
      <c r="Z62" s="387"/>
      <c r="AA62" s="387"/>
      <c r="AB62" s="387"/>
      <c r="AC62" s="387"/>
      <c r="AD62" s="387"/>
      <c r="AE62" s="387"/>
      <c r="AF62" s="387"/>
      <c r="AG62" s="387"/>
      <c r="AH62" s="387"/>
      <c r="AI62" s="387"/>
      <c r="AJ62" s="387"/>
      <c r="AK62" s="387"/>
      <c r="AL62" s="387"/>
      <c r="AM62" s="387"/>
      <c r="AN62" s="387"/>
      <c r="AO62" s="387"/>
      <c r="AP62" s="387"/>
      <c r="AQ62" s="387"/>
      <c r="AR62" s="387"/>
      <c r="AS62" s="387"/>
      <c r="AT62" s="387"/>
      <c r="AU62" s="387"/>
      <c r="AV62" s="387"/>
      <c r="AW62" s="387"/>
      <c r="AX62" s="387"/>
      <c r="AY62" s="387"/>
      <c r="AZ62" s="387"/>
      <c r="BA62" s="387"/>
      <c r="BB62" s="387"/>
      <c r="BC62" s="387"/>
      <c r="BD62" s="387"/>
      <c r="BE62" s="387"/>
      <c r="BF62" s="387"/>
      <c r="BG62" s="387"/>
      <c r="BH62" s="387"/>
      <c r="BI62" s="387"/>
      <c r="BJ62" s="387"/>
      <c r="BK62" s="387"/>
      <c r="BL62" s="387"/>
      <c r="BM62" s="387"/>
      <c r="BN62" s="387"/>
      <c r="BO62" s="387"/>
      <c r="BP62" s="387"/>
      <c r="BQ62" s="387"/>
      <c r="BR62" s="387"/>
      <c r="BS62" s="387"/>
      <c r="BT62" s="387"/>
      <c r="BU62" s="387"/>
      <c r="BV62" s="387"/>
      <c r="BW62" s="387"/>
      <c r="BX62" s="387"/>
      <c r="BY62" s="387"/>
      <c r="BZ62" s="387"/>
      <c r="CA62" s="387"/>
      <c r="CB62" s="387"/>
      <c r="CC62" s="387"/>
      <c r="CD62" s="387"/>
      <c r="CE62" s="387"/>
      <c r="CF62" s="387"/>
      <c r="CG62" s="387"/>
      <c r="CH62" s="387"/>
      <c r="CI62" s="387"/>
      <c r="CJ62" s="387"/>
      <c r="CK62" s="387"/>
      <c r="CL62" s="387"/>
      <c r="CM62" s="387"/>
      <c r="CN62" s="387"/>
      <c r="CO62" s="387"/>
      <c r="CP62" s="387"/>
      <c r="CQ62" s="387"/>
      <c r="CR62" s="387"/>
      <c r="CS62" s="387"/>
      <c r="CT62" s="387"/>
      <c r="CU62" s="387"/>
      <c r="CV62" s="387"/>
      <c r="CW62" s="387"/>
      <c r="CX62" s="387"/>
      <c r="CY62" s="387"/>
      <c r="CZ62" s="387"/>
      <c r="DA62" s="387"/>
      <c r="DB62" s="387"/>
      <c r="DC62" s="387"/>
      <c r="DD62" s="387"/>
      <c r="DE62" s="387"/>
      <c r="DF62" s="387"/>
      <c r="DG62" s="387"/>
      <c r="DH62" s="387"/>
      <c r="DI62" s="387"/>
      <c r="DJ62" s="387"/>
      <c r="DK62" s="387"/>
      <c r="DL62" s="387"/>
      <c r="DM62" s="387"/>
      <c r="DN62" s="387"/>
      <c r="DO62" s="387"/>
      <c r="DP62" s="387"/>
      <c r="DQ62" s="387"/>
      <c r="DR62" s="387"/>
      <c r="DS62" s="387"/>
      <c r="DT62" s="387"/>
      <c r="DU62" s="387"/>
      <c r="DV62" s="387"/>
      <c r="DW62" s="387"/>
      <c r="DX62" s="387"/>
      <c r="DY62" s="387"/>
      <c r="DZ62" s="387"/>
      <c r="EA62" s="387"/>
      <c r="EB62" s="387"/>
      <c r="EC62" s="387"/>
      <c r="ED62" s="387"/>
      <c r="EE62" s="387"/>
      <c r="EF62" s="387"/>
      <c r="EG62" s="387"/>
      <c r="EH62" s="387"/>
      <c r="EI62" s="387"/>
      <c r="EJ62" s="387"/>
      <c r="EK62" s="387"/>
      <c r="EL62" s="387"/>
      <c r="EM62" s="387"/>
      <c r="EN62" s="387"/>
      <c r="EO62" s="387"/>
      <c r="EP62" s="387"/>
      <c r="EQ62" s="387"/>
      <c r="ER62" s="387"/>
      <c r="ES62" s="387"/>
      <c r="ET62" s="387"/>
      <c r="EU62" s="387"/>
      <c r="EV62" s="387"/>
      <c r="EW62" s="387"/>
      <c r="EX62" s="387"/>
      <c r="EY62" s="387"/>
      <c r="EZ62" s="387"/>
      <c r="FA62" s="387"/>
      <c r="FB62" s="387"/>
      <c r="FC62" s="387"/>
      <c r="FD62" s="387"/>
      <c r="FE62" s="387"/>
      <c r="FF62" s="387"/>
      <c r="FG62" s="387"/>
      <c r="FH62" s="387"/>
      <c r="FI62" s="387"/>
      <c r="FJ62" s="387"/>
      <c r="FK62" s="387"/>
      <c r="FL62" s="387"/>
      <c r="FM62" s="387"/>
      <c r="FN62" s="387"/>
      <c r="FO62" s="387"/>
      <c r="FP62" s="387"/>
      <c r="FQ62" s="387"/>
      <c r="FR62" s="387"/>
      <c r="FS62" s="387"/>
      <c r="FT62" s="387"/>
      <c r="FU62" s="387"/>
      <c r="FV62" s="387"/>
      <c r="FW62" s="387"/>
      <c r="FX62" s="387"/>
      <c r="FY62" s="387"/>
      <c r="FZ62" s="387"/>
      <c r="GA62" s="387"/>
      <c r="GB62" s="387"/>
      <c r="GC62" s="387"/>
      <c r="GD62" s="387"/>
      <c r="GE62" s="387"/>
      <c r="GF62" s="387"/>
      <c r="GG62" s="387"/>
      <c r="GH62" s="387"/>
      <c r="GI62" s="387"/>
      <c r="GJ62" s="387"/>
      <c r="GK62" s="387"/>
      <c r="GL62" s="387"/>
      <c r="GM62" s="387"/>
      <c r="GN62" s="387"/>
      <c r="GO62" s="387"/>
      <c r="GP62" s="387"/>
      <c r="GQ62" s="387"/>
      <c r="GR62" s="387"/>
      <c r="GS62" s="387"/>
      <c r="GT62" s="387"/>
      <c r="GU62" s="387"/>
      <c r="GV62" s="387"/>
      <c r="GW62" s="387"/>
      <c r="GX62" s="387"/>
      <c r="GY62" s="387"/>
      <c r="GZ62" s="387"/>
      <c r="HA62" s="387"/>
      <c r="HB62" s="387"/>
      <c r="HC62" s="387"/>
      <c r="HD62" s="387"/>
      <c r="HE62" s="387"/>
      <c r="HF62" s="387"/>
      <c r="HG62" s="387"/>
      <c r="HH62" s="387"/>
      <c r="HI62" s="387"/>
      <c r="HJ62" s="387"/>
      <c r="HK62" s="387"/>
      <c r="HL62" s="387"/>
      <c r="HM62" s="387"/>
      <c r="HN62" s="387"/>
      <c r="HO62" s="387"/>
      <c r="HP62" s="387"/>
      <c r="HQ62" s="387"/>
      <c r="HR62" s="387"/>
      <c r="HS62" s="387"/>
      <c r="HT62" s="387"/>
      <c r="HU62" s="387"/>
      <c r="HV62" s="387"/>
      <c r="HW62" s="387"/>
      <c r="HX62" s="387"/>
      <c r="HY62" s="387"/>
      <c r="HZ62" s="387"/>
      <c r="IA62" s="387"/>
      <c r="IB62" s="387"/>
      <c r="IC62" s="387"/>
      <c r="ID62" s="387"/>
      <c r="IE62" s="387"/>
      <c r="IF62" s="387"/>
      <c r="IG62" s="387"/>
      <c r="IH62" s="387"/>
      <c r="II62" s="387"/>
      <c r="IJ62" s="387"/>
      <c r="IK62" s="387"/>
      <c r="IL62" s="387"/>
      <c r="IM62" s="387"/>
      <c r="IN62" s="387"/>
      <c r="IO62" s="387"/>
      <c r="IP62" s="387"/>
      <c r="IQ62" s="387"/>
      <c r="IR62" s="387"/>
      <c r="IS62" s="387"/>
      <c r="IT62" s="387"/>
      <c r="IU62" s="391"/>
    </row>
    <row r="63" spans="1:255" ht="43.5" customHeight="1" thickBot="1">
      <c r="A63" s="406"/>
      <c r="B63" s="1114"/>
      <c r="C63" s="284"/>
      <c r="D63" s="538" t="s">
        <v>1083</v>
      </c>
      <c r="E63" s="280"/>
      <c r="F63" s="248"/>
      <c r="G63" s="248"/>
      <c r="H63" s="248"/>
      <c r="I63" s="248"/>
      <c r="J63" s="248"/>
      <c r="K63" s="248"/>
      <c r="L63" s="387"/>
      <c r="M63" s="387"/>
      <c r="N63" s="387"/>
      <c r="O63" s="387"/>
      <c r="P63" s="387"/>
      <c r="Q63" s="387"/>
      <c r="R63" s="387"/>
      <c r="S63" s="387"/>
      <c r="T63" s="387"/>
      <c r="U63" s="387"/>
      <c r="V63" s="387"/>
      <c r="W63" s="387"/>
      <c r="X63" s="387"/>
      <c r="Y63" s="387"/>
      <c r="Z63" s="387"/>
      <c r="AA63" s="387"/>
      <c r="AB63" s="387"/>
      <c r="AC63" s="387"/>
      <c r="AD63" s="387"/>
      <c r="AE63" s="387"/>
      <c r="AF63" s="387"/>
      <c r="AG63" s="387"/>
      <c r="AH63" s="387"/>
      <c r="AI63" s="387"/>
      <c r="AJ63" s="387"/>
      <c r="AK63" s="387"/>
      <c r="AL63" s="387"/>
      <c r="AM63" s="387"/>
      <c r="AN63" s="387"/>
      <c r="AO63" s="387"/>
      <c r="AP63" s="387"/>
      <c r="AQ63" s="387"/>
      <c r="AR63" s="387"/>
      <c r="AS63" s="387"/>
      <c r="AT63" s="387"/>
      <c r="AU63" s="387"/>
      <c r="AV63" s="387"/>
      <c r="AW63" s="387"/>
      <c r="AX63" s="387"/>
      <c r="AY63" s="387"/>
      <c r="AZ63" s="387"/>
      <c r="BA63" s="387"/>
      <c r="BB63" s="387"/>
      <c r="BC63" s="387"/>
      <c r="BD63" s="387"/>
      <c r="BE63" s="387"/>
      <c r="BF63" s="387"/>
      <c r="BG63" s="387"/>
      <c r="BH63" s="387"/>
      <c r="BI63" s="387"/>
      <c r="BJ63" s="387"/>
      <c r="BK63" s="387"/>
      <c r="BL63" s="387"/>
      <c r="BM63" s="387"/>
      <c r="BN63" s="387"/>
      <c r="BO63" s="387"/>
      <c r="BP63" s="387"/>
      <c r="BQ63" s="387"/>
      <c r="BR63" s="387"/>
      <c r="BS63" s="387"/>
      <c r="BT63" s="387"/>
      <c r="BU63" s="387"/>
      <c r="BV63" s="387"/>
      <c r="BW63" s="387"/>
      <c r="BX63" s="387"/>
      <c r="BY63" s="387"/>
      <c r="BZ63" s="387"/>
      <c r="CA63" s="387"/>
      <c r="CB63" s="387"/>
      <c r="CC63" s="387"/>
      <c r="CD63" s="387"/>
      <c r="CE63" s="387"/>
      <c r="CF63" s="387"/>
      <c r="CG63" s="387"/>
      <c r="CH63" s="387"/>
      <c r="CI63" s="387"/>
      <c r="CJ63" s="387"/>
      <c r="CK63" s="387"/>
      <c r="CL63" s="387"/>
      <c r="CM63" s="387"/>
      <c r="CN63" s="387"/>
      <c r="CO63" s="387"/>
      <c r="CP63" s="387"/>
      <c r="CQ63" s="387"/>
      <c r="CR63" s="387"/>
      <c r="CS63" s="387"/>
      <c r="CT63" s="387"/>
      <c r="CU63" s="387"/>
      <c r="CV63" s="387"/>
      <c r="CW63" s="387"/>
      <c r="CX63" s="387"/>
      <c r="CY63" s="387"/>
      <c r="CZ63" s="387"/>
      <c r="DA63" s="387"/>
      <c r="DB63" s="387"/>
      <c r="DC63" s="387"/>
      <c r="DD63" s="387"/>
      <c r="DE63" s="387"/>
      <c r="DF63" s="387"/>
      <c r="DG63" s="387"/>
      <c r="DH63" s="387"/>
      <c r="DI63" s="387"/>
      <c r="DJ63" s="387"/>
      <c r="DK63" s="387"/>
      <c r="DL63" s="387"/>
      <c r="DM63" s="387"/>
      <c r="DN63" s="387"/>
      <c r="DO63" s="387"/>
      <c r="DP63" s="387"/>
      <c r="DQ63" s="387"/>
      <c r="DR63" s="387"/>
      <c r="DS63" s="387"/>
      <c r="DT63" s="387"/>
      <c r="DU63" s="387"/>
      <c r="DV63" s="387"/>
      <c r="DW63" s="387"/>
      <c r="DX63" s="387"/>
      <c r="DY63" s="387"/>
      <c r="DZ63" s="387"/>
      <c r="EA63" s="387"/>
      <c r="EB63" s="387"/>
      <c r="EC63" s="387"/>
      <c r="ED63" s="387"/>
      <c r="EE63" s="387"/>
      <c r="EF63" s="387"/>
      <c r="EG63" s="387"/>
      <c r="EH63" s="387"/>
      <c r="EI63" s="387"/>
      <c r="EJ63" s="387"/>
      <c r="EK63" s="387"/>
      <c r="EL63" s="387"/>
      <c r="EM63" s="387"/>
      <c r="EN63" s="387"/>
      <c r="EO63" s="387"/>
      <c r="EP63" s="387"/>
      <c r="EQ63" s="387"/>
      <c r="ER63" s="387"/>
      <c r="ES63" s="387"/>
      <c r="ET63" s="387"/>
      <c r="EU63" s="387"/>
      <c r="EV63" s="387"/>
      <c r="EW63" s="387"/>
      <c r="EX63" s="387"/>
      <c r="EY63" s="387"/>
      <c r="EZ63" s="387"/>
      <c r="FA63" s="387"/>
      <c r="FB63" s="387"/>
      <c r="FC63" s="387"/>
      <c r="FD63" s="387"/>
      <c r="FE63" s="387"/>
      <c r="FF63" s="387"/>
      <c r="FG63" s="387"/>
      <c r="FH63" s="387"/>
      <c r="FI63" s="387"/>
      <c r="FJ63" s="387"/>
      <c r="FK63" s="387"/>
      <c r="FL63" s="387"/>
      <c r="FM63" s="387"/>
      <c r="FN63" s="387"/>
      <c r="FO63" s="387"/>
      <c r="FP63" s="387"/>
      <c r="FQ63" s="387"/>
      <c r="FR63" s="387"/>
      <c r="FS63" s="387"/>
      <c r="FT63" s="387"/>
      <c r="FU63" s="387"/>
      <c r="FV63" s="387"/>
      <c r="FW63" s="387"/>
      <c r="FX63" s="387"/>
      <c r="FY63" s="387"/>
      <c r="FZ63" s="387"/>
      <c r="GA63" s="387"/>
      <c r="GB63" s="387"/>
      <c r="GC63" s="387"/>
      <c r="GD63" s="387"/>
      <c r="GE63" s="387"/>
      <c r="GF63" s="387"/>
      <c r="GG63" s="387"/>
      <c r="GH63" s="387"/>
      <c r="GI63" s="387"/>
      <c r="GJ63" s="387"/>
      <c r="GK63" s="387"/>
      <c r="GL63" s="387"/>
      <c r="GM63" s="387"/>
      <c r="GN63" s="387"/>
      <c r="GO63" s="387"/>
      <c r="GP63" s="387"/>
      <c r="GQ63" s="387"/>
      <c r="GR63" s="387"/>
      <c r="GS63" s="387"/>
      <c r="GT63" s="387"/>
      <c r="GU63" s="387"/>
      <c r="GV63" s="387"/>
      <c r="GW63" s="387"/>
      <c r="GX63" s="387"/>
      <c r="GY63" s="387"/>
      <c r="GZ63" s="387"/>
      <c r="HA63" s="387"/>
      <c r="HB63" s="387"/>
      <c r="HC63" s="387"/>
      <c r="HD63" s="387"/>
      <c r="HE63" s="387"/>
      <c r="HF63" s="387"/>
      <c r="HG63" s="387"/>
      <c r="HH63" s="387"/>
      <c r="HI63" s="387"/>
      <c r="HJ63" s="387"/>
      <c r="HK63" s="387"/>
      <c r="HL63" s="387"/>
      <c r="HM63" s="387"/>
      <c r="HN63" s="387"/>
      <c r="HO63" s="387"/>
      <c r="HP63" s="387"/>
      <c r="HQ63" s="387"/>
      <c r="HR63" s="387"/>
      <c r="HS63" s="387"/>
      <c r="HT63" s="387"/>
      <c r="HU63" s="387"/>
      <c r="HV63" s="387"/>
      <c r="HW63" s="387"/>
      <c r="HX63" s="387"/>
      <c r="HY63" s="387"/>
      <c r="HZ63" s="387"/>
      <c r="IA63" s="387"/>
      <c r="IB63" s="387"/>
      <c r="IC63" s="387"/>
      <c r="ID63" s="387"/>
      <c r="IE63" s="387"/>
      <c r="IF63" s="387"/>
      <c r="IG63" s="387"/>
      <c r="IH63" s="387"/>
      <c r="II63" s="387"/>
      <c r="IJ63" s="387"/>
      <c r="IK63" s="387"/>
      <c r="IL63" s="387"/>
      <c r="IM63" s="387"/>
      <c r="IN63" s="387"/>
      <c r="IO63" s="387"/>
      <c r="IP63" s="387"/>
      <c r="IQ63" s="387"/>
      <c r="IR63" s="387"/>
      <c r="IS63" s="387"/>
      <c r="IT63" s="387"/>
      <c r="IU63" s="391"/>
    </row>
    <row r="64" spans="1:255" ht="24" customHeight="1" thickBot="1">
      <c r="A64" s="406"/>
      <c r="B64" s="349" t="s">
        <v>232</v>
      </c>
      <c r="C64" s="371"/>
      <c r="D64" s="358"/>
      <c r="E64" s="280"/>
      <c r="F64" s="248"/>
      <c r="G64" s="248"/>
      <c r="H64" s="248"/>
      <c r="I64" s="248"/>
      <c r="J64" s="248"/>
      <c r="K64" s="248"/>
      <c r="L64" s="387"/>
      <c r="M64" s="387"/>
      <c r="N64" s="387"/>
      <c r="O64" s="387"/>
      <c r="P64" s="387"/>
      <c r="Q64" s="387"/>
      <c r="R64" s="387"/>
      <c r="S64" s="387"/>
      <c r="T64" s="387"/>
      <c r="U64" s="387"/>
      <c r="V64" s="387"/>
      <c r="W64" s="387"/>
      <c r="X64" s="387"/>
      <c r="Y64" s="387"/>
      <c r="Z64" s="387"/>
      <c r="AA64" s="387"/>
      <c r="AB64" s="387"/>
      <c r="AC64" s="387"/>
      <c r="AD64" s="387"/>
      <c r="AE64" s="387"/>
      <c r="AF64" s="387"/>
      <c r="AG64" s="387"/>
      <c r="AH64" s="387"/>
      <c r="AI64" s="387"/>
      <c r="AJ64" s="387"/>
      <c r="AK64" s="387"/>
      <c r="AL64" s="387"/>
      <c r="AM64" s="387"/>
      <c r="AN64" s="387"/>
      <c r="AO64" s="387"/>
      <c r="AP64" s="387"/>
      <c r="AQ64" s="387"/>
      <c r="AR64" s="387"/>
      <c r="AS64" s="387"/>
      <c r="AT64" s="387"/>
      <c r="AU64" s="387"/>
      <c r="AV64" s="387"/>
      <c r="AW64" s="387"/>
      <c r="AX64" s="387"/>
      <c r="AY64" s="387"/>
      <c r="AZ64" s="387"/>
      <c r="BA64" s="387"/>
      <c r="BB64" s="387"/>
      <c r="BC64" s="387"/>
      <c r="BD64" s="387"/>
      <c r="BE64" s="387"/>
      <c r="BF64" s="387"/>
      <c r="BG64" s="387"/>
      <c r="BH64" s="387"/>
      <c r="BI64" s="387"/>
      <c r="BJ64" s="387"/>
      <c r="BK64" s="387"/>
      <c r="BL64" s="387"/>
      <c r="BM64" s="387"/>
      <c r="BN64" s="387"/>
      <c r="BO64" s="387"/>
      <c r="BP64" s="387"/>
      <c r="BQ64" s="387"/>
      <c r="BR64" s="387"/>
      <c r="BS64" s="387"/>
      <c r="BT64" s="387"/>
      <c r="BU64" s="387"/>
      <c r="BV64" s="387"/>
      <c r="BW64" s="387"/>
      <c r="BX64" s="387"/>
      <c r="BY64" s="387"/>
      <c r="BZ64" s="387"/>
      <c r="CA64" s="387"/>
      <c r="CB64" s="387"/>
      <c r="CC64" s="387"/>
      <c r="CD64" s="387"/>
      <c r="CE64" s="387"/>
      <c r="CF64" s="387"/>
      <c r="CG64" s="387"/>
      <c r="CH64" s="387"/>
      <c r="CI64" s="387"/>
      <c r="CJ64" s="387"/>
      <c r="CK64" s="387"/>
      <c r="CL64" s="387"/>
      <c r="CM64" s="387"/>
      <c r="CN64" s="387"/>
      <c r="CO64" s="387"/>
      <c r="CP64" s="387"/>
      <c r="CQ64" s="387"/>
      <c r="CR64" s="387"/>
      <c r="CS64" s="387"/>
      <c r="CT64" s="387"/>
      <c r="CU64" s="387"/>
      <c r="CV64" s="387"/>
      <c r="CW64" s="387"/>
      <c r="CX64" s="387"/>
      <c r="CY64" s="387"/>
      <c r="CZ64" s="387"/>
      <c r="DA64" s="387"/>
      <c r="DB64" s="387"/>
      <c r="DC64" s="387"/>
      <c r="DD64" s="387"/>
      <c r="DE64" s="387"/>
      <c r="DF64" s="387"/>
      <c r="DG64" s="387"/>
      <c r="DH64" s="387"/>
      <c r="DI64" s="387"/>
      <c r="DJ64" s="387"/>
      <c r="DK64" s="387"/>
      <c r="DL64" s="387"/>
      <c r="DM64" s="387"/>
      <c r="DN64" s="387"/>
      <c r="DO64" s="387"/>
      <c r="DP64" s="387"/>
      <c r="DQ64" s="387"/>
      <c r="DR64" s="387"/>
      <c r="DS64" s="387"/>
      <c r="DT64" s="387"/>
      <c r="DU64" s="387"/>
      <c r="DV64" s="387"/>
      <c r="DW64" s="387"/>
      <c r="DX64" s="387"/>
      <c r="DY64" s="387"/>
      <c r="DZ64" s="387"/>
      <c r="EA64" s="387"/>
      <c r="EB64" s="387"/>
      <c r="EC64" s="387"/>
      <c r="ED64" s="387"/>
      <c r="EE64" s="387"/>
      <c r="EF64" s="387"/>
      <c r="EG64" s="387"/>
      <c r="EH64" s="387"/>
      <c r="EI64" s="387"/>
      <c r="EJ64" s="387"/>
      <c r="EK64" s="387"/>
      <c r="EL64" s="387"/>
      <c r="EM64" s="387"/>
      <c r="EN64" s="387"/>
      <c r="EO64" s="387"/>
      <c r="EP64" s="387"/>
      <c r="EQ64" s="387"/>
      <c r="ER64" s="387"/>
      <c r="ES64" s="387"/>
      <c r="ET64" s="387"/>
      <c r="EU64" s="387"/>
      <c r="EV64" s="387"/>
      <c r="EW64" s="387"/>
      <c r="EX64" s="387"/>
      <c r="EY64" s="387"/>
      <c r="EZ64" s="387"/>
      <c r="FA64" s="387"/>
      <c r="FB64" s="387"/>
      <c r="FC64" s="387"/>
      <c r="FD64" s="387"/>
      <c r="FE64" s="387"/>
      <c r="FF64" s="387"/>
      <c r="FG64" s="387"/>
      <c r="FH64" s="387"/>
      <c r="FI64" s="387"/>
      <c r="FJ64" s="387"/>
      <c r="FK64" s="387"/>
      <c r="FL64" s="387"/>
      <c r="FM64" s="387"/>
      <c r="FN64" s="387"/>
      <c r="FO64" s="387"/>
      <c r="FP64" s="387"/>
      <c r="FQ64" s="387"/>
      <c r="FR64" s="387"/>
      <c r="FS64" s="387"/>
      <c r="FT64" s="387"/>
      <c r="FU64" s="387"/>
      <c r="FV64" s="387"/>
      <c r="FW64" s="387"/>
      <c r="FX64" s="387"/>
      <c r="FY64" s="387"/>
      <c r="FZ64" s="387"/>
      <c r="GA64" s="387"/>
      <c r="GB64" s="387"/>
      <c r="GC64" s="387"/>
      <c r="GD64" s="387"/>
      <c r="GE64" s="387"/>
      <c r="GF64" s="387"/>
      <c r="GG64" s="387"/>
      <c r="GH64" s="387"/>
      <c r="GI64" s="387"/>
      <c r="GJ64" s="387"/>
      <c r="GK64" s="387"/>
      <c r="GL64" s="387"/>
      <c r="GM64" s="387"/>
      <c r="GN64" s="387"/>
      <c r="GO64" s="387"/>
      <c r="GP64" s="387"/>
      <c r="GQ64" s="387"/>
      <c r="GR64" s="387"/>
      <c r="GS64" s="387"/>
      <c r="GT64" s="387"/>
      <c r="GU64" s="387"/>
      <c r="GV64" s="387"/>
      <c r="GW64" s="387"/>
      <c r="GX64" s="387"/>
      <c r="GY64" s="387"/>
      <c r="GZ64" s="387"/>
      <c r="HA64" s="387"/>
      <c r="HB64" s="387"/>
      <c r="HC64" s="387"/>
      <c r="HD64" s="387"/>
      <c r="HE64" s="387"/>
      <c r="HF64" s="387"/>
      <c r="HG64" s="387"/>
      <c r="HH64" s="387"/>
      <c r="HI64" s="387"/>
      <c r="HJ64" s="387"/>
      <c r="HK64" s="387"/>
      <c r="HL64" s="387"/>
      <c r="HM64" s="387"/>
      <c r="HN64" s="387"/>
      <c r="HO64" s="387"/>
      <c r="HP64" s="387"/>
      <c r="HQ64" s="387"/>
      <c r="HR64" s="387"/>
      <c r="HS64" s="387"/>
      <c r="HT64" s="387"/>
      <c r="HU64" s="387"/>
      <c r="HV64" s="387"/>
      <c r="HW64" s="387"/>
      <c r="HX64" s="387"/>
      <c r="HY64" s="387"/>
      <c r="HZ64" s="387"/>
      <c r="IA64" s="387"/>
      <c r="IB64" s="387"/>
      <c r="IC64" s="387"/>
      <c r="ID64" s="387"/>
      <c r="IE64" s="387"/>
      <c r="IF64" s="387"/>
      <c r="IG64" s="387"/>
      <c r="IH64" s="387"/>
      <c r="II64" s="387"/>
      <c r="IJ64" s="387"/>
      <c r="IK64" s="387"/>
      <c r="IL64" s="387"/>
      <c r="IM64" s="387"/>
      <c r="IN64" s="387"/>
      <c r="IO64" s="387"/>
      <c r="IP64" s="387"/>
      <c r="IQ64" s="387"/>
      <c r="IR64" s="387"/>
      <c r="IS64" s="387"/>
      <c r="IT64" s="387"/>
      <c r="IU64" s="391"/>
    </row>
    <row r="65" spans="1:255" ht="183.6" customHeight="1">
      <c r="A65" s="406"/>
      <c r="B65" s="1097" t="s">
        <v>233</v>
      </c>
      <c r="C65" s="345"/>
      <c r="D65" s="549" t="s">
        <v>1084</v>
      </c>
      <c r="E65" s="280"/>
      <c r="F65" s="248"/>
      <c r="G65" s="248"/>
      <c r="H65" s="248"/>
      <c r="I65" s="248"/>
      <c r="J65" s="248"/>
      <c r="K65" s="248"/>
      <c r="L65" s="387"/>
      <c r="M65" s="387"/>
      <c r="N65" s="387"/>
      <c r="O65" s="387"/>
      <c r="P65" s="387"/>
      <c r="Q65" s="387"/>
      <c r="R65" s="387"/>
      <c r="S65" s="387"/>
      <c r="T65" s="387"/>
      <c r="U65" s="387"/>
      <c r="V65" s="387"/>
      <c r="W65" s="387"/>
      <c r="X65" s="387"/>
      <c r="Y65" s="387"/>
      <c r="Z65" s="387"/>
      <c r="AA65" s="387"/>
      <c r="AB65" s="387"/>
      <c r="AC65" s="387"/>
      <c r="AD65" s="387"/>
      <c r="AE65" s="387"/>
      <c r="AF65" s="387"/>
      <c r="AG65" s="387"/>
      <c r="AH65" s="387"/>
      <c r="AI65" s="387"/>
      <c r="AJ65" s="387"/>
      <c r="AK65" s="387"/>
      <c r="AL65" s="387"/>
      <c r="AM65" s="387"/>
      <c r="AN65" s="387"/>
      <c r="AO65" s="387"/>
      <c r="AP65" s="387"/>
      <c r="AQ65" s="387"/>
      <c r="AR65" s="387"/>
      <c r="AS65" s="387"/>
      <c r="AT65" s="387"/>
      <c r="AU65" s="387"/>
      <c r="AV65" s="387"/>
      <c r="AW65" s="387"/>
      <c r="AX65" s="387"/>
      <c r="AY65" s="387"/>
      <c r="AZ65" s="387"/>
      <c r="BA65" s="387"/>
      <c r="BB65" s="387"/>
      <c r="BC65" s="387"/>
      <c r="BD65" s="387"/>
      <c r="BE65" s="387"/>
      <c r="BF65" s="387"/>
      <c r="BG65" s="387"/>
      <c r="BH65" s="387"/>
      <c r="BI65" s="387"/>
      <c r="BJ65" s="387"/>
      <c r="BK65" s="387"/>
      <c r="BL65" s="387"/>
      <c r="BM65" s="387"/>
      <c r="BN65" s="387"/>
      <c r="BO65" s="387"/>
      <c r="BP65" s="387"/>
      <c r="BQ65" s="387"/>
      <c r="BR65" s="387"/>
      <c r="BS65" s="387"/>
      <c r="BT65" s="387"/>
      <c r="BU65" s="387"/>
      <c r="BV65" s="387"/>
      <c r="BW65" s="387"/>
      <c r="BX65" s="387"/>
      <c r="BY65" s="387"/>
      <c r="BZ65" s="387"/>
      <c r="CA65" s="387"/>
      <c r="CB65" s="387"/>
      <c r="CC65" s="387"/>
      <c r="CD65" s="387"/>
      <c r="CE65" s="387"/>
      <c r="CF65" s="387"/>
      <c r="CG65" s="387"/>
      <c r="CH65" s="387"/>
      <c r="CI65" s="387"/>
      <c r="CJ65" s="387"/>
      <c r="CK65" s="387"/>
      <c r="CL65" s="387"/>
      <c r="CM65" s="387"/>
      <c r="CN65" s="387"/>
      <c r="CO65" s="387"/>
      <c r="CP65" s="387"/>
      <c r="CQ65" s="387"/>
      <c r="CR65" s="387"/>
      <c r="CS65" s="387"/>
      <c r="CT65" s="387"/>
      <c r="CU65" s="387"/>
      <c r="CV65" s="387"/>
      <c r="CW65" s="387"/>
      <c r="CX65" s="387"/>
      <c r="CY65" s="387"/>
      <c r="CZ65" s="387"/>
      <c r="DA65" s="387"/>
      <c r="DB65" s="387"/>
      <c r="DC65" s="387"/>
      <c r="DD65" s="387"/>
      <c r="DE65" s="387"/>
      <c r="DF65" s="387"/>
      <c r="DG65" s="387"/>
      <c r="DH65" s="387"/>
      <c r="DI65" s="387"/>
      <c r="DJ65" s="387"/>
      <c r="DK65" s="387"/>
      <c r="DL65" s="387"/>
      <c r="DM65" s="387"/>
      <c r="DN65" s="387"/>
      <c r="DO65" s="387"/>
      <c r="DP65" s="387"/>
      <c r="DQ65" s="387"/>
      <c r="DR65" s="387"/>
      <c r="DS65" s="387"/>
      <c r="DT65" s="387"/>
      <c r="DU65" s="387"/>
      <c r="DV65" s="387"/>
      <c r="DW65" s="387"/>
      <c r="DX65" s="387"/>
      <c r="DY65" s="387"/>
      <c r="DZ65" s="387"/>
      <c r="EA65" s="387"/>
      <c r="EB65" s="387"/>
      <c r="EC65" s="387"/>
      <c r="ED65" s="387"/>
      <c r="EE65" s="387"/>
      <c r="EF65" s="387"/>
      <c r="EG65" s="387"/>
      <c r="EH65" s="387"/>
      <c r="EI65" s="387"/>
      <c r="EJ65" s="387"/>
      <c r="EK65" s="387"/>
      <c r="EL65" s="387"/>
      <c r="EM65" s="387"/>
      <c r="EN65" s="387"/>
      <c r="EO65" s="387"/>
      <c r="EP65" s="387"/>
      <c r="EQ65" s="387"/>
      <c r="ER65" s="387"/>
      <c r="ES65" s="387"/>
      <c r="ET65" s="387"/>
      <c r="EU65" s="387"/>
      <c r="EV65" s="387"/>
      <c r="EW65" s="387"/>
      <c r="EX65" s="387"/>
      <c r="EY65" s="387"/>
      <c r="EZ65" s="387"/>
      <c r="FA65" s="387"/>
      <c r="FB65" s="387"/>
      <c r="FC65" s="387"/>
      <c r="FD65" s="387"/>
      <c r="FE65" s="387"/>
      <c r="FF65" s="387"/>
      <c r="FG65" s="387"/>
      <c r="FH65" s="387"/>
      <c r="FI65" s="387"/>
      <c r="FJ65" s="387"/>
      <c r="FK65" s="387"/>
      <c r="FL65" s="387"/>
      <c r="FM65" s="387"/>
      <c r="FN65" s="387"/>
      <c r="FO65" s="387"/>
      <c r="FP65" s="387"/>
      <c r="FQ65" s="387"/>
      <c r="FR65" s="387"/>
      <c r="FS65" s="387"/>
      <c r="FT65" s="387"/>
      <c r="FU65" s="387"/>
      <c r="FV65" s="387"/>
      <c r="FW65" s="387"/>
      <c r="FX65" s="387"/>
      <c r="FY65" s="387"/>
      <c r="FZ65" s="387"/>
      <c r="GA65" s="387"/>
      <c r="GB65" s="387"/>
      <c r="GC65" s="387"/>
      <c r="GD65" s="387"/>
      <c r="GE65" s="387"/>
      <c r="GF65" s="387"/>
      <c r="GG65" s="387"/>
      <c r="GH65" s="387"/>
      <c r="GI65" s="387"/>
      <c r="GJ65" s="387"/>
      <c r="GK65" s="387"/>
      <c r="GL65" s="387"/>
      <c r="GM65" s="387"/>
      <c r="GN65" s="387"/>
      <c r="GO65" s="387"/>
      <c r="GP65" s="387"/>
      <c r="GQ65" s="387"/>
      <c r="GR65" s="387"/>
      <c r="GS65" s="387"/>
      <c r="GT65" s="387"/>
      <c r="GU65" s="387"/>
      <c r="GV65" s="387"/>
      <c r="GW65" s="387"/>
      <c r="GX65" s="387"/>
      <c r="GY65" s="387"/>
      <c r="GZ65" s="387"/>
      <c r="HA65" s="387"/>
      <c r="HB65" s="387"/>
      <c r="HC65" s="387"/>
      <c r="HD65" s="387"/>
      <c r="HE65" s="387"/>
      <c r="HF65" s="387"/>
      <c r="HG65" s="387"/>
      <c r="HH65" s="387"/>
      <c r="HI65" s="387"/>
      <c r="HJ65" s="387"/>
      <c r="HK65" s="387"/>
      <c r="HL65" s="387"/>
      <c r="HM65" s="387"/>
      <c r="HN65" s="387"/>
      <c r="HO65" s="387"/>
      <c r="HP65" s="387"/>
      <c r="HQ65" s="387"/>
      <c r="HR65" s="387"/>
      <c r="HS65" s="387"/>
      <c r="HT65" s="387"/>
      <c r="HU65" s="387"/>
      <c r="HV65" s="387"/>
      <c r="HW65" s="387"/>
      <c r="HX65" s="387"/>
      <c r="HY65" s="387"/>
      <c r="HZ65" s="387"/>
      <c r="IA65" s="387"/>
      <c r="IB65" s="387"/>
      <c r="IC65" s="387"/>
      <c r="ID65" s="387"/>
      <c r="IE65" s="387"/>
      <c r="IF65" s="387"/>
      <c r="IG65" s="387"/>
      <c r="IH65" s="387"/>
      <c r="II65" s="387"/>
      <c r="IJ65" s="387"/>
      <c r="IK65" s="387"/>
      <c r="IL65" s="387"/>
      <c r="IM65" s="387"/>
      <c r="IN65" s="387"/>
      <c r="IO65" s="387"/>
      <c r="IP65" s="387"/>
      <c r="IQ65" s="387"/>
      <c r="IR65" s="387"/>
      <c r="IS65" s="387"/>
      <c r="IT65" s="387"/>
      <c r="IU65" s="391"/>
    </row>
    <row r="66" spans="1:255" ht="93" customHeight="1">
      <c r="A66" s="406"/>
      <c r="B66" s="1113"/>
      <c r="C66" s="348"/>
      <c r="D66" s="546" t="s">
        <v>1085</v>
      </c>
      <c r="E66" s="280"/>
      <c r="F66" s="248"/>
      <c r="G66" s="248"/>
      <c r="H66" s="248"/>
      <c r="I66" s="248"/>
      <c r="J66" s="248"/>
      <c r="K66" s="248"/>
      <c r="L66" s="387"/>
      <c r="M66" s="387"/>
      <c r="N66" s="387"/>
      <c r="O66" s="387"/>
      <c r="P66" s="387"/>
      <c r="Q66" s="387"/>
      <c r="R66" s="387"/>
      <c r="S66" s="387"/>
      <c r="T66" s="387"/>
      <c r="U66" s="387"/>
      <c r="V66" s="387"/>
      <c r="W66" s="387"/>
      <c r="X66" s="387"/>
      <c r="Y66" s="387"/>
      <c r="Z66" s="387"/>
      <c r="AA66" s="387"/>
      <c r="AB66" s="387"/>
      <c r="AC66" s="387"/>
      <c r="AD66" s="387"/>
      <c r="AE66" s="387"/>
      <c r="AF66" s="387"/>
      <c r="AG66" s="387"/>
      <c r="AH66" s="387"/>
      <c r="AI66" s="387"/>
      <c r="AJ66" s="387"/>
      <c r="AK66" s="387"/>
      <c r="AL66" s="387"/>
      <c r="AM66" s="387"/>
      <c r="AN66" s="387"/>
      <c r="AO66" s="387"/>
      <c r="AP66" s="387"/>
      <c r="AQ66" s="387"/>
      <c r="AR66" s="387"/>
      <c r="AS66" s="387"/>
      <c r="AT66" s="387"/>
      <c r="AU66" s="387"/>
      <c r="AV66" s="387"/>
      <c r="AW66" s="387"/>
      <c r="AX66" s="387"/>
      <c r="AY66" s="387"/>
      <c r="AZ66" s="387"/>
      <c r="BA66" s="387"/>
      <c r="BB66" s="387"/>
      <c r="BC66" s="387"/>
      <c r="BD66" s="387"/>
      <c r="BE66" s="387"/>
      <c r="BF66" s="387"/>
      <c r="BG66" s="387"/>
      <c r="BH66" s="387"/>
      <c r="BI66" s="387"/>
      <c r="BJ66" s="387"/>
      <c r="BK66" s="387"/>
      <c r="BL66" s="387"/>
      <c r="BM66" s="387"/>
      <c r="BN66" s="387"/>
      <c r="BO66" s="387"/>
      <c r="BP66" s="387"/>
      <c r="BQ66" s="387"/>
      <c r="BR66" s="387"/>
      <c r="BS66" s="387"/>
      <c r="BT66" s="387"/>
      <c r="BU66" s="387"/>
      <c r="BV66" s="387"/>
      <c r="BW66" s="387"/>
      <c r="BX66" s="387"/>
      <c r="BY66" s="387"/>
      <c r="BZ66" s="387"/>
      <c r="CA66" s="387"/>
      <c r="CB66" s="387"/>
      <c r="CC66" s="387"/>
      <c r="CD66" s="387"/>
      <c r="CE66" s="387"/>
      <c r="CF66" s="387"/>
      <c r="CG66" s="387"/>
      <c r="CH66" s="387"/>
      <c r="CI66" s="387"/>
      <c r="CJ66" s="387"/>
      <c r="CK66" s="387"/>
      <c r="CL66" s="387"/>
      <c r="CM66" s="387"/>
      <c r="CN66" s="387"/>
      <c r="CO66" s="387"/>
      <c r="CP66" s="387"/>
      <c r="CQ66" s="387"/>
      <c r="CR66" s="387"/>
      <c r="CS66" s="387"/>
      <c r="CT66" s="387"/>
      <c r="CU66" s="387"/>
      <c r="CV66" s="387"/>
      <c r="CW66" s="387"/>
      <c r="CX66" s="387"/>
      <c r="CY66" s="387"/>
      <c r="CZ66" s="387"/>
      <c r="DA66" s="387"/>
      <c r="DB66" s="387"/>
      <c r="DC66" s="387"/>
      <c r="DD66" s="387"/>
      <c r="DE66" s="387"/>
      <c r="DF66" s="387"/>
      <c r="DG66" s="387"/>
      <c r="DH66" s="387"/>
      <c r="DI66" s="387"/>
      <c r="DJ66" s="387"/>
      <c r="DK66" s="387"/>
      <c r="DL66" s="387"/>
      <c r="DM66" s="387"/>
      <c r="DN66" s="387"/>
      <c r="DO66" s="387"/>
      <c r="DP66" s="387"/>
      <c r="DQ66" s="387"/>
      <c r="DR66" s="387"/>
      <c r="DS66" s="387"/>
      <c r="DT66" s="387"/>
      <c r="DU66" s="387"/>
      <c r="DV66" s="387"/>
      <c r="DW66" s="387"/>
      <c r="DX66" s="387"/>
      <c r="DY66" s="387"/>
      <c r="DZ66" s="387"/>
      <c r="EA66" s="387"/>
      <c r="EB66" s="387"/>
      <c r="EC66" s="387"/>
      <c r="ED66" s="387"/>
      <c r="EE66" s="387"/>
      <c r="EF66" s="387"/>
      <c r="EG66" s="387"/>
      <c r="EH66" s="387"/>
      <c r="EI66" s="387"/>
      <c r="EJ66" s="387"/>
      <c r="EK66" s="387"/>
      <c r="EL66" s="387"/>
      <c r="EM66" s="387"/>
      <c r="EN66" s="387"/>
      <c r="EO66" s="387"/>
      <c r="EP66" s="387"/>
      <c r="EQ66" s="387"/>
      <c r="ER66" s="387"/>
      <c r="ES66" s="387"/>
      <c r="ET66" s="387"/>
      <c r="EU66" s="387"/>
      <c r="EV66" s="387"/>
      <c r="EW66" s="387"/>
      <c r="EX66" s="387"/>
      <c r="EY66" s="387"/>
      <c r="EZ66" s="387"/>
      <c r="FA66" s="387"/>
      <c r="FB66" s="387"/>
      <c r="FC66" s="387"/>
      <c r="FD66" s="387"/>
      <c r="FE66" s="387"/>
      <c r="FF66" s="387"/>
      <c r="FG66" s="387"/>
      <c r="FH66" s="387"/>
      <c r="FI66" s="387"/>
      <c r="FJ66" s="387"/>
      <c r="FK66" s="387"/>
      <c r="FL66" s="387"/>
      <c r="FM66" s="387"/>
      <c r="FN66" s="387"/>
      <c r="FO66" s="387"/>
      <c r="FP66" s="387"/>
      <c r="FQ66" s="387"/>
      <c r="FR66" s="387"/>
      <c r="FS66" s="387"/>
      <c r="FT66" s="387"/>
      <c r="FU66" s="387"/>
      <c r="FV66" s="387"/>
      <c r="FW66" s="387"/>
      <c r="FX66" s="387"/>
      <c r="FY66" s="387"/>
      <c r="FZ66" s="387"/>
      <c r="GA66" s="387"/>
      <c r="GB66" s="387"/>
      <c r="GC66" s="387"/>
      <c r="GD66" s="387"/>
      <c r="GE66" s="387"/>
      <c r="GF66" s="387"/>
      <c r="GG66" s="387"/>
      <c r="GH66" s="387"/>
      <c r="GI66" s="387"/>
      <c r="GJ66" s="387"/>
      <c r="GK66" s="387"/>
      <c r="GL66" s="387"/>
      <c r="GM66" s="387"/>
      <c r="GN66" s="387"/>
      <c r="GO66" s="387"/>
      <c r="GP66" s="387"/>
      <c r="GQ66" s="387"/>
      <c r="GR66" s="387"/>
      <c r="GS66" s="387"/>
      <c r="GT66" s="387"/>
      <c r="GU66" s="387"/>
      <c r="GV66" s="387"/>
      <c r="GW66" s="387"/>
      <c r="GX66" s="387"/>
      <c r="GY66" s="387"/>
      <c r="GZ66" s="387"/>
      <c r="HA66" s="387"/>
      <c r="HB66" s="387"/>
      <c r="HC66" s="387"/>
      <c r="HD66" s="387"/>
      <c r="HE66" s="387"/>
      <c r="HF66" s="387"/>
      <c r="HG66" s="387"/>
      <c r="HH66" s="387"/>
      <c r="HI66" s="387"/>
      <c r="HJ66" s="387"/>
      <c r="HK66" s="387"/>
      <c r="HL66" s="387"/>
      <c r="HM66" s="387"/>
      <c r="HN66" s="387"/>
      <c r="HO66" s="387"/>
      <c r="HP66" s="387"/>
      <c r="HQ66" s="387"/>
      <c r="HR66" s="387"/>
      <c r="HS66" s="387"/>
      <c r="HT66" s="387"/>
      <c r="HU66" s="387"/>
      <c r="HV66" s="387"/>
      <c r="HW66" s="387"/>
      <c r="HX66" s="387"/>
      <c r="HY66" s="387"/>
      <c r="HZ66" s="387"/>
      <c r="IA66" s="387"/>
      <c r="IB66" s="387"/>
      <c r="IC66" s="387"/>
      <c r="ID66" s="387"/>
      <c r="IE66" s="387"/>
      <c r="IF66" s="387"/>
      <c r="IG66" s="387"/>
      <c r="IH66" s="387"/>
      <c r="II66" s="387"/>
      <c r="IJ66" s="387"/>
      <c r="IK66" s="387"/>
      <c r="IL66" s="387"/>
      <c r="IM66" s="387"/>
      <c r="IN66" s="387"/>
      <c r="IO66" s="387"/>
      <c r="IP66" s="387"/>
      <c r="IQ66" s="387"/>
      <c r="IR66" s="387"/>
      <c r="IS66" s="387"/>
      <c r="IT66" s="387"/>
      <c r="IU66" s="391"/>
    </row>
    <row r="67" spans="1:255" ht="53.45" customHeight="1" thickBot="1">
      <c r="A67" s="406"/>
      <c r="B67" s="1114"/>
      <c r="C67" s="284"/>
      <c r="D67" s="538" t="s">
        <v>1086</v>
      </c>
      <c r="E67" s="280"/>
      <c r="F67" s="248"/>
      <c r="G67" s="248"/>
      <c r="H67" s="248"/>
      <c r="I67" s="248"/>
      <c r="J67" s="248"/>
      <c r="K67" s="248"/>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7"/>
      <c r="AJ67" s="387"/>
      <c r="AK67" s="387"/>
      <c r="AL67" s="387"/>
      <c r="AM67" s="387"/>
      <c r="AN67" s="387"/>
      <c r="AO67" s="387"/>
      <c r="AP67" s="387"/>
      <c r="AQ67" s="387"/>
      <c r="AR67" s="387"/>
      <c r="AS67" s="387"/>
      <c r="AT67" s="387"/>
      <c r="AU67" s="387"/>
      <c r="AV67" s="387"/>
      <c r="AW67" s="387"/>
      <c r="AX67" s="387"/>
      <c r="AY67" s="387"/>
      <c r="AZ67" s="387"/>
      <c r="BA67" s="387"/>
      <c r="BB67" s="387"/>
      <c r="BC67" s="387"/>
      <c r="BD67" s="387"/>
      <c r="BE67" s="387"/>
      <c r="BF67" s="387"/>
      <c r="BG67" s="387"/>
      <c r="BH67" s="387"/>
      <c r="BI67" s="387"/>
      <c r="BJ67" s="387"/>
      <c r="BK67" s="387"/>
      <c r="BL67" s="387"/>
      <c r="BM67" s="387"/>
      <c r="BN67" s="387"/>
      <c r="BO67" s="387"/>
      <c r="BP67" s="387"/>
      <c r="BQ67" s="387"/>
      <c r="BR67" s="387"/>
      <c r="BS67" s="387"/>
      <c r="BT67" s="387"/>
      <c r="BU67" s="387"/>
      <c r="BV67" s="387"/>
      <c r="BW67" s="387"/>
      <c r="BX67" s="387"/>
      <c r="BY67" s="387"/>
      <c r="BZ67" s="387"/>
      <c r="CA67" s="387"/>
      <c r="CB67" s="387"/>
      <c r="CC67" s="387"/>
      <c r="CD67" s="387"/>
      <c r="CE67" s="387"/>
      <c r="CF67" s="387"/>
      <c r="CG67" s="387"/>
      <c r="CH67" s="387"/>
      <c r="CI67" s="387"/>
      <c r="CJ67" s="387"/>
      <c r="CK67" s="387"/>
      <c r="CL67" s="387"/>
      <c r="CM67" s="387"/>
      <c r="CN67" s="387"/>
      <c r="CO67" s="387"/>
      <c r="CP67" s="387"/>
      <c r="CQ67" s="387"/>
      <c r="CR67" s="387"/>
      <c r="CS67" s="387"/>
      <c r="CT67" s="387"/>
      <c r="CU67" s="387"/>
      <c r="CV67" s="387"/>
      <c r="CW67" s="387"/>
      <c r="CX67" s="387"/>
      <c r="CY67" s="387"/>
      <c r="CZ67" s="387"/>
      <c r="DA67" s="387"/>
      <c r="DB67" s="387"/>
      <c r="DC67" s="387"/>
      <c r="DD67" s="387"/>
      <c r="DE67" s="387"/>
      <c r="DF67" s="387"/>
      <c r="DG67" s="387"/>
      <c r="DH67" s="387"/>
      <c r="DI67" s="387"/>
      <c r="DJ67" s="387"/>
      <c r="DK67" s="387"/>
      <c r="DL67" s="387"/>
      <c r="DM67" s="387"/>
      <c r="DN67" s="387"/>
      <c r="DO67" s="387"/>
      <c r="DP67" s="387"/>
      <c r="DQ67" s="387"/>
      <c r="DR67" s="387"/>
      <c r="DS67" s="387"/>
      <c r="DT67" s="387"/>
      <c r="DU67" s="387"/>
      <c r="DV67" s="387"/>
      <c r="DW67" s="387"/>
      <c r="DX67" s="387"/>
      <c r="DY67" s="387"/>
      <c r="DZ67" s="387"/>
      <c r="EA67" s="387"/>
      <c r="EB67" s="387"/>
      <c r="EC67" s="387"/>
      <c r="ED67" s="387"/>
      <c r="EE67" s="387"/>
      <c r="EF67" s="387"/>
      <c r="EG67" s="387"/>
      <c r="EH67" s="387"/>
      <c r="EI67" s="387"/>
      <c r="EJ67" s="387"/>
      <c r="EK67" s="387"/>
      <c r="EL67" s="387"/>
      <c r="EM67" s="387"/>
      <c r="EN67" s="387"/>
      <c r="EO67" s="387"/>
      <c r="EP67" s="387"/>
      <c r="EQ67" s="387"/>
      <c r="ER67" s="387"/>
      <c r="ES67" s="387"/>
      <c r="ET67" s="387"/>
      <c r="EU67" s="387"/>
      <c r="EV67" s="387"/>
      <c r="EW67" s="387"/>
      <c r="EX67" s="387"/>
      <c r="EY67" s="387"/>
      <c r="EZ67" s="387"/>
      <c r="FA67" s="387"/>
      <c r="FB67" s="387"/>
      <c r="FC67" s="387"/>
      <c r="FD67" s="387"/>
      <c r="FE67" s="387"/>
      <c r="FF67" s="387"/>
      <c r="FG67" s="387"/>
      <c r="FH67" s="387"/>
      <c r="FI67" s="387"/>
      <c r="FJ67" s="387"/>
      <c r="FK67" s="387"/>
      <c r="FL67" s="387"/>
      <c r="FM67" s="387"/>
      <c r="FN67" s="387"/>
      <c r="FO67" s="387"/>
      <c r="FP67" s="387"/>
      <c r="FQ67" s="387"/>
      <c r="FR67" s="387"/>
      <c r="FS67" s="387"/>
      <c r="FT67" s="387"/>
      <c r="FU67" s="387"/>
      <c r="FV67" s="387"/>
      <c r="FW67" s="387"/>
      <c r="FX67" s="387"/>
      <c r="FY67" s="387"/>
      <c r="FZ67" s="387"/>
      <c r="GA67" s="387"/>
      <c r="GB67" s="387"/>
      <c r="GC67" s="387"/>
      <c r="GD67" s="387"/>
      <c r="GE67" s="387"/>
      <c r="GF67" s="387"/>
      <c r="GG67" s="387"/>
      <c r="GH67" s="387"/>
      <c r="GI67" s="387"/>
      <c r="GJ67" s="387"/>
      <c r="GK67" s="387"/>
      <c r="GL67" s="387"/>
      <c r="GM67" s="387"/>
      <c r="GN67" s="387"/>
      <c r="GO67" s="387"/>
      <c r="GP67" s="387"/>
      <c r="GQ67" s="387"/>
      <c r="GR67" s="387"/>
      <c r="GS67" s="387"/>
      <c r="GT67" s="387"/>
      <c r="GU67" s="387"/>
      <c r="GV67" s="387"/>
      <c r="GW67" s="387"/>
      <c r="GX67" s="387"/>
      <c r="GY67" s="387"/>
      <c r="GZ67" s="387"/>
      <c r="HA67" s="387"/>
      <c r="HB67" s="387"/>
      <c r="HC67" s="387"/>
      <c r="HD67" s="387"/>
      <c r="HE67" s="387"/>
      <c r="HF67" s="387"/>
      <c r="HG67" s="387"/>
      <c r="HH67" s="387"/>
      <c r="HI67" s="387"/>
      <c r="HJ67" s="387"/>
      <c r="HK67" s="387"/>
      <c r="HL67" s="387"/>
      <c r="HM67" s="387"/>
      <c r="HN67" s="387"/>
      <c r="HO67" s="387"/>
      <c r="HP67" s="387"/>
      <c r="HQ67" s="387"/>
      <c r="HR67" s="387"/>
      <c r="HS67" s="387"/>
      <c r="HT67" s="387"/>
      <c r="HU67" s="387"/>
      <c r="HV67" s="387"/>
      <c r="HW67" s="387"/>
      <c r="HX67" s="387"/>
      <c r="HY67" s="387"/>
      <c r="HZ67" s="387"/>
      <c r="IA67" s="387"/>
      <c r="IB67" s="387"/>
      <c r="IC67" s="387"/>
      <c r="ID67" s="387"/>
      <c r="IE67" s="387"/>
      <c r="IF67" s="387"/>
      <c r="IG67" s="387"/>
      <c r="IH67" s="387"/>
      <c r="II67" s="387"/>
      <c r="IJ67" s="387"/>
      <c r="IK67" s="387"/>
      <c r="IL67" s="387"/>
      <c r="IM67" s="387"/>
      <c r="IN67" s="387"/>
      <c r="IO67" s="387"/>
      <c r="IP67" s="387"/>
      <c r="IQ67" s="387"/>
      <c r="IR67" s="387"/>
      <c r="IS67" s="387"/>
      <c r="IT67" s="387"/>
      <c r="IU67" s="391"/>
    </row>
    <row r="68" spans="1:255" ht="15.6" customHeight="1">
      <c r="A68" s="406"/>
      <c r="B68" s="1097" t="s">
        <v>245</v>
      </c>
      <c r="C68" s="345"/>
      <c r="D68" s="552"/>
      <c r="E68" s="280"/>
      <c r="F68" s="248"/>
      <c r="G68" s="248"/>
      <c r="H68" s="248"/>
      <c r="I68" s="248"/>
      <c r="J68" s="248"/>
      <c r="K68" s="248"/>
      <c r="L68" s="387"/>
      <c r="M68" s="387"/>
      <c r="N68" s="387"/>
      <c r="O68" s="387"/>
      <c r="P68" s="387"/>
      <c r="Q68" s="387"/>
      <c r="R68" s="387"/>
      <c r="S68" s="387"/>
      <c r="T68" s="387"/>
      <c r="U68" s="387"/>
      <c r="V68" s="387"/>
      <c r="W68" s="387"/>
      <c r="X68" s="387"/>
      <c r="Y68" s="387"/>
      <c r="Z68" s="387"/>
      <c r="AA68" s="387"/>
      <c r="AB68" s="387"/>
      <c r="AC68" s="387"/>
      <c r="AD68" s="387"/>
      <c r="AE68" s="387"/>
      <c r="AF68" s="387"/>
      <c r="AG68" s="387"/>
      <c r="AH68" s="387"/>
      <c r="AI68" s="387"/>
      <c r="AJ68" s="387"/>
      <c r="AK68" s="387"/>
      <c r="AL68" s="387"/>
      <c r="AM68" s="387"/>
      <c r="AN68" s="387"/>
      <c r="AO68" s="387"/>
      <c r="AP68" s="387"/>
      <c r="AQ68" s="387"/>
      <c r="AR68" s="387"/>
      <c r="AS68" s="387"/>
      <c r="AT68" s="387"/>
      <c r="AU68" s="387"/>
      <c r="AV68" s="387"/>
      <c r="AW68" s="387"/>
      <c r="AX68" s="387"/>
      <c r="AY68" s="387"/>
      <c r="AZ68" s="387"/>
      <c r="BA68" s="387"/>
      <c r="BB68" s="387"/>
      <c r="BC68" s="387"/>
      <c r="BD68" s="387"/>
      <c r="BE68" s="387"/>
      <c r="BF68" s="387"/>
      <c r="BG68" s="387"/>
      <c r="BH68" s="387"/>
      <c r="BI68" s="387"/>
      <c r="BJ68" s="387"/>
      <c r="BK68" s="387"/>
      <c r="BL68" s="387"/>
      <c r="BM68" s="387"/>
      <c r="BN68" s="387"/>
      <c r="BO68" s="387"/>
      <c r="BP68" s="387"/>
      <c r="BQ68" s="387"/>
      <c r="BR68" s="387"/>
      <c r="BS68" s="387"/>
      <c r="BT68" s="387"/>
      <c r="BU68" s="387"/>
      <c r="BV68" s="387"/>
      <c r="BW68" s="387"/>
      <c r="BX68" s="387"/>
      <c r="BY68" s="387"/>
      <c r="BZ68" s="387"/>
      <c r="CA68" s="387"/>
      <c r="CB68" s="387"/>
      <c r="CC68" s="387"/>
      <c r="CD68" s="387"/>
      <c r="CE68" s="387"/>
      <c r="CF68" s="387"/>
      <c r="CG68" s="387"/>
      <c r="CH68" s="387"/>
      <c r="CI68" s="387"/>
      <c r="CJ68" s="387"/>
      <c r="CK68" s="387"/>
      <c r="CL68" s="387"/>
      <c r="CM68" s="387"/>
      <c r="CN68" s="387"/>
      <c r="CO68" s="387"/>
      <c r="CP68" s="387"/>
      <c r="CQ68" s="387"/>
      <c r="CR68" s="387"/>
      <c r="CS68" s="387"/>
      <c r="CT68" s="387"/>
      <c r="CU68" s="387"/>
      <c r="CV68" s="387"/>
      <c r="CW68" s="387"/>
      <c r="CX68" s="387"/>
      <c r="CY68" s="387"/>
      <c r="CZ68" s="387"/>
      <c r="DA68" s="387"/>
      <c r="DB68" s="387"/>
      <c r="DC68" s="387"/>
      <c r="DD68" s="387"/>
      <c r="DE68" s="387"/>
      <c r="DF68" s="387"/>
      <c r="DG68" s="387"/>
      <c r="DH68" s="387"/>
      <c r="DI68" s="387"/>
      <c r="DJ68" s="387"/>
      <c r="DK68" s="387"/>
      <c r="DL68" s="387"/>
      <c r="DM68" s="387"/>
      <c r="DN68" s="387"/>
      <c r="DO68" s="387"/>
      <c r="DP68" s="387"/>
      <c r="DQ68" s="387"/>
      <c r="DR68" s="387"/>
      <c r="DS68" s="387"/>
      <c r="DT68" s="387"/>
      <c r="DU68" s="387"/>
      <c r="DV68" s="387"/>
      <c r="DW68" s="387"/>
      <c r="DX68" s="387"/>
      <c r="DY68" s="387"/>
      <c r="DZ68" s="387"/>
      <c r="EA68" s="387"/>
      <c r="EB68" s="387"/>
      <c r="EC68" s="387"/>
      <c r="ED68" s="387"/>
      <c r="EE68" s="387"/>
      <c r="EF68" s="387"/>
      <c r="EG68" s="387"/>
      <c r="EH68" s="387"/>
      <c r="EI68" s="387"/>
      <c r="EJ68" s="387"/>
      <c r="EK68" s="387"/>
      <c r="EL68" s="387"/>
      <c r="EM68" s="387"/>
      <c r="EN68" s="387"/>
      <c r="EO68" s="387"/>
      <c r="EP68" s="387"/>
      <c r="EQ68" s="387"/>
      <c r="ER68" s="387"/>
      <c r="ES68" s="387"/>
      <c r="ET68" s="387"/>
      <c r="EU68" s="387"/>
      <c r="EV68" s="387"/>
      <c r="EW68" s="387"/>
      <c r="EX68" s="387"/>
      <c r="EY68" s="387"/>
      <c r="EZ68" s="387"/>
      <c r="FA68" s="387"/>
      <c r="FB68" s="387"/>
      <c r="FC68" s="387"/>
      <c r="FD68" s="387"/>
      <c r="FE68" s="387"/>
      <c r="FF68" s="387"/>
      <c r="FG68" s="387"/>
      <c r="FH68" s="387"/>
      <c r="FI68" s="387"/>
      <c r="FJ68" s="387"/>
      <c r="FK68" s="387"/>
      <c r="FL68" s="387"/>
      <c r="FM68" s="387"/>
      <c r="FN68" s="387"/>
      <c r="FO68" s="387"/>
      <c r="FP68" s="387"/>
      <c r="FQ68" s="387"/>
      <c r="FR68" s="387"/>
      <c r="FS68" s="387"/>
      <c r="FT68" s="387"/>
      <c r="FU68" s="387"/>
      <c r="FV68" s="387"/>
      <c r="FW68" s="387"/>
      <c r="FX68" s="387"/>
      <c r="FY68" s="387"/>
      <c r="FZ68" s="387"/>
      <c r="GA68" s="387"/>
      <c r="GB68" s="387"/>
      <c r="GC68" s="387"/>
      <c r="GD68" s="387"/>
      <c r="GE68" s="387"/>
      <c r="GF68" s="387"/>
      <c r="GG68" s="387"/>
      <c r="GH68" s="387"/>
      <c r="GI68" s="387"/>
      <c r="GJ68" s="387"/>
      <c r="GK68" s="387"/>
      <c r="GL68" s="387"/>
      <c r="GM68" s="387"/>
      <c r="GN68" s="387"/>
      <c r="GO68" s="387"/>
      <c r="GP68" s="387"/>
      <c r="GQ68" s="387"/>
      <c r="GR68" s="387"/>
      <c r="GS68" s="387"/>
      <c r="GT68" s="387"/>
      <c r="GU68" s="387"/>
      <c r="GV68" s="387"/>
      <c r="GW68" s="387"/>
      <c r="GX68" s="387"/>
      <c r="GY68" s="387"/>
      <c r="GZ68" s="387"/>
      <c r="HA68" s="387"/>
      <c r="HB68" s="387"/>
      <c r="HC68" s="387"/>
      <c r="HD68" s="387"/>
      <c r="HE68" s="387"/>
      <c r="HF68" s="387"/>
      <c r="HG68" s="387"/>
      <c r="HH68" s="387"/>
      <c r="HI68" s="387"/>
      <c r="HJ68" s="387"/>
      <c r="HK68" s="387"/>
      <c r="HL68" s="387"/>
      <c r="HM68" s="387"/>
      <c r="HN68" s="387"/>
      <c r="HO68" s="387"/>
      <c r="HP68" s="387"/>
      <c r="HQ68" s="387"/>
      <c r="HR68" s="387"/>
      <c r="HS68" s="387"/>
      <c r="HT68" s="387"/>
      <c r="HU68" s="387"/>
      <c r="HV68" s="387"/>
      <c r="HW68" s="387"/>
      <c r="HX68" s="387"/>
      <c r="HY68" s="387"/>
      <c r="HZ68" s="387"/>
      <c r="IA68" s="387"/>
      <c r="IB68" s="387"/>
      <c r="IC68" s="387"/>
      <c r="ID68" s="387"/>
      <c r="IE68" s="387"/>
      <c r="IF68" s="387"/>
      <c r="IG68" s="387"/>
      <c r="IH68" s="387"/>
      <c r="II68" s="387"/>
      <c r="IJ68" s="387"/>
      <c r="IK68" s="387"/>
      <c r="IL68" s="387"/>
      <c r="IM68" s="387"/>
      <c r="IN68" s="387"/>
      <c r="IO68" s="387"/>
      <c r="IP68" s="387"/>
      <c r="IQ68" s="387"/>
      <c r="IR68" s="387"/>
      <c r="IS68" s="387"/>
      <c r="IT68" s="387"/>
      <c r="IU68" s="391"/>
    </row>
    <row r="69" spans="1:255" ht="15" customHeight="1">
      <c r="A69" s="406"/>
      <c r="B69" s="1113"/>
      <c r="C69" s="348"/>
      <c r="D69" s="553"/>
      <c r="E69" s="280"/>
      <c r="F69" s="248"/>
      <c r="G69" s="248"/>
      <c r="H69" s="248"/>
      <c r="I69" s="248"/>
      <c r="J69" s="248"/>
      <c r="K69" s="248"/>
      <c r="L69" s="387"/>
      <c r="M69" s="387"/>
      <c r="N69" s="387"/>
      <c r="O69" s="387"/>
      <c r="P69" s="387"/>
      <c r="Q69" s="387"/>
      <c r="R69" s="387"/>
      <c r="S69" s="387"/>
      <c r="T69" s="387"/>
      <c r="U69" s="387"/>
      <c r="V69" s="387"/>
      <c r="W69" s="387"/>
      <c r="X69" s="387"/>
      <c r="Y69" s="387"/>
      <c r="Z69" s="387"/>
      <c r="AA69" s="387"/>
      <c r="AB69" s="387"/>
      <c r="AC69" s="387"/>
      <c r="AD69" s="387"/>
      <c r="AE69" s="387"/>
      <c r="AF69" s="387"/>
      <c r="AG69" s="387"/>
      <c r="AH69" s="387"/>
      <c r="AI69" s="387"/>
      <c r="AJ69" s="387"/>
      <c r="AK69" s="387"/>
      <c r="AL69" s="387"/>
      <c r="AM69" s="387"/>
      <c r="AN69" s="387"/>
      <c r="AO69" s="387"/>
      <c r="AP69" s="387"/>
      <c r="AQ69" s="387"/>
      <c r="AR69" s="387"/>
      <c r="AS69" s="387"/>
      <c r="AT69" s="387"/>
      <c r="AU69" s="387"/>
      <c r="AV69" s="387"/>
      <c r="AW69" s="387"/>
      <c r="AX69" s="387"/>
      <c r="AY69" s="387"/>
      <c r="AZ69" s="387"/>
      <c r="BA69" s="387"/>
      <c r="BB69" s="387"/>
      <c r="BC69" s="387"/>
      <c r="BD69" s="387"/>
      <c r="BE69" s="387"/>
      <c r="BF69" s="387"/>
      <c r="BG69" s="387"/>
      <c r="BH69" s="387"/>
      <c r="BI69" s="387"/>
      <c r="BJ69" s="387"/>
      <c r="BK69" s="387"/>
      <c r="BL69" s="387"/>
      <c r="BM69" s="387"/>
      <c r="BN69" s="387"/>
      <c r="BO69" s="387"/>
      <c r="BP69" s="387"/>
      <c r="BQ69" s="387"/>
      <c r="BR69" s="387"/>
      <c r="BS69" s="387"/>
      <c r="BT69" s="387"/>
      <c r="BU69" s="387"/>
      <c r="BV69" s="387"/>
      <c r="BW69" s="387"/>
      <c r="BX69" s="387"/>
      <c r="BY69" s="387"/>
      <c r="BZ69" s="387"/>
      <c r="CA69" s="387"/>
      <c r="CB69" s="387"/>
      <c r="CC69" s="387"/>
      <c r="CD69" s="387"/>
      <c r="CE69" s="387"/>
      <c r="CF69" s="387"/>
      <c r="CG69" s="387"/>
      <c r="CH69" s="387"/>
      <c r="CI69" s="387"/>
      <c r="CJ69" s="387"/>
      <c r="CK69" s="387"/>
      <c r="CL69" s="387"/>
      <c r="CM69" s="387"/>
      <c r="CN69" s="387"/>
      <c r="CO69" s="387"/>
      <c r="CP69" s="387"/>
      <c r="CQ69" s="387"/>
      <c r="CR69" s="387"/>
      <c r="CS69" s="387"/>
      <c r="CT69" s="387"/>
      <c r="CU69" s="387"/>
      <c r="CV69" s="387"/>
      <c r="CW69" s="387"/>
      <c r="CX69" s="387"/>
      <c r="CY69" s="387"/>
      <c r="CZ69" s="387"/>
      <c r="DA69" s="387"/>
      <c r="DB69" s="387"/>
      <c r="DC69" s="387"/>
      <c r="DD69" s="387"/>
      <c r="DE69" s="387"/>
      <c r="DF69" s="387"/>
      <c r="DG69" s="387"/>
      <c r="DH69" s="387"/>
      <c r="DI69" s="387"/>
      <c r="DJ69" s="387"/>
      <c r="DK69" s="387"/>
      <c r="DL69" s="387"/>
      <c r="DM69" s="387"/>
      <c r="DN69" s="387"/>
      <c r="DO69" s="387"/>
      <c r="DP69" s="387"/>
      <c r="DQ69" s="387"/>
      <c r="DR69" s="387"/>
      <c r="DS69" s="387"/>
      <c r="DT69" s="387"/>
      <c r="DU69" s="387"/>
      <c r="DV69" s="387"/>
      <c r="DW69" s="387"/>
      <c r="DX69" s="387"/>
      <c r="DY69" s="387"/>
      <c r="DZ69" s="387"/>
      <c r="EA69" s="387"/>
      <c r="EB69" s="387"/>
      <c r="EC69" s="387"/>
      <c r="ED69" s="387"/>
      <c r="EE69" s="387"/>
      <c r="EF69" s="387"/>
      <c r="EG69" s="387"/>
      <c r="EH69" s="387"/>
      <c r="EI69" s="387"/>
      <c r="EJ69" s="387"/>
      <c r="EK69" s="387"/>
      <c r="EL69" s="387"/>
      <c r="EM69" s="387"/>
      <c r="EN69" s="387"/>
      <c r="EO69" s="387"/>
      <c r="EP69" s="387"/>
      <c r="EQ69" s="387"/>
      <c r="ER69" s="387"/>
      <c r="ES69" s="387"/>
      <c r="ET69" s="387"/>
      <c r="EU69" s="387"/>
      <c r="EV69" s="387"/>
      <c r="EW69" s="387"/>
      <c r="EX69" s="387"/>
      <c r="EY69" s="387"/>
      <c r="EZ69" s="387"/>
      <c r="FA69" s="387"/>
      <c r="FB69" s="387"/>
      <c r="FC69" s="387"/>
      <c r="FD69" s="387"/>
      <c r="FE69" s="387"/>
      <c r="FF69" s="387"/>
      <c r="FG69" s="387"/>
      <c r="FH69" s="387"/>
      <c r="FI69" s="387"/>
      <c r="FJ69" s="387"/>
      <c r="FK69" s="387"/>
      <c r="FL69" s="387"/>
      <c r="FM69" s="387"/>
      <c r="FN69" s="387"/>
      <c r="FO69" s="387"/>
      <c r="FP69" s="387"/>
      <c r="FQ69" s="387"/>
      <c r="FR69" s="387"/>
      <c r="FS69" s="387"/>
      <c r="FT69" s="387"/>
      <c r="FU69" s="387"/>
      <c r="FV69" s="387"/>
      <c r="FW69" s="387"/>
      <c r="FX69" s="387"/>
      <c r="FY69" s="387"/>
      <c r="FZ69" s="387"/>
      <c r="GA69" s="387"/>
      <c r="GB69" s="387"/>
      <c r="GC69" s="387"/>
      <c r="GD69" s="387"/>
      <c r="GE69" s="387"/>
      <c r="GF69" s="387"/>
      <c r="GG69" s="387"/>
      <c r="GH69" s="387"/>
      <c r="GI69" s="387"/>
      <c r="GJ69" s="387"/>
      <c r="GK69" s="387"/>
      <c r="GL69" s="387"/>
      <c r="GM69" s="387"/>
      <c r="GN69" s="387"/>
      <c r="GO69" s="387"/>
      <c r="GP69" s="387"/>
      <c r="GQ69" s="387"/>
      <c r="GR69" s="387"/>
      <c r="GS69" s="387"/>
      <c r="GT69" s="387"/>
      <c r="GU69" s="387"/>
      <c r="GV69" s="387"/>
      <c r="GW69" s="387"/>
      <c r="GX69" s="387"/>
      <c r="GY69" s="387"/>
      <c r="GZ69" s="387"/>
      <c r="HA69" s="387"/>
      <c r="HB69" s="387"/>
      <c r="HC69" s="387"/>
      <c r="HD69" s="387"/>
      <c r="HE69" s="387"/>
      <c r="HF69" s="387"/>
      <c r="HG69" s="387"/>
      <c r="HH69" s="387"/>
      <c r="HI69" s="387"/>
      <c r="HJ69" s="387"/>
      <c r="HK69" s="387"/>
      <c r="HL69" s="387"/>
      <c r="HM69" s="387"/>
      <c r="HN69" s="387"/>
      <c r="HO69" s="387"/>
      <c r="HP69" s="387"/>
      <c r="HQ69" s="387"/>
      <c r="HR69" s="387"/>
      <c r="HS69" s="387"/>
      <c r="HT69" s="387"/>
      <c r="HU69" s="387"/>
      <c r="HV69" s="387"/>
      <c r="HW69" s="387"/>
      <c r="HX69" s="387"/>
      <c r="HY69" s="387"/>
      <c r="HZ69" s="387"/>
      <c r="IA69" s="387"/>
      <c r="IB69" s="387"/>
      <c r="IC69" s="387"/>
      <c r="ID69" s="387"/>
      <c r="IE69" s="387"/>
      <c r="IF69" s="387"/>
      <c r="IG69" s="387"/>
      <c r="IH69" s="387"/>
      <c r="II69" s="387"/>
      <c r="IJ69" s="387"/>
      <c r="IK69" s="387"/>
      <c r="IL69" s="387"/>
      <c r="IM69" s="387"/>
      <c r="IN69" s="387"/>
      <c r="IO69" s="387"/>
      <c r="IP69" s="387"/>
      <c r="IQ69" s="387"/>
      <c r="IR69" s="387"/>
      <c r="IS69" s="387"/>
      <c r="IT69" s="387"/>
      <c r="IU69" s="391"/>
    </row>
    <row r="70" spans="1:255" ht="15" customHeight="1">
      <c r="A70" s="406"/>
      <c r="B70" s="1113"/>
      <c r="C70" s="348"/>
      <c r="D70" s="546" t="s">
        <v>247</v>
      </c>
      <c r="E70" s="280"/>
      <c r="F70" s="248"/>
      <c r="G70" s="248"/>
      <c r="H70" s="248"/>
      <c r="I70" s="248"/>
      <c r="J70" s="248"/>
      <c r="K70" s="248"/>
      <c r="L70" s="387"/>
      <c r="M70" s="387"/>
      <c r="N70" s="387"/>
      <c r="O70" s="387"/>
      <c r="P70" s="387"/>
      <c r="Q70" s="387"/>
      <c r="R70" s="387"/>
      <c r="S70" s="387"/>
      <c r="T70" s="387"/>
      <c r="U70" s="387"/>
      <c r="V70" s="387"/>
      <c r="W70" s="387"/>
      <c r="X70" s="387"/>
      <c r="Y70" s="387"/>
      <c r="Z70" s="387"/>
      <c r="AA70" s="387"/>
      <c r="AB70" s="387"/>
      <c r="AC70" s="387"/>
      <c r="AD70" s="387"/>
      <c r="AE70" s="387"/>
      <c r="AF70" s="387"/>
      <c r="AG70" s="387"/>
      <c r="AH70" s="387"/>
      <c r="AI70" s="387"/>
      <c r="AJ70" s="387"/>
      <c r="AK70" s="387"/>
      <c r="AL70" s="387"/>
      <c r="AM70" s="387"/>
      <c r="AN70" s="387"/>
      <c r="AO70" s="387"/>
      <c r="AP70" s="387"/>
      <c r="AQ70" s="387"/>
      <c r="AR70" s="387"/>
      <c r="AS70" s="387"/>
      <c r="AT70" s="387"/>
      <c r="AU70" s="387"/>
      <c r="AV70" s="387"/>
      <c r="AW70" s="387"/>
      <c r="AX70" s="387"/>
      <c r="AY70" s="387"/>
      <c r="AZ70" s="387"/>
      <c r="BA70" s="387"/>
      <c r="BB70" s="387"/>
      <c r="BC70" s="387"/>
      <c r="BD70" s="387"/>
      <c r="BE70" s="387"/>
      <c r="BF70" s="387"/>
      <c r="BG70" s="387"/>
      <c r="BH70" s="387"/>
      <c r="BI70" s="387"/>
      <c r="BJ70" s="387"/>
      <c r="BK70" s="387"/>
      <c r="BL70" s="387"/>
      <c r="BM70" s="387"/>
      <c r="BN70" s="387"/>
      <c r="BO70" s="387"/>
      <c r="BP70" s="387"/>
      <c r="BQ70" s="387"/>
      <c r="BR70" s="387"/>
      <c r="BS70" s="387"/>
      <c r="BT70" s="387"/>
      <c r="BU70" s="387"/>
      <c r="BV70" s="387"/>
      <c r="BW70" s="387"/>
      <c r="BX70" s="387"/>
      <c r="BY70" s="387"/>
      <c r="BZ70" s="387"/>
      <c r="CA70" s="387"/>
      <c r="CB70" s="387"/>
      <c r="CC70" s="387"/>
      <c r="CD70" s="387"/>
      <c r="CE70" s="387"/>
      <c r="CF70" s="387"/>
      <c r="CG70" s="387"/>
      <c r="CH70" s="387"/>
      <c r="CI70" s="387"/>
      <c r="CJ70" s="387"/>
      <c r="CK70" s="387"/>
      <c r="CL70" s="387"/>
      <c r="CM70" s="387"/>
      <c r="CN70" s="387"/>
      <c r="CO70" s="387"/>
      <c r="CP70" s="387"/>
      <c r="CQ70" s="387"/>
      <c r="CR70" s="387"/>
      <c r="CS70" s="387"/>
      <c r="CT70" s="387"/>
      <c r="CU70" s="387"/>
      <c r="CV70" s="387"/>
      <c r="CW70" s="387"/>
      <c r="CX70" s="387"/>
      <c r="CY70" s="387"/>
      <c r="CZ70" s="387"/>
      <c r="DA70" s="387"/>
      <c r="DB70" s="387"/>
      <c r="DC70" s="387"/>
      <c r="DD70" s="387"/>
      <c r="DE70" s="387"/>
      <c r="DF70" s="387"/>
      <c r="DG70" s="387"/>
      <c r="DH70" s="387"/>
      <c r="DI70" s="387"/>
      <c r="DJ70" s="387"/>
      <c r="DK70" s="387"/>
      <c r="DL70" s="387"/>
      <c r="DM70" s="387"/>
      <c r="DN70" s="387"/>
      <c r="DO70" s="387"/>
      <c r="DP70" s="387"/>
      <c r="DQ70" s="387"/>
      <c r="DR70" s="387"/>
      <c r="DS70" s="387"/>
      <c r="DT70" s="387"/>
      <c r="DU70" s="387"/>
      <c r="DV70" s="387"/>
      <c r="DW70" s="387"/>
      <c r="DX70" s="387"/>
      <c r="DY70" s="387"/>
      <c r="DZ70" s="387"/>
      <c r="EA70" s="387"/>
      <c r="EB70" s="387"/>
      <c r="EC70" s="387"/>
      <c r="ED70" s="387"/>
      <c r="EE70" s="387"/>
      <c r="EF70" s="387"/>
      <c r="EG70" s="387"/>
      <c r="EH70" s="387"/>
      <c r="EI70" s="387"/>
      <c r="EJ70" s="387"/>
      <c r="EK70" s="387"/>
      <c r="EL70" s="387"/>
      <c r="EM70" s="387"/>
      <c r="EN70" s="387"/>
      <c r="EO70" s="387"/>
      <c r="EP70" s="387"/>
      <c r="EQ70" s="387"/>
      <c r="ER70" s="387"/>
      <c r="ES70" s="387"/>
      <c r="ET70" s="387"/>
      <c r="EU70" s="387"/>
      <c r="EV70" s="387"/>
      <c r="EW70" s="387"/>
      <c r="EX70" s="387"/>
      <c r="EY70" s="387"/>
      <c r="EZ70" s="387"/>
      <c r="FA70" s="387"/>
      <c r="FB70" s="387"/>
      <c r="FC70" s="387"/>
      <c r="FD70" s="387"/>
      <c r="FE70" s="387"/>
      <c r="FF70" s="387"/>
      <c r="FG70" s="387"/>
      <c r="FH70" s="387"/>
      <c r="FI70" s="387"/>
      <c r="FJ70" s="387"/>
      <c r="FK70" s="387"/>
      <c r="FL70" s="387"/>
      <c r="FM70" s="387"/>
      <c r="FN70" s="387"/>
      <c r="FO70" s="387"/>
      <c r="FP70" s="387"/>
      <c r="FQ70" s="387"/>
      <c r="FR70" s="387"/>
      <c r="FS70" s="387"/>
      <c r="FT70" s="387"/>
      <c r="FU70" s="387"/>
      <c r="FV70" s="387"/>
      <c r="FW70" s="387"/>
      <c r="FX70" s="387"/>
      <c r="FY70" s="387"/>
      <c r="FZ70" s="387"/>
      <c r="GA70" s="387"/>
      <c r="GB70" s="387"/>
      <c r="GC70" s="387"/>
      <c r="GD70" s="387"/>
      <c r="GE70" s="387"/>
      <c r="GF70" s="387"/>
      <c r="GG70" s="387"/>
      <c r="GH70" s="387"/>
      <c r="GI70" s="387"/>
      <c r="GJ70" s="387"/>
      <c r="GK70" s="387"/>
      <c r="GL70" s="387"/>
      <c r="GM70" s="387"/>
      <c r="GN70" s="387"/>
      <c r="GO70" s="387"/>
      <c r="GP70" s="387"/>
      <c r="GQ70" s="387"/>
      <c r="GR70" s="387"/>
      <c r="GS70" s="387"/>
      <c r="GT70" s="387"/>
      <c r="GU70" s="387"/>
      <c r="GV70" s="387"/>
      <c r="GW70" s="387"/>
      <c r="GX70" s="387"/>
      <c r="GY70" s="387"/>
      <c r="GZ70" s="387"/>
      <c r="HA70" s="387"/>
      <c r="HB70" s="387"/>
      <c r="HC70" s="387"/>
      <c r="HD70" s="387"/>
      <c r="HE70" s="387"/>
      <c r="HF70" s="387"/>
      <c r="HG70" s="387"/>
      <c r="HH70" s="387"/>
      <c r="HI70" s="387"/>
      <c r="HJ70" s="387"/>
      <c r="HK70" s="387"/>
      <c r="HL70" s="387"/>
      <c r="HM70" s="387"/>
      <c r="HN70" s="387"/>
      <c r="HO70" s="387"/>
      <c r="HP70" s="387"/>
      <c r="HQ70" s="387"/>
      <c r="HR70" s="387"/>
      <c r="HS70" s="387"/>
      <c r="HT70" s="387"/>
      <c r="HU70" s="387"/>
      <c r="HV70" s="387"/>
      <c r="HW70" s="387"/>
      <c r="HX70" s="387"/>
      <c r="HY70" s="387"/>
      <c r="HZ70" s="387"/>
      <c r="IA70" s="387"/>
      <c r="IB70" s="387"/>
      <c r="IC70" s="387"/>
      <c r="ID70" s="387"/>
      <c r="IE70" s="387"/>
      <c r="IF70" s="387"/>
      <c r="IG70" s="387"/>
      <c r="IH70" s="387"/>
      <c r="II70" s="387"/>
      <c r="IJ70" s="387"/>
      <c r="IK70" s="387"/>
      <c r="IL70" s="387"/>
      <c r="IM70" s="387"/>
      <c r="IN70" s="387"/>
      <c r="IO70" s="387"/>
      <c r="IP70" s="387"/>
      <c r="IQ70" s="387"/>
      <c r="IR70" s="387"/>
      <c r="IS70" s="387"/>
      <c r="IT70" s="387"/>
      <c r="IU70" s="391"/>
    </row>
    <row r="71" spans="1:255" ht="54.95" customHeight="1">
      <c r="A71" s="406"/>
      <c r="B71" s="1113"/>
      <c r="C71" s="348"/>
      <c r="D71" s="546" t="s">
        <v>1628</v>
      </c>
      <c r="E71" s="280"/>
      <c r="F71" s="248"/>
      <c r="G71" s="248"/>
      <c r="H71" s="248"/>
      <c r="I71" s="248"/>
      <c r="J71" s="248"/>
      <c r="K71" s="248"/>
      <c r="L71" s="387"/>
      <c r="M71" s="387"/>
      <c r="N71" s="387"/>
      <c r="O71" s="387"/>
      <c r="P71" s="387"/>
      <c r="Q71" s="387"/>
      <c r="R71" s="387"/>
      <c r="S71" s="387"/>
      <c r="T71" s="387"/>
      <c r="U71" s="387"/>
      <c r="V71" s="387"/>
      <c r="W71" s="387"/>
      <c r="X71" s="387"/>
      <c r="Y71" s="387"/>
      <c r="Z71" s="387"/>
      <c r="AA71" s="387"/>
      <c r="AB71" s="387"/>
      <c r="AC71" s="387"/>
      <c r="AD71" s="387"/>
      <c r="AE71" s="387"/>
      <c r="AF71" s="387"/>
      <c r="AG71" s="387"/>
      <c r="AH71" s="387"/>
      <c r="AI71" s="387"/>
      <c r="AJ71" s="387"/>
      <c r="AK71" s="387"/>
      <c r="AL71" s="387"/>
      <c r="AM71" s="387"/>
      <c r="AN71" s="387"/>
      <c r="AO71" s="387"/>
      <c r="AP71" s="387"/>
      <c r="AQ71" s="387"/>
      <c r="AR71" s="387"/>
      <c r="AS71" s="387"/>
      <c r="AT71" s="387"/>
      <c r="AU71" s="387"/>
      <c r="AV71" s="387"/>
      <c r="AW71" s="387"/>
      <c r="AX71" s="387"/>
      <c r="AY71" s="387"/>
      <c r="AZ71" s="387"/>
      <c r="BA71" s="387"/>
      <c r="BB71" s="387"/>
      <c r="BC71" s="387"/>
      <c r="BD71" s="387"/>
      <c r="BE71" s="387"/>
      <c r="BF71" s="387"/>
      <c r="BG71" s="387"/>
      <c r="BH71" s="387"/>
      <c r="BI71" s="387"/>
      <c r="BJ71" s="387"/>
      <c r="BK71" s="387"/>
      <c r="BL71" s="387"/>
      <c r="BM71" s="387"/>
      <c r="BN71" s="387"/>
      <c r="BO71" s="387"/>
      <c r="BP71" s="387"/>
      <c r="BQ71" s="387"/>
      <c r="BR71" s="387"/>
      <c r="BS71" s="387"/>
      <c r="BT71" s="387"/>
      <c r="BU71" s="387"/>
      <c r="BV71" s="387"/>
      <c r="BW71" s="387"/>
      <c r="BX71" s="387"/>
      <c r="BY71" s="387"/>
      <c r="BZ71" s="387"/>
      <c r="CA71" s="387"/>
      <c r="CB71" s="387"/>
      <c r="CC71" s="387"/>
      <c r="CD71" s="387"/>
      <c r="CE71" s="387"/>
      <c r="CF71" s="387"/>
      <c r="CG71" s="387"/>
      <c r="CH71" s="387"/>
      <c r="CI71" s="387"/>
      <c r="CJ71" s="387"/>
      <c r="CK71" s="387"/>
      <c r="CL71" s="387"/>
      <c r="CM71" s="387"/>
      <c r="CN71" s="387"/>
      <c r="CO71" s="387"/>
      <c r="CP71" s="387"/>
      <c r="CQ71" s="387"/>
      <c r="CR71" s="387"/>
      <c r="CS71" s="387"/>
      <c r="CT71" s="387"/>
      <c r="CU71" s="387"/>
      <c r="CV71" s="387"/>
      <c r="CW71" s="387"/>
      <c r="CX71" s="387"/>
      <c r="CY71" s="387"/>
      <c r="CZ71" s="387"/>
      <c r="DA71" s="387"/>
      <c r="DB71" s="387"/>
      <c r="DC71" s="387"/>
      <c r="DD71" s="387"/>
      <c r="DE71" s="387"/>
      <c r="DF71" s="387"/>
      <c r="DG71" s="387"/>
      <c r="DH71" s="387"/>
      <c r="DI71" s="387"/>
      <c r="DJ71" s="387"/>
      <c r="DK71" s="387"/>
      <c r="DL71" s="387"/>
      <c r="DM71" s="387"/>
      <c r="DN71" s="387"/>
      <c r="DO71" s="387"/>
      <c r="DP71" s="387"/>
      <c r="DQ71" s="387"/>
      <c r="DR71" s="387"/>
      <c r="DS71" s="387"/>
      <c r="DT71" s="387"/>
      <c r="DU71" s="387"/>
      <c r="DV71" s="387"/>
      <c r="DW71" s="387"/>
      <c r="DX71" s="387"/>
      <c r="DY71" s="387"/>
      <c r="DZ71" s="387"/>
      <c r="EA71" s="387"/>
      <c r="EB71" s="387"/>
      <c r="EC71" s="387"/>
      <c r="ED71" s="387"/>
      <c r="EE71" s="387"/>
      <c r="EF71" s="387"/>
      <c r="EG71" s="387"/>
      <c r="EH71" s="387"/>
      <c r="EI71" s="387"/>
      <c r="EJ71" s="387"/>
      <c r="EK71" s="387"/>
      <c r="EL71" s="387"/>
      <c r="EM71" s="387"/>
      <c r="EN71" s="387"/>
      <c r="EO71" s="387"/>
      <c r="EP71" s="387"/>
      <c r="EQ71" s="387"/>
      <c r="ER71" s="387"/>
      <c r="ES71" s="387"/>
      <c r="ET71" s="387"/>
      <c r="EU71" s="387"/>
      <c r="EV71" s="387"/>
      <c r="EW71" s="387"/>
      <c r="EX71" s="387"/>
      <c r="EY71" s="387"/>
      <c r="EZ71" s="387"/>
      <c r="FA71" s="387"/>
      <c r="FB71" s="387"/>
      <c r="FC71" s="387"/>
      <c r="FD71" s="387"/>
      <c r="FE71" s="387"/>
      <c r="FF71" s="387"/>
      <c r="FG71" s="387"/>
      <c r="FH71" s="387"/>
      <c r="FI71" s="387"/>
      <c r="FJ71" s="387"/>
      <c r="FK71" s="387"/>
      <c r="FL71" s="387"/>
      <c r="FM71" s="387"/>
      <c r="FN71" s="387"/>
      <c r="FO71" s="387"/>
      <c r="FP71" s="387"/>
      <c r="FQ71" s="387"/>
      <c r="FR71" s="387"/>
      <c r="FS71" s="387"/>
      <c r="FT71" s="387"/>
      <c r="FU71" s="387"/>
      <c r="FV71" s="387"/>
      <c r="FW71" s="387"/>
      <c r="FX71" s="387"/>
      <c r="FY71" s="387"/>
      <c r="FZ71" s="387"/>
      <c r="GA71" s="387"/>
      <c r="GB71" s="387"/>
      <c r="GC71" s="387"/>
      <c r="GD71" s="387"/>
      <c r="GE71" s="387"/>
      <c r="GF71" s="387"/>
      <c r="GG71" s="387"/>
      <c r="GH71" s="387"/>
      <c r="GI71" s="387"/>
      <c r="GJ71" s="387"/>
      <c r="GK71" s="387"/>
      <c r="GL71" s="387"/>
      <c r="GM71" s="387"/>
      <c r="GN71" s="387"/>
      <c r="GO71" s="387"/>
      <c r="GP71" s="387"/>
      <c r="GQ71" s="387"/>
      <c r="GR71" s="387"/>
      <c r="GS71" s="387"/>
      <c r="GT71" s="387"/>
      <c r="GU71" s="387"/>
      <c r="GV71" s="387"/>
      <c r="GW71" s="387"/>
      <c r="GX71" s="387"/>
      <c r="GY71" s="387"/>
      <c r="GZ71" s="387"/>
      <c r="HA71" s="387"/>
      <c r="HB71" s="387"/>
      <c r="HC71" s="387"/>
      <c r="HD71" s="387"/>
      <c r="HE71" s="387"/>
      <c r="HF71" s="387"/>
      <c r="HG71" s="387"/>
      <c r="HH71" s="387"/>
      <c r="HI71" s="387"/>
      <c r="HJ71" s="387"/>
      <c r="HK71" s="387"/>
      <c r="HL71" s="387"/>
      <c r="HM71" s="387"/>
      <c r="HN71" s="387"/>
      <c r="HO71" s="387"/>
      <c r="HP71" s="387"/>
      <c r="HQ71" s="387"/>
      <c r="HR71" s="387"/>
      <c r="HS71" s="387"/>
      <c r="HT71" s="387"/>
      <c r="HU71" s="387"/>
      <c r="HV71" s="387"/>
      <c r="HW71" s="387"/>
      <c r="HX71" s="387"/>
      <c r="HY71" s="387"/>
      <c r="HZ71" s="387"/>
      <c r="IA71" s="387"/>
      <c r="IB71" s="387"/>
      <c r="IC71" s="387"/>
      <c r="ID71" s="387"/>
      <c r="IE71" s="387"/>
      <c r="IF71" s="387"/>
      <c r="IG71" s="387"/>
      <c r="IH71" s="387"/>
      <c r="II71" s="387"/>
      <c r="IJ71" s="387"/>
      <c r="IK71" s="387"/>
      <c r="IL71" s="387"/>
      <c r="IM71" s="387"/>
      <c r="IN71" s="387"/>
      <c r="IO71" s="387"/>
      <c r="IP71" s="387"/>
      <c r="IQ71" s="387"/>
      <c r="IR71" s="387"/>
      <c r="IS71" s="387"/>
      <c r="IT71" s="387"/>
      <c r="IU71" s="391"/>
    </row>
    <row r="72" spans="1:255" ht="35.1" customHeight="1">
      <c r="A72" s="406"/>
      <c r="B72" s="1113"/>
      <c r="C72" s="348"/>
      <c r="D72" s="546" t="s">
        <v>1629</v>
      </c>
      <c r="E72" s="280"/>
      <c r="F72" s="248"/>
      <c r="G72" s="248"/>
      <c r="H72" s="248"/>
      <c r="I72" s="248"/>
      <c r="J72" s="248"/>
      <c r="K72" s="248"/>
      <c r="L72" s="387"/>
      <c r="M72" s="387"/>
      <c r="N72" s="387"/>
      <c r="O72" s="387"/>
      <c r="P72" s="387"/>
      <c r="Q72" s="387"/>
      <c r="R72" s="387"/>
      <c r="S72" s="387"/>
      <c r="T72" s="387"/>
      <c r="U72" s="387"/>
      <c r="V72" s="387"/>
      <c r="W72" s="387"/>
      <c r="X72" s="387"/>
      <c r="Y72" s="387"/>
      <c r="Z72" s="387"/>
      <c r="AA72" s="387"/>
      <c r="AB72" s="387"/>
      <c r="AC72" s="387"/>
      <c r="AD72" s="387"/>
      <c r="AE72" s="387"/>
      <c r="AF72" s="387"/>
      <c r="AG72" s="387"/>
      <c r="AH72" s="387"/>
      <c r="AI72" s="387"/>
      <c r="AJ72" s="387"/>
      <c r="AK72" s="387"/>
      <c r="AL72" s="387"/>
      <c r="AM72" s="387"/>
      <c r="AN72" s="387"/>
      <c r="AO72" s="387"/>
      <c r="AP72" s="387"/>
      <c r="AQ72" s="387"/>
      <c r="AR72" s="387"/>
      <c r="AS72" s="387"/>
      <c r="AT72" s="387"/>
      <c r="AU72" s="387"/>
      <c r="AV72" s="387"/>
      <c r="AW72" s="387"/>
      <c r="AX72" s="387"/>
      <c r="AY72" s="387"/>
      <c r="AZ72" s="387"/>
      <c r="BA72" s="387"/>
      <c r="BB72" s="387"/>
      <c r="BC72" s="387"/>
      <c r="BD72" s="387"/>
      <c r="BE72" s="387"/>
      <c r="BF72" s="387"/>
      <c r="BG72" s="387"/>
      <c r="BH72" s="387"/>
      <c r="BI72" s="387"/>
      <c r="BJ72" s="387"/>
      <c r="BK72" s="387"/>
      <c r="BL72" s="387"/>
      <c r="BM72" s="387"/>
      <c r="BN72" s="387"/>
      <c r="BO72" s="387"/>
      <c r="BP72" s="387"/>
      <c r="BQ72" s="387"/>
      <c r="BR72" s="387"/>
      <c r="BS72" s="387"/>
      <c r="BT72" s="387"/>
      <c r="BU72" s="387"/>
      <c r="BV72" s="387"/>
      <c r="BW72" s="387"/>
      <c r="BX72" s="387"/>
      <c r="BY72" s="387"/>
      <c r="BZ72" s="387"/>
      <c r="CA72" s="387"/>
      <c r="CB72" s="387"/>
      <c r="CC72" s="387"/>
      <c r="CD72" s="387"/>
      <c r="CE72" s="387"/>
      <c r="CF72" s="387"/>
      <c r="CG72" s="387"/>
      <c r="CH72" s="387"/>
      <c r="CI72" s="387"/>
      <c r="CJ72" s="387"/>
      <c r="CK72" s="387"/>
      <c r="CL72" s="387"/>
      <c r="CM72" s="387"/>
      <c r="CN72" s="387"/>
      <c r="CO72" s="387"/>
      <c r="CP72" s="387"/>
      <c r="CQ72" s="387"/>
      <c r="CR72" s="387"/>
      <c r="CS72" s="387"/>
      <c r="CT72" s="387"/>
      <c r="CU72" s="387"/>
      <c r="CV72" s="387"/>
      <c r="CW72" s="387"/>
      <c r="CX72" s="387"/>
      <c r="CY72" s="387"/>
      <c r="CZ72" s="387"/>
      <c r="DA72" s="387"/>
      <c r="DB72" s="387"/>
      <c r="DC72" s="387"/>
      <c r="DD72" s="387"/>
      <c r="DE72" s="387"/>
      <c r="DF72" s="387"/>
      <c r="DG72" s="387"/>
      <c r="DH72" s="387"/>
      <c r="DI72" s="387"/>
      <c r="DJ72" s="387"/>
      <c r="DK72" s="387"/>
      <c r="DL72" s="387"/>
      <c r="DM72" s="387"/>
      <c r="DN72" s="387"/>
      <c r="DO72" s="387"/>
      <c r="DP72" s="387"/>
      <c r="DQ72" s="387"/>
      <c r="DR72" s="387"/>
      <c r="DS72" s="387"/>
      <c r="DT72" s="387"/>
      <c r="DU72" s="387"/>
      <c r="DV72" s="387"/>
      <c r="DW72" s="387"/>
      <c r="DX72" s="387"/>
      <c r="DY72" s="387"/>
      <c r="DZ72" s="387"/>
      <c r="EA72" s="387"/>
      <c r="EB72" s="387"/>
      <c r="EC72" s="387"/>
      <c r="ED72" s="387"/>
      <c r="EE72" s="387"/>
      <c r="EF72" s="387"/>
      <c r="EG72" s="387"/>
      <c r="EH72" s="387"/>
      <c r="EI72" s="387"/>
      <c r="EJ72" s="387"/>
      <c r="EK72" s="387"/>
      <c r="EL72" s="387"/>
      <c r="EM72" s="387"/>
      <c r="EN72" s="387"/>
      <c r="EO72" s="387"/>
      <c r="EP72" s="387"/>
      <c r="EQ72" s="387"/>
      <c r="ER72" s="387"/>
      <c r="ES72" s="387"/>
      <c r="ET72" s="387"/>
      <c r="EU72" s="387"/>
      <c r="EV72" s="387"/>
      <c r="EW72" s="387"/>
      <c r="EX72" s="387"/>
      <c r="EY72" s="387"/>
      <c r="EZ72" s="387"/>
      <c r="FA72" s="387"/>
      <c r="FB72" s="387"/>
      <c r="FC72" s="387"/>
      <c r="FD72" s="387"/>
      <c r="FE72" s="387"/>
      <c r="FF72" s="387"/>
      <c r="FG72" s="387"/>
      <c r="FH72" s="387"/>
      <c r="FI72" s="387"/>
      <c r="FJ72" s="387"/>
      <c r="FK72" s="387"/>
      <c r="FL72" s="387"/>
      <c r="FM72" s="387"/>
      <c r="FN72" s="387"/>
      <c r="FO72" s="387"/>
      <c r="FP72" s="387"/>
      <c r="FQ72" s="387"/>
      <c r="FR72" s="387"/>
      <c r="FS72" s="387"/>
      <c r="FT72" s="387"/>
      <c r="FU72" s="387"/>
      <c r="FV72" s="387"/>
      <c r="FW72" s="387"/>
      <c r="FX72" s="387"/>
      <c r="FY72" s="387"/>
      <c r="FZ72" s="387"/>
      <c r="GA72" s="387"/>
      <c r="GB72" s="387"/>
      <c r="GC72" s="387"/>
      <c r="GD72" s="387"/>
      <c r="GE72" s="387"/>
      <c r="GF72" s="387"/>
      <c r="GG72" s="387"/>
      <c r="GH72" s="387"/>
      <c r="GI72" s="387"/>
      <c r="GJ72" s="387"/>
      <c r="GK72" s="387"/>
      <c r="GL72" s="387"/>
      <c r="GM72" s="387"/>
      <c r="GN72" s="387"/>
      <c r="GO72" s="387"/>
      <c r="GP72" s="387"/>
      <c r="GQ72" s="387"/>
      <c r="GR72" s="387"/>
      <c r="GS72" s="387"/>
      <c r="GT72" s="387"/>
      <c r="GU72" s="387"/>
      <c r="GV72" s="387"/>
      <c r="GW72" s="387"/>
      <c r="GX72" s="387"/>
      <c r="GY72" s="387"/>
      <c r="GZ72" s="387"/>
      <c r="HA72" s="387"/>
      <c r="HB72" s="387"/>
      <c r="HC72" s="387"/>
      <c r="HD72" s="387"/>
      <c r="HE72" s="387"/>
      <c r="HF72" s="387"/>
      <c r="HG72" s="387"/>
      <c r="HH72" s="387"/>
      <c r="HI72" s="387"/>
      <c r="HJ72" s="387"/>
      <c r="HK72" s="387"/>
      <c r="HL72" s="387"/>
      <c r="HM72" s="387"/>
      <c r="HN72" s="387"/>
      <c r="HO72" s="387"/>
      <c r="HP72" s="387"/>
      <c r="HQ72" s="387"/>
      <c r="HR72" s="387"/>
      <c r="HS72" s="387"/>
      <c r="HT72" s="387"/>
      <c r="HU72" s="387"/>
      <c r="HV72" s="387"/>
      <c r="HW72" s="387"/>
      <c r="HX72" s="387"/>
      <c r="HY72" s="387"/>
      <c r="HZ72" s="387"/>
      <c r="IA72" s="387"/>
      <c r="IB72" s="387"/>
      <c r="IC72" s="387"/>
      <c r="ID72" s="387"/>
      <c r="IE72" s="387"/>
      <c r="IF72" s="387"/>
      <c r="IG72" s="387"/>
      <c r="IH72" s="387"/>
      <c r="II72" s="387"/>
      <c r="IJ72" s="387"/>
      <c r="IK72" s="387"/>
      <c r="IL72" s="387"/>
      <c r="IM72" s="387"/>
      <c r="IN72" s="387"/>
      <c r="IO72" s="387"/>
      <c r="IP72" s="387"/>
      <c r="IQ72" s="387"/>
      <c r="IR72" s="387"/>
      <c r="IS72" s="387"/>
      <c r="IT72" s="387"/>
      <c r="IU72" s="391"/>
    </row>
    <row r="73" spans="1:255" ht="35.1" customHeight="1">
      <c r="A73" s="406"/>
      <c r="B73" s="1113"/>
      <c r="C73" s="348"/>
      <c r="D73" s="546" t="s">
        <v>1630</v>
      </c>
      <c r="E73" s="280"/>
      <c r="F73" s="248"/>
      <c r="G73" s="248"/>
      <c r="H73" s="248"/>
      <c r="I73" s="248"/>
      <c r="J73" s="248"/>
      <c r="K73" s="248"/>
      <c r="L73" s="387"/>
      <c r="M73" s="387"/>
      <c r="N73" s="387"/>
      <c r="O73" s="387"/>
      <c r="P73" s="387"/>
      <c r="Q73" s="387"/>
      <c r="R73" s="387"/>
      <c r="S73" s="387"/>
      <c r="T73" s="387"/>
      <c r="U73" s="387"/>
      <c r="V73" s="387"/>
      <c r="W73" s="387"/>
      <c r="X73" s="387"/>
      <c r="Y73" s="387"/>
      <c r="Z73" s="387"/>
      <c r="AA73" s="387"/>
      <c r="AB73" s="387"/>
      <c r="AC73" s="387"/>
      <c r="AD73" s="387"/>
      <c r="AE73" s="387"/>
      <c r="AF73" s="387"/>
      <c r="AG73" s="387"/>
      <c r="AH73" s="387"/>
      <c r="AI73" s="387"/>
      <c r="AJ73" s="387"/>
      <c r="AK73" s="387"/>
      <c r="AL73" s="387"/>
      <c r="AM73" s="387"/>
      <c r="AN73" s="387"/>
      <c r="AO73" s="387"/>
      <c r="AP73" s="387"/>
      <c r="AQ73" s="387"/>
      <c r="AR73" s="387"/>
      <c r="AS73" s="387"/>
      <c r="AT73" s="387"/>
      <c r="AU73" s="387"/>
      <c r="AV73" s="387"/>
      <c r="AW73" s="387"/>
      <c r="AX73" s="387"/>
      <c r="AY73" s="387"/>
      <c r="AZ73" s="387"/>
      <c r="BA73" s="387"/>
      <c r="BB73" s="387"/>
      <c r="BC73" s="387"/>
      <c r="BD73" s="387"/>
      <c r="BE73" s="387"/>
      <c r="BF73" s="387"/>
      <c r="BG73" s="387"/>
      <c r="BH73" s="387"/>
      <c r="BI73" s="387"/>
      <c r="BJ73" s="387"/>
      <c r="BK73" s="387"/>
      <c r="BL73" s="387"/>
      <c r="BM73" s="387"/>
      <c r="BN73" s="387"/>
      <c r="BO73" s="387"/>
      <c r="BP73" s="387"/>
      <c r="BQ73" s="387"/>
      <c r="BR73" s="387"/>
      <c r="BS73" s="387"/>
      <c r="BT73" s="387"/>
      <c r="BU73" s="387"/>
      <c r="BV73" s="387"/>
      <c r="BW73" s="387"/>
      <c r="BX73" s="387"/>
      <c r="BY73" s="387"/>
      <c r="BZ73" s="387"/>
      <c r="CA73" s="387"/>
      <c r="CB73" s="387"/>
      <c r="CC73" s="387"/>
      <c r="CD73" s="387"/>
      <c r="CE73" s="387"/>
      <c r="CF73" s="387"/>
      <c r="CG73" s="387"/>
      <c r="CH73" s="387"/>
      <c r="CI73" s="387"/>
      <c r="CJ73" s="387"/>
      <c r="CK73" s="387"/>
      <c r="CL73" s="387"/>
      <c r="CM73" s="387"/>
      <c r="CN73" s="387"/>
      <c r="CO73" s="387"/>
      <c r="CP73" s="387"/>
      <c r="CQ73" s="387"/>
      <c r="CR73" s="387"/>
      <c r="CS73" s="387"/>
      <c r="CT73" s="387"/>
      <c r="CU73" s="387"/>
      <c r="CV73" s="387"/>
      <c r="CW73" s="387"/>
      <c r="CX73" s="387"/>
      <c r="CY73" s="387"/>
      <c r="CZ73" s="387"/>
      <c r="DA73" s="387"/>
      <c r="DB73" s="387"/>
      <c r="DC73" s="387"/>
      <c r="DD73" s="387"/>
      <c r="DE73" s="387"/>
      <c r="DF73" s="387"/>
      <c r="DG73" s="387"/>
      <c r="DH73" s="387"/>
      <c r="DI73" s="387"/>
      <c r="DJ73" s="387"/>
      <c r="DK73" s="387"/>
      <c r="DL73" s="387"/>
      <c r="DM73" s="387"/>
      <c r="DN73" s="387"/>
      <c r="DO73" s="387"/>
      <c r="DP73" s="387"/>
      <c r="DQ73" s="387"/>
      <c r="DR73" s="387"/>
      <c r="DS73" s="387"/>
      <c r="DT73" s="387"/>
      <c r="DU73" s="387"/>
      <c r="DV73" s="387"/>
      <c r="DW73" s="387"/>
      <c r="DX73" s="387"/>
      <c r="DY73" s="387"/>
      <c r="DZ73" s="387"/>
      <c r="EA73" s="387"/>
      <c r="EB73" s="387"/>
      <c r="EC73" s="387"/>
      <c r="ED73" s="387"/>
      <c r="EE73" s="387"/>
      <c r="EF73" s="387"/>
      <c r="EG73" s="387"/>
      <c r="EH73" s="387"/>
      <c r="EI73" s="387"/>
      <c r="EJ73" s="387"/>
      <c r="EK73" s="387"/>
      <c r="EL73" s="387"/>
      <c r="EM73" s="387"/>
      <c r="EN73" s="387"/>
      <c r="EO73" s="387"/>
      <c r="EP73" s="387"/>
      <c r="EQ73" s="387"/>
      <c r="ER73" s="387"/>
      <c r="ES73" s="387"/>
      <c r="ET73" s="387"/>
      <c r="EU73" s="387"/>
      <c r="EV73" s="387"/>
      <c r="EW73" s="387"/>
      <c r="EX73" s="387"/>
      <c r="EY73" s="387"/>
      <c r="EZ73" s="387"/>
      <c r="FA73" s="387"/>
      <c r="FB73" s="387"/>
      <c r="FC73" s="387"/>
      <c r="FD73" s="387"/>
      <c r="FE73" s="387"/>
      <c r="FF73" s="387"/>
      <c r="FG73" s="387"/>
      <c r="FH73" s="387"/>
      <c r="FI73" s="387"/>
      <c r="FJ73" s="387"/>
      <c r="FK73" s="387"/>
      <c r="FL73" s="387"/>
      <c r="FM73" s="387"/>
      <c r="FN73" s="387"/>
      <c r="FO73" s="387"/>
      <c r="FP73" s="387"/>
      <c r="FQ73" s="387"/>
      <c r="FR73" s="387"/>
      <c r="FS73" s="387"/>
      <c r="FT73" s="387"/>
      <c r="FU73" s="387"/>
      <c r="FV73" s="387"/>
      <c r="FW73" s="387"/>
      <c r="FX73" s="387"/>
      <c r="FY73" s="387"/>
      <c r="FZ73" s="387"/>
      <c r="GA73" s="387"/>
      <c r="GB73" s="387"/>
      <c r="GC73" s="387"/>
      <c r="GD73" s="387"/>
      <c r="GE73" s="387"/>
      <c r="GF73" s="387"/>
      <c r="GG73" s="387"/>
      <c r="GH73" s="387"/>
      <c r="GI73" s="387"/>
      <c r="GJ73" s="387"/>
      <c r="GK73" s="387"/>
      <c r="GL73" s="387"/>
      <c r="GM73" s="387"/>
      <c r="GN73" s="387"/>
      <c r="GO73" s="387"/>
      <c r="GP73" s="387"/>
      <c r="GQ73" s="387"/>
      <c r="GR73" s="387"/>
      <c r="GS73" s="387"/>
      <c r="GT73" s="387"/>
      <c r="GU73" s="387"/>
      <c r="GV73" s="387"/>
      <c r="GW73" s="387"/>
      <c r="GX73" s="387"/>
      <c r="GY73" s="387"/>
      <c r="GZ73" s="387"/>
      <c r="HA73" s="387"/>
      <c r="HB73" s="387"/>
      <c r="HC73" s="387"/>
      <c r="HD73" s="387"/>
      <c r="HE73" s="387"/>
      <c r="HF73" s="387"/>
      <c r="HG73" s="387"/>
      <c r="HH73" s="387"/>
      <c r="HI73" s="387"/>
      <c r="HJ73" s="387"/>
      <c r="HK73" s="387"/>
      <c r="HL73" s="387"/>
      <c r="HM73" s="387"/>
      <c r="HN73" s="387"/>
      <c r="HO73" s="387"/>
      <c r="HP73" s="387"/>
      <c r="HQ73" s="387"/>
      <c r="HR73" s="387"/>
      <c r="HS73" s="387"/>
      <c r="HT73" s="387"/>
      <c r="HU73" s="387"/>
      <c r="HV73" s="387"/>
      <c r="HW73" s="387"/>
      <c r="HX73" s="387"/>
      <c r="HY73" s="387"/>
      <c r="HZ73" s="387"/>
      <c r="IA73" s="387"/>
      <c r="IB73" s="387"/>
      <c r="IC73" s="387"/>
      <c r="ID73" s="387"/>
      <c r="IE73" s="387"/>
      <c r="IF73" s="387"/>
      <c r="IG73" s="387"/>
      <c r="IH73" s="387"/>
      <c r="II73" s="387"/>
      <c r="IJ73" s="387"/>
      <c r="IK73" s="387"/>
      <c r="IL73" s="387"/>
      <c r="IM73" s="387"/>
      <c r="IN73" s="387"/>
      <c r="IO73" s="387"/>
      <c r="IP73" s="387"/>
      <c r="IQ73" s="387"/>
      <c r="IR73" s="387"/>
      <c r="IS73" s="387"/>
      <c r="IT73" s="387"/>
      <c r="IU73" s="391"/>
    </row>
    <row r="74" spans="1:255" ht="53.45" customHeight="1" thickBot="1">
      <c r="A74" s="406"/>
      <c r="B74" s="1114"/>
      <c r="C74" s="284"/>
      <c r="D74" s="538" t="s">
        <v>1087</v>
      </c>
      <c r="E74" s="280"/>
      <c r="F74" s="248"/>
      <c r="G74" s="248"/>
      <c r="H74" s="248"/>
      <c r="I74" s="248"/>
      <c r="J74" s="248"/>
      <c r="K74" s="248"/>
      <c r="L74" s="387"/>
      <c r="M74" s="387"/>
      <c r="N74" s="387"/>
      <c r="O74" s="387"/>
      <c r="P74" s="387"/>
      <c r="Q74" s="387"/>
      <c r="R74" s="387"/>
      <c r="S74" s="387"/>
      <c r="T74" s="387"/>
      <c r="U74" s="387"/>
      <c r="V74" s="387"/>
      <c r="W74" s="387"/>
      <c r="X74" s="387"/>
      <c r="Y74" s="387"/>
      <c r="Z74" s="387"/>
      <c r="AA74" s="387"/>
      <c r="AB74" s="387"/>
      <c r="AC74" s="387"/>
      <c r="AD74" s="387"/>
      <c r="AE74" s="387"/>
      <c r="AF74" s="387"/>
      <c r="AG74" s="387"/>
      <c r="AH74" s="387"/>
      <c r="AI74" s="387"/>
      <c r="AJ74" s="387"/>
      <c r="AK74" s="387"/>
      <c r="AL74" s="387"/>
      <c r="AM74" s="387"/>
      <c r="AN74" s="387"/>
      <c r="AO74" s="387"/>
      <c r="AP74" s="387"/>
      <c r="AQ74" s="387"/>
      <c r="AR74" s="387"/>
      <c r="AS74" s="387"/>
      <c r="AT74" s="387"/>
      <c r="AU74" s="387"/>
      <c r="AV74" s="387"/>
      <c r="AW74" s="387"/>
      <c r="AX74" s="387"/>
      <c r="AY74" s="387"/>
      <c r="AZ74" s="387"/>
      <c r="BA74" s="387"/>
      <c r="BB74" s="387"/>
      <c r="BC74" s="387"/>
      <c r="BD74" s="387"/>
      <c r="BE74" s="387"/>
      <c r="BF74" s="387"/>
      <c r="BG74" s="387"/>
      <c r="BH74" s="387"/>
      <c r="BI74" s="387"/>
      <c r="BJ74" s="387"/>
      <c r="BK74" s="387"/>
      <c r="BL74" s="387"/>
      <c r="BM74" s="387"/>
      <c r="BN74" s="387"/>
      <c r="BO74" s="387"/>
      <c r="BP74" s="387"/>
      <c r="BQ74" s="387"/>
      <c r="BR74" s="387"/>
      <c r="BS74" s="387"/>
      <c r="BT74" s="387"/>
      <c r="BU74" s="387"/>
      <c r="BV74" s="387"/>
      <c r="BW74" s="387"/>
      <c r="BX74" s="387"/>
      <c r="BY74" s="387"/>
      <c r="BZ74" s="387"/>
      <c r="CA74" s="387"/>
      <c r="CB74" s="387"/>
      <c r="CC74" s="387"/>
      <c r="CD74" s="387"/>
      <c r="CE74" s="387"/>
      <c r="CF74" s="387"/>
      <c r="CG74" s="387"/>
      <c r="CH74" s="387"/>
      <c r="CI74" s="387"/>
      <c r="CJ74" s="387"/>
      <c r="CK74" s="387"/>
      <c r="CL74" s="387"/>
      <c r="CM74" s="387"/>
      <c r="CN74" s="387"/>
      <c r="CO74" s="387"/>
      <c r="CP74" s="387"/>
      <c r="CQ74" s="387"/>
      <c r="CR74" s="387"/>
      <c r="CS74" s="387"/>
      <c r="CT74" s="387"/>
      <c r="CU74" s="387"/>
      <c r="CV74" s="387"/>
      <c r="CW74" s="387"/>
      <c r="CX74" s="387"/>
      <c r="CY74" s="387"/>
      <c r="CZ74" s="387"/>
      <c r="DA74" s="387"/>
      <c r="DB74" s="387"/>
      <c r="DC74" s="387"/>
      <c r="DD74" s="387"/>
      <c r="DE74" s="387"/>
      <c r="DF74" s="387"/>
      <c r="DG74" s="387"/>
      <c r="DH74" s="387"/>
      <c r="DI74" s="387"/>
      <c r="DJ74" s="387"/>
      <c r="DK74" s="387"/>
      <c r="DL74" s="387"/>
      <c r="DM74" s="387"/>
      <c r="DN74" s="387"/>
      <c r="DO74" s="387"/>
      <c r="DP74" s="387"/>
      <c r="DQ74" s="387"/>
      <c r="DR74" s="387"/>
      <c r="DS74" s="387"/>
      <c r="DT74" s="387"/>
      <c r="DU74" s="387"/>
      <c r="DV74" s="387"/>
      <c r="DW74" s="387"/>
      <c r="DX74" s="387"/>
      <c r="DY74" s="387"/>
      <c r="DZ74" s="387"/>
      <c r="EA74" s="387"/>
      <c r="EB74" s="387"/>
      <c r="EC74" s="387"/>
      <c r="ED74" s="387"/>
      <c r="EE74" s="387"/>
      <c r="EF74" s="387"/>
      <c r="EG74" s="387"/>
      <c r="EH74" s="387"/>
      <c r="EI74" s="387"/>
      <c r="EJ74" s="387"/>
      <c r="EK74" s="387"/>
      <c r="EL74" s="387"/>
      <c r="EM74" s="387"/>
      <c r="EN74" s="387"/>
      <c r="EO74" s="387"/>
      <c r="EP74" s="387"/>
      <c r="EQ74" s="387"/>
      <c r="ER74" s="387"/>
      <c r="ES74" s="387"/>
      <c r="ET74" s="387"/>
      <c r="EU74" s="387"/>
      <c r="EV74" s="387"/>
      <c r="EW74" s="387"/>
      <c r="EX74" s="387"/>
      <c r="EY74" s="387"/>
      <c r="EZ74" s="387"/>
      <c r="FA74" s="387"/>
      <c r="FB74" s="387"/>
      <c r="FC74" s="387"/>
      <c r="FD74" s="387"/>
      <c r="FE74" s="387"/>
      <c r="FF74" s="387"/>
      <c r="FG74" s="387"/>
      <c r="FH74" s="387"/>
      <c r="FI74" s="387"/>
      <c r="FJ74" s="387"/>
      <c r="FK74" s="387"/>
      <c r="FL74" s="387"/>
      <c r="FM74" s="387"/>
      <c r="FN74" s="387"/>
      <c r="FO74" s="387"/>
      <c r="FP74" s="387"/>
      <c r="FQ74" s="387"/>
      <c r="FR74" s="387"/>
      <c r="FS74" s="387"/>
      <c r="FT74" s="387"/>
      <c r="FU74" s="387"/>
      <c r="FV74" s="387"/>
      <c r="FW74" s="387"/>
      <c r="FX74" s="387"/>
      <c r="FY74" s="387"/>
      <c r="FZ74" s="387"/>
      <c r="GA74" s="387"/>
      <c r="GB74" s="387"/>
      <c r="GC74" s="387"/>
      <c r="GD74" s="387"/>
      <c r="GE74" s="387"/>
      <c r="GF74" s="387"/>
      <c r="GG74" s="387"/>
      <c r="GH74" s="387"/>
      <c r="GI74" s="387"/>
      <c r="GJ74" s="387"/>
      <c r="GK74" s="387"/>
      <c r="GL74" s="387"/>
      <c r="GM74" s="387"/>
      <c r="GN74" s="387"/>
      <c r="GO74" s="387"/>
      <c r="GP74" s="387"/>
      <c r="GQ74" s="387"/>
      <c r="GR74" s="387"/>
      <c r="GS74" s="387"/>
      <c r="GT74" s="387"/>
      <c r="GU74" s="387"/>
      <c r="GV74" s="387"/>
      <c r="GW74" s="387"/>
      <c r="GX74" s="387"/>
      <c r="GY74" s="387"/>
      <c r="GZ74" s="387"/>
      <c r="HA74" s="387"/>
      <c r="HB74" s="387"/>
      <c r="HC74" s="387"/>
      <c r="HD74" s="387"/>
      <c r="HE74" s="387"/>
      <c r="HF74" s="387"/>
      <c r="HG74" s="387"/>
      <c r="HH74" s="387"/>
      <c r="HI74" s="387"/>
      <c r="HJ74" s="387"/>
      <c r="HK74" s="387"/>
      <c r="HL74" s="387"/>
      <c r="HM74" s="387"/>
      <c r="HN74" s="387"/>
      <c r="HO74" s="387"/>
      <c r="HP74" s="387"/>
      <c r="HQ74" s="387"/>
      <c r="HR74" s="387"/>
      <c r="HS74" s="387"/>
      <c r="HT74" s="387"/>
      <c r="HU74" s="387"/>
      <c r="HV74" s="387"/>
      <c r="HW74" s="387"/>
      <c r="HX74" s="387"/>
      <c r="HY74" s="387"/>
      <c r="HZ74" s="387"/>
      <c r="IA74" s="387"/>
      <c r="IB74" s="387"/>
      <c r="IC74" s="387"/>
      <c r="ID74" s="387"/>
      <c r="IE74" s="387"/>
      <c r="IF74" s="387"/>
      <c r="IG74" s="387"/>
      <c r="IH74" s="387"/>
      <c r="II74" s="387"/>
      <c r="IJ74" s="387"/>
      <c r="IK74" s="387"/>
      <c r="IL74" s="387"/>
      <c r="IM74" s="387"/>
      <c r="IN74" s="387"/>
      <c r="IO74" s="387"/>
      <c r="IP74" s="387"/>
      <c r="IQ74" s="387"/>
      <c r="IR74" s="387"/>
      <c r="IS74" s="387"/>
      <c r="IT74" s="387"/>
      <c r="IU74" s="391"/>
    </row>
    <row r="75" spans="1:255" ht="15" customHeight="1">
      <c r="A75" s="815"/>
      <c r="B75" s="816"/>
      <c r="C75" s="817"/>
      <c r="D75" s="816"/>
      <c r="E75" s="379"/>
      <c r="F75" s="379"/>
      <c r="G75" s="379"/>
      <c r="H75" s="379"/>
      <c r="I75" s="379"/>
      <c r="J75" s="379"/>
      <c r="K75" s="379"/>
      <c r="L75" s="422"/>
      <c r="M75" s="422"/>
      <c r="N75" s="422"/>
      <c r="O75" s="422"/>
      <c r="P75" s="422"/>
      <c r="Q75" s="422"/>
      <c r="R75" s="422"/>
      <c r="S75" s="422"/>
      <c r="T75" s="422"/>
      <c r="U75" s="422"/>
      <c r="V75" s="422"/>
      <c r="W75" s="422"/>
      <c r="X75" s="422"/>
      <c r="Y75" s="422"/>
      <c r="Z75" s="422"/>
      <c r="AA75" s="422"/>
      <c r="AB75" s="422"/>
      <c r="AC75" s="422"/>
      <c r="AD75" s="422"/>
      <c r="AE75" s="422"/>
      <c r="AF75" s="422"/>
      <c r="AG75" s="422"/>
      <c r="AH75" s="422"/>
      <c r="AI75" s="422"/>
      <c r="AJ75" s="422"/>
      <c r="AK75" s="422"/>
      <c r="AL75" s="422"/>
      <c r="AM75" s="422"/>
      <c r="AN75" s="422"/>
      <c r="AO75" s="422"/>
      <c r="AP75" s="422"/>
      <c r="AQ75" s="422"/>
      <c r="AR75" s="422"/>
      <c r="AS75" s="422"/>
      <c r="AT75" s="422"/>
      <c r="AU75" s="422"/>
      <c r="AV75" s="422"/>
      <c r="AW75" s="422"/>
      <c r="AX75" s="422"/>
      <c r="AY75" s="422"/>
      <c r="AZ75" s="422"/>
      <c r="BA75" s="422"/>
      <c r="BB75" s="422"/>
      <c r="BC75" s="422"/>
      <c r="BD75" s="422"/>
      <c r="BE75" s="422"/>
      <c r="BF75" s="422"/>
      <c r="BG75" s="422"/>
      <c r="BH75" s="422"/>
      <c r="BI75" s="422"/>
      <c r="BJ75" s="422"/>
      <c r="BK75" s="422"/>
      <c r="BL75" s="422"/>
      <c r="BM75" s="422"/>
      <c r="BN75" s="422"/>
      <c r="BO75" s="422"/>
      <c r="BP75" s="422"/>
      <c r="BQ75" s="422"/>
      <c r="BR75" s="422"/>
      <c r="BS75" s="422"/>
      <c r="BT75" s="422"/>
      <c r="BU75" s="422"/>
      <c r="BV75" s="422"/>
      <c r="BW75" s="422"/>
      <c r="BX75" s="422"/>
      <c r="BY75" s="422"/>
      <c r="BZ75" s="422"/>
      <c r="CA75" s="422"/>
      <c r="CB75" s="422"/>
      <c r="CC75" s="422"/>
      <c r="CD75" s="422"/>
      <c r="CE75" s="422"/>
      <c r="CF75" s="422"/>
      <c r="CG75" s="422"/>
      <c r="CH75" s="422"/>
      <c r="CI75" s="422"/>
      <c r="CJ75" s="422"/>
      <c r="CK75" s="422"/>
      <c r="CL75" s="422"/>
      <c r="CM75" s="422"/>
      <c r="CN75" s="422"/>
      <c r="CO75" s="422"/>
      <c r="CP75" s="422"/>
      <c r="CQ75" s="422"/>
      <c r="CR75" s="422"/>
      <c r="CS75" s="422"/>
      <c r="CT75" s="422"/>
      <c r="CU75" s="422"/>
      <c r="CV75" s="422"/>
      <c r="CW75" s="422"/>
      <c r="CX75" s="422"/>
      <c r="CY75" s="422"/>
      <c r="CZ75" s="422"/>
      <c r="DA75" s="422"/>
      <c r="DB75" s="422"/>
      <c r="DC75" s="422"/>
      <c r="DD75" s="422"/>
      <c r="DE75" s="422"/>
      <c r="DF75" s="422"/>
      <c r="DG75" s="422"/>
      <c r="DH75" s="422"/>
      <c r="DI75" s="422"/>
      <c r="DJ75" s="422"/>
      <c r="DK75" s="422"/>
      <c r="DL75" s="422"/>
      <c r="DM75" s="422"/>
      <c r="DN75" s="422"/>
      <c r="DO75" s="422"/>
      <c r="DP75" s="422"/>
      <c r="DQ75" s="422"/>
      <c r="DR75" s="422"/>
      <c r="DS75" s="422"/>
      <c r="DT75" s="422"/>
      <c r="DU75" s="422"/>
      <c r="DV75" s="422"/>
      <c r="DW75" s="422"/>
      <c r="DX75" s="422"/>
      <c r="DY75" s="422"/>
      <c r="DZ75" s="422"/>
      <c r="EA75" s="422"/>
      <c r="EB75" s="422"/>
      <c r="EC75" s="422"/>
      <c r="ED75" s="422"/>
      <c r="EE75" s="422"/>
      <c r="EF75" s="422"/>
      <c r="EG75" s="422"/>
      <c r="EH75" s="422"/>
      <c r="EI75" s="422"/>
      <c r="EJ75" s="422"/>
      <c r="EK75" s="422"/>
      <c r="EL75" s="422"/>
      <c r="EM75" s="422"/>
      <c r="EN75" s="422"/>
      <c r="EO75" s="422"/>
      <c r="EP75" s="422"/>
      <c r="EQ75" s="422"/>
      <c r="ER75" s="422"/>
      <c r="ES75" s="422"/>
      <c r="ET75" s="422"/>
      <c r="EU75" s="422"/>
      <c r="EV75" s="422"/>
      <c r="EW75" s="422"/>
      <c r="EX75" s="422"/>
      <c r="EY75" s="422"/>
      <c r="EZ75" s="422"/>
      <c r="FA75" s="422"/>
      <c r="FB75" s="422"/>
      <c r="FC75" s="422"/>
      <c r="FD75" s="422"/>
      <c r="FE75" s="422"/>
      <c r="FF75" s="422"/>
      <c r="FG75" s="422"/>
      <c r="FH75" s="422"/>
      <c r="FI75" s="422"/>
      <c r="FJ75" s="422"/>
      <c r="FK75" s="422"/>
      <c r="FL75" s="422"/>
      <c r="FM75" s="422"/>
      <c r="FN75" s="422"/>
      <c r="FO75" s="422"/>
      <c r="FP75" s="422"/>
      <c r="FQ75" s="422"/>
      <c r="FR75" s="422"/>
      <c r="FS75" s="422"/>
      <c r="FT75" s="422"/>
      <c r="FU75" s="422"/>
      <c r="FV75" s="422"/>
      <c r="FW75" s="422"/>
      <c r="FX75" s="422"/>
      <c r="FY75" s="422"/>
      <c r="FZ75" s="422"/>
      <c r="GA75" s="422"/>
      <c r="GB75" s="422"/>
      <c r="GC75" s="422"/>
      <c r="GD75" s="422"/>
      <c r="GE75" s="422"/>
      <c r="GF75" s="422"/>
      <c r="GG75" s="422"/>
      <c r="GH75" s="422"/>
      <c r="GI75" s="422"/>
      <c r="GJ75" s="422"/>
      <c r="GK75" s="422"/>
      <c r="GL75" s="422"/>
      <c r="GM75" s="422"/>
      <c r="GN75" s="422"/>
      <c r="GO75" s="422"/>
      <c r="GP75" s="422"/>
      <c r="GQ75" s="422"/>
      <c r="GR75" s="422"/>
      <c r="GS75" s="422"/>
      <c r="GT75" s="422"/>
      <c r="GU75" s="422"/>
      <c r="GV75" s="422"/>
      <c r="GW75" s="422"/>
      <c r="GX75" s="422"/>
      <c r="GY75" s="422"/>
      <c r="GZ75" s="422"/>
      <c r="HA75" s="422"/>
      <c r="HB75" s="422"/>
      <c r="HC75" s="422"/>
      <c r="HD75" s="422"/>
      <c r="HE75" s="422"/>
      <c r="HF75" s="422"/>
      <c r="HG75" s="422"/>
      <c r="HH75" s="422"/>
      <c r="HI75" s="422"/>
      <c r="HJ75" s="422"/>
      <c r="HK75" s="422"/>
      <c r="HL75" s="422"/>
      <c r="HM75" s="422"/>
      <c r="HN75" s="422"/>
      <c r="HO75" s="422"/>
      <c r="HP75" s="422"/>
      <c r="HQ75" s="422"/>
      <c r="HR75" s="422"/>
      <c r="HS75" s="422"/>
      <c r="HT75" s="422"/>
      <c r="HU75" s="422"/>
      <c r="HV75" s="422"/>
      <c r="HW75" s="422"/>
      <c r="HX75" s="422"/>
      <c r="HY75" s="422"/>
      <c r="HZ75" s="422"/>
      <c r="IA75" s="422"/>
      <c r="IB75" s="422"/>
      <c r="IC75" s="422"/>
      <c r="ID75" s="422"/>
      <c r="IE75" s="422"/>
      <c r="IF75" s="422"/>
      <c r="IG75" s="422"/>
      <c r="IH75" s="422"/>
      <c r="II75" s="422"/>
      <c r="IJ75" s="422"/>
      <c r="IK75" s="422"/>
      <c r="IL75" s="422"/>
      <c r="IM75" s="422"/>
      <c r="IN75" s="422"/>
      <c r="IO75" s="422"/>
      <c r="IP75" s="422"/>
      <c r="IQ75" s="422"/>
      <c r="IR75" s="422"/>
      <c r="IS75" s="422"/>
      <c r="IT75" s="422"/>
      <c r="IU75" s="423"/>
    </row>
  </sheetData>
  <sheetProtection algorithmName="SHA-512" hashValue="D+TPMrWoH/ySKeIfL3Bdu+jUnYcGLBH3W9Z+Kbb0pyEGwuApybdrULuBDfqU1HKvREXZw/sze8zjxQVlZUtPXw==" saltValue="PgeJ9LUQdUY7fPO1buCoOA==" spinCount="100000" sheet="1" objects="1" scenarios="1" selectLockedCells="1" selectUnlockedCells="1"/>
  <mergeCells count="22">
    <mergeCell ref="D23:I23"/>
    <mergeCell ref="A1:P1"/>
    <mergeCell ref="A2:P2"/>
    <mergeCell ref="A3:P3"/>
    <mergeCell ref="A4:D4"/>
    <mergeCell ref="A5:P5"/>
    <mergeCell ref="B10:D10"/>
    <mergeCell ref="F10:S10"/>
    <mergeCell ref="F11:S11"/>
    <mergeCell ref="E13:R13"/>
    <mergeCell ref="B15:B22"/>
    <mergeCell ref="D15:I15"/>
    <mergeCell ref="D18:I18"/>
    <mergeCell ref="B55:B63"/>
    <mergeCell ref="B65:B67"/>
    <mergeCell ref="B68:B74"/>
    <mergeCell ref="D24:I24"/>
    <mergeCell ref="B26:D26"/>
    <mergeCell ref="B27:B33"/>
    <mergeCell ref="B35:E35"/>
    <mergeCell ref="B36:B42"/>
    <mergeCell ref="B49:E50"/>
  </mergeCells>
  <dataValidations count="1">
    <dataValidation type="whole" operator="greaterThanOrEqual" allowBlank="1" showErrorMessage="1" errorTitle="ERROR" error="Escriba un número igual o mayor que 0" promptTitle="ERROR" prompt="Escriba un número igual o mayor que 0" sqref="E20:H21">
      <formula1>0</formula1>
    </dataValidation>
  </dataValidations>
  <pageMargins left="0.25" right="0.25" top="0.75" bottom="0.75" header="0" footer="0"/>
  <pageSetup orientation="landscape"/>
  <headerFooter>
    <oddFooter>&amp;C&amp;"Helvetica Neue,Regular"&amp;12&amp;K000000&amp;P</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0"/>
  <sheetViews>
    <sheetView showGridLines="0" zoomScale="98" zoomScaleNormal="98" zoomScalePageLayoutView="98" workbookViewId="0">
      <selection activeCell="O23" sqref="O23"/>
    </sheetView>
  </sheetViews>
  <sheetFormatPr baseColWidth="10" defaultColWidth="10.85546875" defaultRowHeight="15"/>
  <cols>
    <col min="1" max="1" width="1.85546875" style="131" customWidth="1"/>
    <col min="2" max="2" width="12.85546875" style="131" customWidth="1"/>
    <col min="3" max="3" width="5.140625" style="160" bestFit="1" customWidth="1"/>
    <col min="4" max="4" width="34.85546875" style="131" customWidth="1"/>
    <col min="5" max="7" width="25" style="131" customWidth="1"/>
    <col min="8" max="8" width="15.140625" style="131" customWidth="1"/>
    <col min="9" max="16384" width="10.85546875" style="131"/>
  </cols>
  <sheetData>
    <row r="1" spans="1:21" s="424" customFormat="1" ht="100.5" customHeight="1" thickBot="1">
      <c r="A1" s="1368"/>
      <c r="B1" s="1369"/>
      <c r="C1" s="1369"/>
      <c r="D1" s="1369"/>
      <c r="E1" s="1369"/>
      <c r="F1" s="1369"/>
      <c r="G1" s="1369"/>
      <c r="H1" s="1369"/>
      <c r="I1" s="1369"/>
      <c r="J1" s="1369"/>
      <c r="K1" s="1369"/>
      <c r="L1" s="1369"/>
      <c r="M1" s="1369"/>
      <c r="N1" s="1369"/>
      <c r="O1" s="1369"/>
      <c r="P1" s="1370"/>
      <c r="Q1" s="131"/>
      <c r="R1" s="131"/>
    </row>
    <row r="2" spans="1:21" s="425" customFormat="1" ht="16.5" thickBot="1">
      <c r="A2" s="1371" t="e">
        <f>'[4]Datos Generales'!C5</f>
        <v>#REF!</v>
      </c>
      <c r="B2" s="1372"/>
      <c r="C2" s="1372"/>
      <c r="D2" s="1372"/>
      <c r="E2" s="1372"/>
      <c r="F2" s="1372"/>
      <c r="G2" s="1372"/>
      <c r="H2" s="1372"/>
      <c r="I2" s="1372"/>
      <c r="J2" s="1372"/>
      <c r="K2" s="1372"/>
      <c r="L2" s="1372"/>
      <c r="M2" s="1372"/>
      <c r="N2" s="1372"/>
      <c r="O2" s="1372"/>
      <c r="P2" s="1373"/>
      <c r="Q2" s="131"/>
      <c r="R2" s="131"/>
    </row>
    <row r="3" spans="1:21" s="425" customFormat="1" ht="16.5" thickBot="1">
      <c r="A3" s="1374" t="s">
        <v>104</v>
      </c>
      <c r="B3" s="1375"/>
      <c r="C3" s="1375"/>
      <c r="D3" s="1375"/>
      <c r="E3" s="1375"/>
      <c r="F3" s="1375"/>
      <c r="G3" s="1375"/>
      <c r="H3" s="1375"/>
      <c r="I3" s="1375"/>
      <c r="J3" s="1375"/>
      <c r="K3" s="1375"/>
      <c r="L3" s="1375"/>
      <c r="M3" s="1375"/>
      <c r="N3" s="1375"/>
      <c r="O3" s="1375"/>
      <c r="P3" s="1376"/>
      <c r="Q3" s="131"/>
      <c r="R3" s="131"/>
    </row>
    <row r="4" spans="1:21" s="425" customFormat="1" ht="16.5" thickBot="1">
      <c r="A4" s="1377" t="s">
        <v>263</v>
      </c>
      <c r="B4" s="1378"/>
      <c r="C4" s="1378"/>
      <c r="D4" s="1378"/>
      <c r="E4" s="818" t="e">
        <f>'[4]Datos Generales'!C6</f>
        <v>#REF!</v>
      </c>
      <c r="F4" s="818"/>
      <c r="G4" s="818"/>
      <c r="H4" s="818"/>
      <c r="I4" s="818"/>
      <c r="J4" s="818"/>
      <c r="K4" s="818"/>
      <c r="L4" s="133"/>
      <c r="M4" s="133"/>
      <c r="N4" s="133"/>
      <c r="O4" s="133"/>
      <c r="P4" s="134"/>
      <c r="Q4" s="131"/>
      <c r="R4" s="131"/>
    </row>
    <row r="5" spans="1:21" ht="16.5" customHeight="1" thickBot="1">
      <c r="A5" s="1374" t="s">
        <v>123</v>
      </c>
      <c r="B5" s="1375"/>
      <c r="C5" s="1375"/>
      <c r="D5" s="1375"/>
      <c r="E5" s="1375"/>
      <c r="F5" s="1375"/>
      <c r="G5" s="1375"/>
      <c r="H5" s="1375"/>
      <c r="I5" s="1375"/>
      <c r="J5" s="1375"/>
      <c r="K5" s="1375"/>
      <c r="L5" s="1375"/>
      <c r="M5" s="1375"/>
      <c r="N5" s="1375"/>
      <c r="O5" s="1375"/>
      <c r="P5" s="1376"/>
    </row>
    <row r="6" spans="1:21">
      <c r="B6" s="135" t="s">
        <v>134</v>
      </c>
      <c r="C6" s="136"/>
      <c r="D6" s="137"/>
      <c r="E6" s="710"/>
      <c r="F6" s="137" t="s">
        <v>135</v>
      </c>
      <c r="G6" s="137"/>
      <c r="H6" s="137"/>
      <c r="I6" s="137"/>
      <c r="J6" s="137"/>
      <c r="K6" s="137"/>
    </row>
    <row r="7" spans="1:21" ht="15.75" thickBot="1">
      <c r="B7" s="819"/>
      <c r="C7" s="430"/>
      <c r="D7" s="137"/>
      <c r="E7" s="711"/>
      <c r="F7" s="137" t="s">
        <v>136</v>
      </c>
      <c r="G7" s="137"/>
      <c r="H7" s="137"/>
      <c r="I7" s="137"/>
      <c r="J7" s="137"/>
      <c r="K7" s="137"/>
    </row>
    <row r="8" spans="1:21" ht="15.75" thickBot="1">
      <c r="B8" s="103" t="s">
        <v>137</v>
      </c>
      <c r="C8" s="141">
        <v>2019</v>
      </c>
      <c r="D8" s="99">
        <f>IF(E10="NO APLICA","NO APLICA",IF(E11="NO SE REPORTA","SIN INFORMACION",+H20))</f>
        <v>1</v>
      </c>
      <c r="E8" s="142"/>
      <c r="F8" s="137" t="s">
        <v>138</v>
      </c>
      <c r="G8" s="137"/>
      <c r="H8" s="137"/>
      <c r="I8" s="137"/>
      <c r="J8" s="137"/>
      <c r="K8" s="137"/>
    </row>
    <row r="9" spans="1:21">
      <c r="B9" s="143" t="s">
        <v>139</v>
      </c>
      <c r="D9" s="137"/>
      <c r="E9" s="137"/>
      <c r="F9" s="137"/>
      <c r="G9" s="137"/>
      <c r="H9" s="137"/>
      <c r="I9" s="137"/>
      <c r="J9" s="137"/>
      <c r="K9" s="137"/>
    </row>
    <row r="10" spans="1:21">
      <c r="B10" s="1128" t="s">
        <v>140</v>
      </c>
      <c r="C10" s="1128"/>
      <c r="D10" s="1128"/>
      <c r="E10" s="712" t="s">
        <v>141</v>
      </c>
      <c r="F10" s="116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130"/>
      <c r="H10" s="1130"/>
      <c r="I10" s="1130"/>
      <c r="J10" s="1130"/>
      <c r="K10" s="1130"/>
      <c r="L10" s="1130"/>
      <c r="M10" s="1130"/>
      <c r="N10" s="1130"/>
      <c r="O10" s="1130"/>
      <c r="P10" s="1130"/>
      <c r="Q10" s="1130"/>
      <c r="R10" s="1130"/>
      <c r="S10" s="1130"/>
      <c r="T10" s="137"/>
      <c r="U10" s="137"/>
    </row>
    <row r="11" spans="1:21" ht="14.45" customHeight="1">
      <c r="B11" s="146"/>
      <c r="C11" s="144"/>
      <c r="D11" s="98" t="str">
        <f>IF(E10="SI APLICA","¿El indicador no se reporta por limitaciones de información disponible? ","")</f>
        <v xml:space="preserve">¿El indicador no se reporta por limitaciones de información disponible? </v>
      </c>
      <c r="E11" s="713" t="s">
        <v>142</v>
      </c>
      <c r="F11" s="1172"/>
      <c r="G11" s="1143"/>
      <c r="H11" s="1143"/>
      <c r="I11" s="1143"/>
      <c r="J11" s="1143"/>
      <c r="K11" s="1143"/>
      <c r="L11" s="1143"/>
      <c r="M11" s="1143"/>
      <c r="N11" s="1143"/>
      <c r="O11" s="1143"/>
      <c r="P11" s="1143"/>
      <c r="Q11" s="1143"/>
      <c r="R11" s="1143"/>
      <c r="S11" s="1143"/>
    </row>
    <row r="12" spans="1:21" ht="23.45" customHeight="1">
      <c r="B12" s="143"/>
      <c r="C12" s="144"/>
      <c r="D12" s="98" t="str">
        <f>IF(E11="SI SE REPORTA","¿Qué programas o proyectos del Plan de Acción están asociados al indicador? ","")</f>
        <v xml:space="preserve">¿Qué programas o proyectos del Plan de Acción están asociados al indicador? </v>
      </c>
      <c r="E12" s="1144" t="s">
        <v>45</v>
      </c>
      <c r="F12" s="1144"/>
      <c r="G12" s="1144"/>
      <c r="H12" s="1144"/>
      <c r="I12" s="1144"/>
      <c r="J12" s="1144"/>
      <c r="K12" s="1144"/>
      <c r="L12" s="1144"/>
      <c r="M12" s="1144"/>
      <c r="N12" s="1144"/>
      <c r="O12" s="1144"/>
      <c r="P12" s="1144"/>
      <c r="Q12" s="1144"/>
      <c r="R12" s="1144"/>
    </row>
    <row r="13" spans="1:21" ht="21.95" customHeight="1">
      <c r="B13" s="143"/>
      <c r="C13" s="144"/>
      <c r="D13" s="98" t="s">
        <v>143</v>
      </c>
      <c r="E13" s="1145"/>
      <c r="F13" s="1146"/>
      <c r="G13" s="1146"/>
      <c r="H13" s="1146"/>
      <c r="I13" s="1146"/>
      <c r="J13" s="1146"/>
      <c r="K13" s="1146"/>
      <c r="L13" s="1146"/>
      <c r="M13" s="1146"/>
      <c r="N13" s="1146"/>
      <c r="O13" s="1146"/>
      <c r="P13" s="1146"/>
      <c r="Q13" s="1146"/>
      <c r="R13" s="1147"/>
    </row>
    <row r="14" spans="1:21" ht="6.95" customHeight="1" thickBot="1">
      <c r="B14" s="143"/>
      <c r="D14" s="137"/>
      <c r="E14" s="137"/>
      <c r="F14" s="137"/>
      <c r="G14" s="137"/>
      <c r="H14" s="137"/>
      <c r="I14" s="137"/>
      <c r="J14" s="137"/>
      <c r="K14" s="137"/>
    </row>
    <row r="15" spans="1:21" ht="15" customHeight="1" thickTop="1">
      <c r="B15" s="1197" t="s">
        <v>144</v>
      </c>
      <c r="C15" s="148"/>
      <c r="D15" s="1173" t="s">
        <v>145</v>
      </c>
      <c r="E15" s="1174"/>
      <c r="F15" s="1174"/>
      <c r="G15" s="1174"/>
      <c r="H15" s="1174"/>
      <c r="I15" s="1174"/>
      <c r="J15" s="1174"/>
      <c r="K15" s="1175"/>
    </row>
    <row r="16" spans="1:21" ht="15.75" thickBot="1">
      <c r="B16" s="1367"/>
      <c r="C16" s="151"/>
      <c r="D16" s="1354" t="s">
        <v>123</v>
      </c>
      <c r="E16" s="1355"/>
      <c r="F16" s="1355"/>
      <c r="G16" s="1355"/>
      <c r="H16" s="1355"/>
      <c r="I16" s="1355"/>
      <c r="J16" s="1355"/>
      <c r="K16" s="1356"/>
    </row>
    <row r="17" spans="2:12" ht="15.75" thickBot="1">
      <c r="B17" s="1367"/>
      <c r="C17" s="163" t="s">
        <v>105</v>
      </c>
      <c r="D17" s="212" t="s">
        <v>146</v>
      </c>
      <c r="E17" s="212" t="s">
        <v>419</v>
      </c>
      <c r="F17" s="212" t="s">
        <v>420</v>
      </c>
      <c r="G17" s="212" t="s">
        <v>421</v>
      </c>
      <c r="H17" s="212" t="s">
        <v>422</v>
      </c>
      <c r="I17" s="212" t="s">
        <v>151</v>
      </c>
      <c r="K17" s="438"/>
    </row>
    <row r="18" spans="2:12" ht="36.75" thickBot="1">
      <c r="B18" s="1367"/>
      <c r="C18" s="128" t="s">
        <v>152</v>
      </c>
      <c r="D18" s="209" t="s">
        <v>858</v>
      </c>
      <c r="E18" s="8">
        <v>5</v>
      </c>
      <c r="F18" s="8">
        <v>4</v>
      </c>
      <c r="G18" s="8">
        <v>4</v>
      </c>
      <c r="H18" s="8">
        <v>4</v>
      </c>
      <c r="I18" s="118">
        <f t="shared" ref="I18:I19" si="0">SUM(E18:H18)</f>
        <v>17</v>
      </c>
      <c r="K18" s="438"/>
    </row>
    <row r="19" spans="2:12" ht="36.75" thickBot="1">
      <c r="B19" s="1367"/>
      <c r="C19" s="128" t="s">
        <v>154</v>
      </c>
      <c r="D19" s="209" t="s">
        <v>859</v>
      </c>
      <c r="E19" s="8">
        <v>5</v>
      </c>
      <c r="F19" s="8">
        <v>4</v>
      </c>
      <c r="G19" s="8">
        <v>4</v>
      </c>
      <c r="H19" s="8">
        <v>4</v>
      </c>
      <c r="I19" s="118">
        <f t="shared" si="0"/>
        <v>17</v>
      </c>
      <c r="K19" s="438"/>
    </row>
    <row r="20" spans="2:12" ht="48.75" thickBot="1">
      <c r="B20" s="1367"/>
      <c r="C20" s="128" t="s">
        <v>156</v>
      </c>
      <c r="D20" s="209" t="s">
        <v>860</v>
      </c>
      <c r="E20" s="104">
        <f>IFERROR(E19/E18,0)</f>
        <v>1</v>
      </c>
      <c r="F20" s="104">
        <f t="shared" ref="F20:I20" si="1">IFERROR(F19/F18,0)</f>
        <v>1</v>
      </c>
      <c r="G20" s="104">
        <f t="shared" si="1"/>
        <v>1</v>
      </c>
      <c r="H20" s="104">
        <f t="shared" si="1"/>
        <v>1</v>
      </c>
      <c r="I20" s="104">
        <f t="shared" si="1"/>
        <v>1</v>
      </c>
      <c r="K20" s="438"/>
    </row>
    <row r="21" spans="2:12">
      <c r="B21" s="207"/>
      <c r="C21" s="151"/>
      <c r="D21" s="1202"/>
      <c r="E21" s="1203"/>
      <c r="F21" s="1203"/>
      <c r="G21" s="1203"/>
      <c r="H21" s="1203"/>
      <c r="I21" s="1203"/>
      <c r="J21" s="1203"/>
      <c r="K21" s="1204"/>
    </row>
    <row r="22" spans="2:12">
      <c r="B22" s="207"/>
      <c r="C22" s="151"/>
      <c r="D22" s="1354" t="s">
        <v>861</v>
      </c>
      <c r="E22" s="1355"/>
      <c r="F22" s="1355"/>
      <c r="G22" s="1355"/>
      <c r="H22" s="1355"/>
      <c r="I22" s="1355"/>
      <c r="J22" s="1355"/>
      <c r="K22" s="1356"/>
    </row>
    <row r="23" spans="2:12" ht="24" customHeight="1" thickBot="1">
      <c r="B23" s="207"/>
      <c r="C23" s="151"/>
      <c r="D23" s="1357" t="s">
        <v>862</v>
      </c>
      <c r="E23" s="1358"/>
      <c r="F23" s="1358"/>
      <c r="G23" s="1358"/>
      <c r="H23" s="1358"/>
      <c r="I23" s="1358"/>
      <c r="J23" s="1358"/>
      <c r="K23" s="1359"/>
    </row>
    <row r="24" spans="2:12" ht="15.75" thickBot="1">
      <c r="B24" s="207"/>
      <c r="C24" s="1175" t="s">
        <v>105</v>
      </c>
      <c r="D24" s="1335" t="s">
        <v>159</v>
      </c>
      <c r="E24" s="1335" t="s">
        <v>863</v>
      </c>
      <c r="F24" s="1361" t="s">
        <v>864</v>
      </c>
      <c r="G24" s="1364" t="s">
        <v>161</v>
      </c>
      <c r="H24" s="1365"/>
      <c r="I24" s="1365"/>
      <c r="J24" s="1366"/>
      <c r="K24" s="164"/>
    </row>
    <row r="25" spans="2:12">
      <c r="B25" s="207"/>
      <c r="C25" s="1204"/>
      <c r="D25" s="1336"/>
      <c r="E25" s="1336"/>
      <c r="F25" s="1362"/>
      <c r="G25" s="820" t="s">
        <v>649</v>
      </c>
      <c r="H25" s="1361" t="s">
        <v>193</v>
      </c>
      <c r="I25" s="1361" t="s">
        <v>165</v>
      </c>
      <c r="J25" s="1361" t="s">
        <v>166</v>
      </c>
      <c r="K25" s="165"/>
    </row>
    <row r="26" spans="2:12" ht="15.75" thickBot="1">
      <c r="B26" s="207"/>
      <c r="C26" s="1360"/>
      <c r="D26" s="1337"/>
      <c r="E26" s="1337"/>
      <c r="F26" s="1363"/>
      <c r="G26" s="117" t="s">
        <v>865</v>
      </c>
      <c r="H26" s="1363"/>
      <c r="I26" s="1363"/>
      <c r="J26" s="1363"/>
      <c r="K26" s="165"/>
    </row>
    <row r="27" spans="2:12" ht="24.75" thickBot="1">
      <c r="B27" s="207"/>
      <c r="C27" s="821">
        <v>1</v>
      </c>
      <c r="D27" s="20" t="s">
        <v>866</v>
      </c>
      <c r="E27" s="822" t="s">
        <v>867</v>
      </c>
      <c r="F27" s="821" t="s">
        <v>868</v>
      </c>
      <c r="G27" s="823">
        <v>84852328</v>
      </c>
      <c r="H27" s="823">
        <v>84852328</v>
      </c>
      <c r="I27" s="823">
        <v>84852328</v>
      </c>
      <c r="J27" s="823">
        <v>25455698</v>
      </c>
      <c r="K27" s="165"/>
      <c r="L27" s="123"/>
    </row>
    <row r="28" spans="2:12" ht="15.75" thickBot="1">
      <c r="B28" s="207"/>
      <c r="C28" s="821">
        <v>2</v>
      </c>
      <c r="D28" s="821" t="s">
        <v>869</v>
      </c>
      <c r="E28" s="822" t="s">
        <v>870</v>
      </c>
      <c r="F28" s="821" t="s">
        <v>871</v>
      </c>
      <c r="G28" s="823">
        <v>49235806</v>
      </c>
      <c r="H28" s="823">
        <v>49235806</v>
      </c>
      <c r="I28" s="823">
        <v>49235806</v>
      </c>
      <c r="J28" s="823">
        <v>14770741</v>
      </c>
      <c r="K28" s="165"/>
      <c r="L28" s="123"/>
    </row>
    <row r="29" spans="2:12" ht="48.75" thickBot="1">
      <c r="B29" s="207"/>
      <c r="C29" s="821">
        <v>3</v>
      </c>
      <c r="D29" s="20" t="s">
        <v>872</v>
      </c>
      <c r="E29" s="822" t="s">
        <v>873</v>
      </c>
      <c r="F29" s="821" t="s">
        <v>874</v>
      </c>
      <c r="G29" s="823">
        <v>22000000</v>
      </c>
      <c r="H29" s="823">
        <v>22000000</v>
      </c>
      <c r="I29" s="823">
        <v>22000000</v>
      </c>
      <c r="J29" s="823">
        <v>0</v>
      </c>
      <c r="K29" s="165"/>
      <c r="L29" s="123"/>
    </row>
    <row r="30" spans="2:12" ht="132.75" thickBot="1">
      <c r="B30" s="207"/>
      <c r="C30" s="821">
        <v>4</v>
      </c>
      <c r="D30" s="821" t="s">
        <v>875</v>
      </c>
      <c r="E30" s="822" t="s">
        <v>876</v>
      </c>
      <c r="F30" s="821" t="s">
        <v>877</v>
      </c>
      <c r="G30" s="823">
        <v>0</v>
      </c>
      <c r="H30" s="823"/>
      <c r="I30" s="823"/>
      <c r="J30" s="823"/>
      <c r="K30" s="165"/>
      <c r="L30" s="123"/>
    </row>
    <row r="31" spans="2:12" ht="96.75" thickBot="1">
      <c r="B31" s="207"/>
      <c r="C31" s="821">
        <v>5</v>
      </c>
      <c r="D31" s="821" t="s">
        <v>878</v>
      </c>
      <c r="E31" s="822" t="s">
        <v>879</v>
      </c>
      <c r="F31" s="821" t="s">
        <v>880</v>
      </c>
      <c r="G31" s="823">
        <v>0</v>
      </c>
      <c r="H31" s="823"/>
      <c r="I31" s="823"/>
      <c r="J31" s="823"/>
      <c r="K31" s="165"/>
      <c r="L31" s="123"/>
    </row>
    <row r="32" spans="2:12" ht="15.75" thickBot="1">
      <c r="B32" s="207"/>
      <c r="C32" s="821">
        <v>6</v>
      </c>
      <c r="D32" s="821"/>
      <c r="E32" s="822"/>
      <c r="F32" s="821"/>
      <c r="G32" s="823"/>
      <c r="H32" s="823"/>
      <c r="I32" s="823"/>
      <c r="J32" s="823"/>
      <c r="K32" s="165"/>
      <c r="L32" s="123"/>
    </row>
    <row r="33" spans="2:11" ht="15.75" thickBot="1">
      <c r="B33" s="207"/>
      <c r="C33" s="101"/>
      <c r="D33" s="101" t="s">
        <v>184</v>
      </c>
      <c r="E33" s="101"/>
      <c r="F33" s="209"/>
      <c r="G33" s="153">
        <f>SUM(G27:G32)</f>
        <v>156088134</v>
      </c>
      <c r="H33" s="153">
        <f t="shared" ref="H33:J33" si="2">SUM(H27:H32)</f>
        <v>156088134</v>
      </c>
      <c r="I33" s="153">
        <f t="shared" si="2"/>
        <v>156088134</v>
      </c>
      <c r="J33" s="153">
        <f t="shared" si="2"/>
        <v>40226439</v>
      </c>
      <c r="K33" s="130"/>
    </row>
    <row r="34" spans="2:11">
      <c r="B34" s="207"/>
      <c r="C34" s="151"/>
      <c r="D34" s="1173" t="s">
        <v>881</v>
      </c>
      <c r="E34" s="1174"/>
      <c r="F34" s="1174"/>
      <c r="G34" s="1174"/>
      <c r="H34" s="1174"/>
      <c r="I34" s="1174"/>
      <c r="J34" s="1174"/>
      <c r="K34" s="1175"/>
    </row>
    <row r="35" spans="2:11" ht="24" customHeight="1" thickBot="1">
      <c r="B35" s="207"/>
      <c r="C35" s="151"/>
      <c r="D35" s="1202" t="s">
        <v>882</v>
      </c>
      <c r="E35" s="1203"/>
      <c r="F35" s="1203"/>
      <c r="G35" s="1203"/>
      <c r="H35" s="1203"/>
      <c r="I35" s="1203"/>
      <c r="J35" s="1203"/>
      <c r="K35" s="1204"/>
    </row>
    <row r="36" spans="2:11" ht="15.75" thickBot="1">
      <c r="B36" s="207"/>
      <c r="C36" s="1347" t="s">
        <v>105</v>
      </c>
      <c r="D36" s="1349" t="s">
        <v>187</v>
      </c>
      <c r="E36" s="1352" t="s">
        <v>189</v>
      </c>
      <c r="F36" s="1353"/>
      <c r="G36" s="166"/>
      <c r="H36" s="137"/>
      <c r="I36" s="137"/>
      <c r="K36" s="438"/>
    </row>
    <row r="37" spans="2:11">
      <c r="B37" s="207"/>
      <c r="C37" s="1201"/>
      <c r="D37" s="1350"/>
      <c r="E37" s="1335" t="s">
        <v>191</v>
      </c>
      <c r="F37" s="509" t="s">
        <v>192</v>
      </c>
      <c r="G37" s="1335" t="s">
        <v>167</v>
      </c>
      <c r="H37" s="137"/>
      <c r="I37" s="137"/>
      <c r="K37" s="438"/>
    </row>
    <row r="38" spans="2:11" ht="15.75" thickBot="1">
      <c r="B38" s="207"/>
      <c r="C38" s="1348"/>
      <c r="D38" s="1351"/>
      <c r="E38" s="1337"/>
      <c r="F38" s="209" t="s">
        <v>193</v>
      </c>
      <c r="G38" s="1337"/>
      <c r="H38" s="137"/>
      <c r="I38" s="137"/>
      <c r="K38" s="438"/>
    </row>
    <row r="39" spans="2:11" ht="15.75" thickBot="1">
      <c r="B39" s="207"/>
      <c r="C39" s="167">
        <v>1</v>
      </c>
      <c r="D39" s="168">
        <v>8.4000000000000005E-2</v>
      </c>
      <c r="E39" s="169">
        <f t="shared" ref="E39:F45" si="3">IFERROR(I27/H27,0)</f>
        <v>1</v>
      </c>
      <c r="F39" s="169">
        <f>IFERROR(J27/I27,0)</f>
        <v>0.2999999952859278</v>
      </c>
      <c r="G39" s="233"/>
      <c r="H39" s="137"/>
      <c r="I39" s="137"/>
      <c r="K39" s="438"/>
    </row>
    <row r="40" spans="2:11" ht="15.75" thickBot="1">
      <c r="B40" s="207"/>
      <c r="C40" s="167">
        <v>2</v>
      </c>
      <c r="D40" s="168">
        <v>1.2999999999999999E-2</v>
      </c>
      <c r="E40" s="169">
        <f t="shared" si="3"/>
        <v>1</v>
      </c>
      <c r="F40" s="169">
        <f t="shared" si="3"/>
        <v>0.29999998375166237</v>
      </c>
      <c r="G40" s="233"/>
      <c r="H40" s="137"/>
      <c r="I40" s="137"/>
      <c r="K40" s="438"/>
    </row>
    <row r="41" spans="2:11" ht="15.75" thickBot="1">
      <c r="B41" s="207"/>
      <c r="C41" s="167">
        <v>3</v>
      </c>
      <c r="D41" s="168">
        <v>0.25600000000000001</v>
      </c>
      <c r="E41" s="169">
        <f t="shared" si="3"/>
        <v>1</v>
      </c>
      <c r="F41" s="169">
        <f t="shared" si="3"/>
        <v>0</v>
      </c>
      <c r="G41" s="233"/>
      <c r="H41" s="137"/>
      <c r="I41" s="137"/>
      <c r="K41" s="438"/>
    </row>
    <row r="42" spans="2:11" ht="15.75" thickBot="1">
      <c r="B42" s="207"/>
      <c r="C42" s="167">
        <v>4</v>
      </c>
      <c r="D42" s="168">
        <v>6.4000000000000001E-2</v>
      </c>
      <c r="E42" s="169">
        <v>0.3</v>
      </c>
      <c r="F42" s="169">
        <f t="shared" si="3"/>
        <v>0</v>
      </c>
      <c r="G42" s="233"/>
      <c r="H42" s="137"/>
      <c r="I42" s="137"/>
      <c r="K42" s="438"/>
    </row>
    <row r="43" spans="2:11" ht="15.75" thickBot="1">
      <c r="B43" s="207"/>
      <c r="C43" s="167">
        <v>5</v>
      </c>
      <c r="D43" s="168">
        <v>0.58299999999999996</v>
      </c>
      <c r="E43" s="169">
        <v>0.6</v>
      </c>
      <c r="F43" s="169">
        <v>0</v>
      </c>
      <c r="G43" s="233"/>
      <c r="H43" s="137"/>
      <c r="I43" s="137"/>
      <c r="K43" s="438"/>
    </row>
    <row r="44" spans="2:11" ht="15.75" thickBot="1">
      <c r="B44" s="207"/>
      <c r="C44" s="167">
        <v>6</v>
      </c>
      <c r="D44" s="168"/>
      <c r="E44" s="169">
        <f>IFERROR(I32/H32,0)</f>
        <v>0</v>
      </c>
      <c r="F44" s="169">
        <f t="shared" si="3"/>
        <v>0</v>
      </c>
      <c r="G44" s="233"/>
      <c r="H44" s="137"/>
      <c r="I44" s="137"/>
      <c r="K44" s="438"/>
    </row>
    <row r="45" spans="2:11" ht="15.75" thickBot="1">
      <c r="B45" s="208"/>
      <c r="C45" s="205"/>
      <c r="D45" s="824" t="e">
        <f>[4]Formulas!$D$22</f>
        <v>#REF!</v>
      </c>
      <c r="E45" s="170">
        <f>+$D39*E39+$D40*E40+$D41*E41+$D42*E42+$D43*E43+$D44*E44</f>
        <v>0.72199999999999998</v>
      </c>
      <c r="F45" s="169">
        <f t="shared" si="3"/>
        <v>0.25771618872706875</v>
      </c>
      <c r="G45" s="209"/>
      <c r="H45" s="171"/>
      <c r="I45" s="171"/>
      <c r="J45" s="171"/>
      <c r="K45" s="172"/>
    </row>
    <row r="46" spans="2:11" ht="15.75" thickBot="1">
      <c r="B46" s="162"/>
      <c r="C46" s="144"/>
      <c r="D46" s="137"/>
      <c r="E46" s="137"/>
      <c r="F46" s="137"/>
      <c r="G46" s="137"/>
      <c r="H46" s="137"/>
      <c r="I46" s="137"/>
      <c r="J46" s="137"/>
      <c r="K46" s="137"/>
    </row>
    <row r="47" spans="2:11" ht="84.75" thickBot="1">
      <c r="B47" s="150" t="s">
        <v>195</v>
      </c>
      <c r="C47" s="218"/>
      <c r="D47" s="206" t="s">
        <v>883</v>
      </c>
      <c r="E47" s="137"/>
      <c r="F47" s="137"/>
      <c r="G47" s="137"/>
      <c r="H47" s="137"/>
      <c r="I47" s="137"/>
      <c r="J47" s="137"/>
      <c r="K47" s="137"/>
    </row>
    <row r="48" spans="2:11" ht="60.75" thickBot="1">
      <c r="B48" s="208" t="s">
        <v>197</v>
      </c>
      <c r="C48" s="214"/>
      <c r="D48" s="209" t="s">
        <v>198</v>
      </c>
      <c r="E48" s="137"/>
      <c r="F48" s="137"/>
      <c r="G48" s="137"/>
      <c r="H48" s="137"/>
      <c r="I48" s="137"/>
      <c r="J48" s="137"/>
      <c r="K48" s="137"/>
    </row>
    <row r="49" spans="2:11" ht="15.75" thickBot="1">
      <c r="B49" s="135"/>
      <c r="C49" s="136"/>
      <c r="D49" s="137"/>
      <c r="E49" s="137"/>
      <c r="F49" s="137"/>
      <c r="G49" s="137"/>
      <c r="H49" s="137"/>
      <c r="I49" s="137"/>
      <c r="J49" s="137"/>
      <c r="K49" s="137"/>
    </row>
    <row r="50" spans="2:11" ht="24" customHeight="1" thickBot="1">
      <c r="B50" s="1338" t="s">
        <v>199</v>
      </c>
      <c r="C50" s="1339"/>
      <c r="D50" s="1339"/>
      <c r="E50" s="1340"/>
      <c r="F50" s="137"/>
      <c r="G50" s="137"/>
      <c r="H50" s="137"/>
      <c r="I50" s="137"/>
      <c r="J50" s="137"/>
      <c r="K50" s="137"/>
    </row>
    <row r="51" spans="2:11" ht="15.75" thickBot="1">
      <c r="B51" s="1335">
        <v>1</v>
      </c>
      <c r="C51" s="435"/>
      <c r="D51" s="154" t="s">
        <v>200</v>
      </c>
      <c r="E51" s="101" t="s">
        <v>285</v>
      </c>
      <c r="F51" s="137"/>
      <c r="G51" s="137"/>
      <c r="H51" s="137"/>
      <c r="I51" s="137"/>
      <c r="J51" s="137"/>
      <c r="K51" s="137"/>
    </row>
    <row r="52" spans="2:11" ht="15.75" thickBot="1">
      <c r="B52" s="1336"/>
      <c r="C52" s="435"/>
      <c r="D52" s="209" t="s">
        <v>202</v>
      </c>
      <c r="E52" s="101" t="s">
        <v>884</v>
      </c>
      <c r="F52" s="137"/>
      <c r="G52" s="137"/>
      <c r="H52" s="137"/>
      <c r="I52" s="137"/>
      <c r="J52" s="137"/>
      <c r="K52" s="137"/>
    </row>
    <row r="53" spans="2:11" ht="15.75" thickBot="1">
      <c r="B53" s="1336"/>
      <c r="C53" s="435"/>
      <c r="D53" s="209" t="s">
        <v>204</v>
      </c>
      <c r="E53" s="101" t="s">
        <v>885</v>
      </c>
      <c r="F53" s="137"/>
      <c r="G53" s="137"/>
      <c r="H53" s="137"/>
      <c r="I53" s="137"/>
      <c r="J53" s="137"/>
      <c r="K53" s="137"/>
    </row>
    <row r="54" spans="2:11" ht="15.75" thickBot="1">
      <c r="B54" s="1336"/>
      <c r="C54" s="435"/>
      <c r="D54" s="209" t="s">
        <v>205</v>
      </c>
      <c r="E54" s="101" t="s">
        <v>886</v>
      </c>
      <c r="F54" s="137"/>
      <c r="G54" s="137"/>
      <c r="H54" s="137"/>
      <c r="I54" s="137"/>
      <c r="J54" s="137"/>
      <c r="K54" s="137"/>
    </row>
    <row r="55" spans="2:11" ht="15.75" thickBot="1">
      <c r="B55" s="1336"/>
      <c r="C55" s="435"/>
      <c r="D55" s="209" t="s">
        <v>207</v>
      </c>
      <c r="E55" s="173" t="s">
        <v>887</v>
      </c>
      <c r="F55" s="137"/>
      <c r="G55" s="137"/>
      <c r="H55" s="137"/>
      <c r="I55" s="137"/>
      <c r="J55" s="137"/>
      <c r="K55" s="137"/>
    </row>
    <row r="56" spans="2:11" ht="15.75" thickBot="1">
      <c r="B56" s="1336"/>
      <c r="C56" s="435"/>
      <c r="D56" s="209" t="s">
        <v>208</v>
      </c>
      <c r="E56" s="101">
        <v>8841409</v>
      </c>
      <c r="F56" s="137"/>
      <c r="G56" s="137"/>
      <c r="H56" s="137"/>
      <c r="I56" s="137"/>
      <c r="J56" s="137"/>
      <c r="K56" s="137"/>
    </row>
    <row r="57" spans="2:11" ht="15.75" thickBot="1">
      <c r="B57" s="1337"/>
      <c r="C57" s="214"/>
      <c r="D57" s="209" t="s">
        <v>210</v>
      </c>
      <c r="E57" s="101" t="s">
        <v>888</v>
      </c>
      <c r="F57" s="137"/>
      <c r="G57" s="137"/>
      <c r="H57" s="137"/>
      <c r="I57" s="137"/>
      <c r="J57" s="137"/>
      <c r="K57" s="137"/>
    </row>
    <row r="58" spans="2:11" ht="15.75" thickBot="1">
      <c r="B58" s="135"/>
      <c r="C58" s="136"/>
      <c r="D58" s="137"/>
      <c r="E58" s="137"/>
      <c r="F58" s="137"/>
      <c r="G58" s="137"/>
      <c r="H58" s="137"/>
      <c r="I58" s="137"/>
      <c r="J58" s="137"/>
      <c r="K58" s="137"/>
    </row>
    <row r="59" spans="2:11" ht="15.75" thickBot="1">
      <c r="B59" s="1338" t="s">
        <v>212</v>
      </c>
      <c r="C59" s="1339"/>
      <c r="D59" s="1339"/>
      <c r="E59" s="1340"/>
      <c r="F59" s="137"/>
      <c r="G59" s="137"/>
      <c r="H59" s="137"/>
      <c r="I59" s="137"/>
      <c r="J59" s="137"/>
      <c r="K59" s="137"/>
    </row>
    <row r="60" spans="2:11" ht="15.75" thickBot="1">
      <c r="B60" s="1335">
        <v>1</v>
      </c>
      <c r="C60" s="435"/>
      <c r="D60" s="154" t="s">
        <v>200</v>
      </c>
      <c r="E60" s="210" t="s">
        <v>213</v>
      </c>
      <c r="F60" s="137"/>
      <c r="G60" s="137"/>
      <c r="H60" s="137"/>
      <c r="I60" s="137"/>
      <c r="J60" s="137"/>
      <c r="K60" s="137"/>
    </row>
    <row r="61" spans="2:11" ht="15.75" thickBot="1">
      <c r="B61" s="1336"/>
      <c r="C61" s="435"/>
      <c r="D61" s="209" t="s">
        <v>202</v>
      </c>
      <c r="E61" s="210" t="s">
        <v>214</v>
      </c>
      <c r="F61" s="137"/>
      <c r="G61" s="137"/>
      <c r="H61" s="137"/>
      <c r="I61" s="137"/>
      <c r="J61" s="137"/>
      <c r="K61" s="137"/>
    </row>
    <row r="62" spans="2:11" ht="15.75" thickBot="1">
      <c r="B62" s="1336"/>
      <c r="C62" s="435"/>
      <c r="D62" s="209" t="s">
        <v>204</v>
      </c>
      <c r="E62" s="174"/>
      <c r="F62" s="137"/>
      <c r="G62" s="137"/>
      <c r="H62" s="137"/>
      <c r="I62" s="137"/>
      <c r="J62" s="137"/>
      <c r="K62" s="137"/>
    </row>
    <row r="63" spans="2:11" ht="15.75" thickBot="1">
      <c r="B63" s="1336"/>
      <c r="C63" s="435"/>
      <c r="D63" s="209" t="s">
        <v>205</v>
      </c>
      <c r="E63" s="174"/>
      <c r="F63" s="137"/>
      <c r="G63" s="137"/>
      <c r="H63" s="137"/>
      <c r="I63" s="137"/>
      <c r="J63" s="137"/>
      <c r="K63" s="137"/>
    </row>
    <row r="64" spans="2:11" ht="15.75" thickBot="1">
      <c r="B64" s="1336"/>
      <c r="C64" s="435"/>
      <c r="D64" s="209" t="s">
        <v>207</v>
      </c>
      <c r="E64" s="174"/>
      <c r="F64" s="137"/>
      <c r="G64" s="137"/>
      <c r="H64" s="137"/>
      <c r="I64" s="137"/>
      <c r="J64" s="137"/>
      <c r="K64" s="137"/>
    </row>
    <row r="65" spans="2:11" ht="15.75" thickBot="1">
      <c r="B65" s="1336"/>
      <c r="C65" s="435"/>
      <c r="D65" s="209" t="s">
        <v>208</v>
      </c>
      <c r="E65" s="174"/>
      <c r="F65" s="137"/>
      <c r="G65" s="137"/>
      <c r="H65" s="137"/>
      <c r="I65" s="137"/>
      <c r="J65" s="137"/>
      <c r="K65" s="137"/>
    </row>
    <row r="66" spans="2:11" ht="15.75" thickBot="1">
      <c r="B66" s="1337"/>
      <c r="C66" s="214"/>
      <c r="D66" s="209" t="s">
        <v>210</v>
      </c>
      <c r="E66" s="174"/>
      <c r="F66" s="137"/>
      <c r="G66" s="137"/>
      <c r="H66" s="137"/>
      <c r="I66" s="137"/>
      <c r="J66" s="137"/>
      <c r="K66" s="137"/>
    </row>
    <row r="67" spans="2:11" ht="15.75" thickBot="1">
      <c r="B67" s="135"/>
      <c r="C67" s="136"/>
      <c r="D67" s="137"/>
      <c r="E67" s="137"/>
      <c r="F67" s="137"/>
      <c r="G67" s="137"/>
      <c r="H67" s="137"/>
      <c r="I67" s="137"/>
      <c r="J67" s="137"/>
      <c r="K67" s="137"/>
    </row>
    <row r="68" spans="2:11" ht="15.75" thickBot="1">
      <c r="B68" s="1338" t="s">
        <v>215</v>
      </c>
      <c r="C68" s="1339"/>
      <c r="D68" s="1339"/>
      <c r="E68" s="1339"/>
      <c r="F68" s="1340"/>
      <c r="G68" s="137"/>
      <c r="H68" s="137"/>
      <c r="I68" s="137"/>
      <c r="J68" s="137"/>
      <c r="K68" s="137"/>
    </row>
    <row r="69" spans="2:11" ht="24.75" thickBot="1">
      <c r="B69" s="208" t="s">
        <v>216</v>
      </c>
      <c r="C69" s="209" t="s">
        <v>217</v>
      </c>
      <c r="D69" s="209" t="s">
        <v>218</v>
      </c>
      <c r="E69" s="209" t="s">
        <v>219</v>
      </c>
      <c r="F69" s="137"/>
      <c r="G69" s="137"/>
      <c r="H69" s="137"/>
      <c r="I69" s="137"/>
      <c r="J69" s="137"/>
    </row>
    <row r="70" spans="2:11" ht="84.75" thickBot="1">
      <c r="B70" s="156">
        <v>42401</v>
      </c>
      <c r="C70" s="209">
        <v>0.01</v>
      </c>
      <c r="D70" s="157" t="s">
        <v>889</v>
      </c>
      <c r="E70" s="209"/>
      <c r="F70" s="137"/>
      <c r="G70" s="137"/>
      <c r="H70" s="137"/>
      <c r="I70" s="137"/>
      <c r="J70" s="137"/>
    </row>
    <row r="71" spans="2:11" ht="15.75" thickBot="1">
      <c r="B71" s="158"/>
      <c r="C71" s="159"/>
      <c r="D71" s="137"/>
      <c r="E71" s="137"/>
      <c r="F71" s="137"/>
      <c r="G71" s="137"/>
      <c r="H71" s="137"/>
      <c r="I71" s="137"/>
      <c r="J71" s="137"/>
      <c r="K71" s="137"/>
    </row>
    <row r="72" spans="2:11">
      <c r="B72" s="220" t="s">
        <v>167</v>
      </c>
      <c r="C72" s="465"/>
      <c r="D72" s="137"/>
      <c r="E72" s="137"/>
      <c r="F72" s="137"/>
      <c r="G72" s="137"/>
      <c r="H72" s="137"/>
      <c r="I72" s="137"/>
      <c r="J72" s="137"/>
      <c r="K72" s="137"/>
    </row>
    <row r="73" spans="2:11" ht="15" customHeight="1">
      <c r="B73" s="1341" t="s">
        <v>1631</v>
      </c>
      <c r="C73" s="1342"/>
      <c r="D73" s="1342"/>
      <c r="E73" s="1342"/>
      <c r="F73" s="1343"/>
      <c r="G73" s="137"/>
      <c r="H73" s="137"/>
      <c r="I73" s="137"/>
      <c r="J73" s="137"/>
      <c r="K73" s="137"/>
    </row>
    <row r="74" spans="2:11">
      <c r="B74" s="1344"/>
      <c r="C74" s="1345"/>
      <c r="D74" s="1345"/>
      <c r="E74" s="1345"/>
      <c r="F74" s="1346"/>
      <c r="G74" s="137"/>
      <c r="H74" s="137"/>
      <c r="I74" s="137"/>
      <c r="J74" s="137"/>
      <c r="K74" s="137"/>
    </row>
    <row r="75" spans="2:11">
      <c r="B75" s="135"/>
      <c r="C75" s="136"/>
      <c r="D75" s="137"/>
      <c r="E75" s="137"/>
      <c r="F75" s="137"/>
      <c r="G75" s="137"/>
      <c r="H75" s="137"/>
      <c r="I75" s="137"/>
      <c r="J75" s="137"/>
      <c r="K75" s="137"/>
    </row>
    <row r="76" spans="2:11" ht="15.75" thickBot="1">
      <c r="B76" s="137"/>
      <c r="D76" s="137"/>
      <c r="E76" s="137"/>
      <c r="F76" s="137"/>
      <c r="G76" s="137"/>
      <c r="H76" s="137"/>
      <c r="I76" s="137"/>
      <c r="J76" s="137"/>
      <c r="K76" s="137"/>
    </row>
    <row r="77" spans="2:11" ht="24.75" thickBot="1">
      <c r="B77" s="161" t="s">
        <v>221</v>
      </c>
      <c r="C77" s="467"/>
      <c r="D77" s="137"/>
      <c r="E77" s="137"/>
      <c r="F77" s="137"/>
      <c r="G77" s="137"/>
      <c r="H77" s="137"/>
      <c r="I77" s="137"/>
      <c r="J77" s="137"/>
      <c r="K77" s="137"/>
    </row>
    <row r="78" spans="2:11" ht="15.75" thickBot="1">
      <c r="B78" s="162"/>
      <c r="C78" s="144"/>
      <c r="D78" s="137"/>
      <c r="E78" s="137"/>
      <c r="F78" s="137"/>
      <c r="G78" s="137"/>
      <c r="H78" s="137"/>
      <c r="I78" s="137"/>
      <c r="J78" s="137"/>
      <c r="K78" s="137"/>
    </row>
    <row r="79" spans="2:11" ht="84.75" thickBot="1">
      <c r="B79" s="150" t="s">
        <v>222</v>
      </c>
      <c r="C79" s="218"/>
      <c r="D79" s="206" t="s">
        <v>890</v>
      </c>
      <c r="E79" s="137"/>
      <c r="F79" s="137"/>
      <c r="G79" s="137"/>
      <c r="H79" s="137"/>
      <c r="I79" s="137"/>
      <c r="J79" s="137"/>
      <c r="K79" s="137"/>
    </row>
    <row r="80" spans="2:11">
      <c r="B80" s="1335" t="s">
        <v>224</v>
      </c>
      <c r="C80" s="435"/>
      <c r="D80" s="508" t="s">
        <v>225</v>
      </c>
      <c r="E80" s="137"/>
      <c r="F80" s="137"/>
      <c r="G80" s="137"/>
      <c r="H80" s="137"/>
      <c r="I80" s="137"/>
      <c r="J80" s="137"/>
      <c r="K80" s="137"/>
    </row>
    <row r="81" spans="2:11" ht="120">
      <c r="B81" s="1336"/>
      <c r="C81" s="435"/>
      <c r="D81" s="509" t="s">
        <v>891</v>
      </c>
      <c r="E81" s="137"/>
      <c r="F81" s="137"/>
      <c r="G81" s="137"/>
      <c r="H81" s="137"/>
      <c r="I81" s="137"/>
      <c r="J81" s="137"/>
      <c r="K81" s="137"/>
    </row>
    <row r="82" spans="2:11">
      <c r="B82" s="1336"/>
      <c r="C82" s="435"/>
      <c r="D82" s="508" t="s">
        <v>227</v>
      </c>
      <c r="E82" s="137"/>
      <c r="F82" s="137"/>
      <c r="G82" s="137"/>
      <c r="H82" s="137"/>
      <c r="I82" s="137"/>
      <c r="J82" s="137"/>
      <c r="K82" s="137"/>
    </row>
    <row r="83" spans="2:11">
      <c r="B83" s="1336"/>
      <c r="C83" s="435"/>
      <c r="D83" s="509" t="s">
        <v>892</v>
      </c>
      <c r="E83" s="137"/>
      <c r="F83" s="137"/>
      <c r="G83" s="137"/>
      <c r="H83" s="137"/>
      <c r="I83" s="137"/>
      <c r="J83" s="137"/>
      <c r="K83" s="137"/>
    </row>
    <row r="84" spans="2:11" ht="24">
      <c r="B84" s="1336"/>
      <c r="C84" s="435"/>
      <c r="D84" s="509" t="s">
        <v>893</v>
      </c>
      <c r="E84" s="137"/>
      <c r="F84" s="137"/>
      <c r="G84" s="137"/>
      <c r="H84" s="137"/>
      <c r="I84" s="137"/>
      <c r="J84" s="137"/>
      <c r="K84" s="137"/>
    </row>
    <row r="85" spans="2:11">
      <c r="B85" s="1336"/>
      <c r="C85" s="435"/>
      <c r="D85" s="508" t="s">
        <v>230</v>
      </c>
      <c r="E85" s="137"/>
      <c r="F85" s="137"/>
      <c r="G85" s="137"/>
      <c r="H85" s="137"/>
      <c r="I85" s="137"/>
      <c r="J85" s="137"/>
      <c r="K85" s="137"/>
    </row>
    <row r="86" spans="2:11" ht="24">
      <c r="B86" s="1336"/>
      <c r="C86" s="435"/>
      <c r="D86" s="509" t="s">
        <v>894</v>
      </c>
      <c r="E86" s="137"/>
      <c r="F86" s="137"/>
      <c r="G86" s="137"/>
      <c r="H86" s="137"/>
      <c r="I86" s="137"/>
      <c r="J86" s="137"/>
      <c r="K86" s="137"/>
    </row>
    <row r="87" spans="2:11" ht="24.75" thickBot="1">
      <c r="B87" s="1337"/>
      <c r="C87" s="214"/>
      <c r="D87" s="209" t="s">
        <v>895</v>
      </c>
      <c r="E87" s="137"/>
      <c r="F87" s="137"/>
      <c r="G87" s="137"/>
      <c r="H87" s="137"/>
      <c r="I87" s="137"/>
      <c r="J87" s="137"/>
      <c r="K87" s="137"/>
    </row>
    <row r="88" spans="2:11" ht="24.75" thickBot="1">
      <c r="B88" s="208" t="s">
        <v>232</v>
      </c>
      <c r="C88" s="214"/>
      <c r="D88" s="209"/>
      <c r="E88" s="137"/>
      <c r="F88" s="137"/>
      <c r="G88" s="137"/>
      <c r="H88" s="137"/>
      <c r="I88" s="137"/>
      <c r="J88" s="137"/>
      <c r="K88" s="137"/>
    </row>
    <row r="89" spans="2:11" ht="108">
      <c r="B89" s="1335" t="s">
        <v>233</v>
      </c>
      <c r="C89" s="435"/>
      <c r="D89" s="509" t="s">
        <v>896</v>
      </c>
      <c r="E89" s="137"/>
      <c r="F89" s="137"/>
      <c r="G89" s="137"/>
      <c r="H89" s="137"/>
      <c r="I89" s="137"/>
      <c r="J89" s="137"/>
      <c r="K89" s="137"/>
    </row>
    <row r="90" spans="2:11">
      <c r="B90" s="1336"/>
      <c r="C90" s="435"/>
      <c r="D90" s="509" t="s">
        <v>897</v>
      </c>
      <c r="E90" s="137"/>
      <c r="F90" s="137"/>
      <c r="G90" s="137"/>
      <c r="H90" s="137"/>
      <c r="I90" s="137"/>
      <c r="J90" s="137"/>
      <c r="K90" s="137"/>
    </row>
    <row r="91" spans="2:11" ht="108">
      <c r="B91" s="1336"/>
      <c r="C91" s="435"/>
      <c r="D91" s="509" t="s">
        <v>898</v>
      </c>
      <c r="E91" s="137"/>
      <c r="F91" s="137"/>
      <c r="G91" s="137"/>
      <c r="H91" s="137"/>
      <c r="I91" s="137"/>
      <c r="J91" s="137"/>
      <c r="K91" s="137"/>
    </row>
    <row r="92" spans="2:11" ht="108">
      <c r="B92" s="1336"/>
      <c r="C92" s="435"/>
      <c r="D92" s="509" t="s">
        <v>899</v>
      </c>
      <c r="E92" s="137"/>
      <c r="F92" s="137"/>
      <c r="G92" s="137"/>
      <c r="H92" s="137"/>
      <c r="I92" s="137"/>
      <c r="J92" s="137"/>
      <c r="K92" s="137"/>
    </row>
    <row r="93" spans="2:11" ht="108">
      <c r="B93" s="1336"/>
      <c r="C93" s="435"/>
      <c r="D93" s="509" t="s">
        <v>900</v>
      </c>
      <c r="E93" s="137"/>
      <c r="F93" s="137"/>
      <c r="G93" s="137"/>
      <c r="H93" s="137"/>
      <c r="I93" s="137"/>
      <c r="J93" s="137"/>
      <c r="K93" s="137"/>
    </row>
    <row r="94" spans="2:11" ht="84">
      <c r="B94" s="1336"/>
      <c r="C94" s="435"/>
      <c r="D94" s="509" t="s">
        <v>901</v>
      </c>
      <c r="E94" s="137"/>
      <c r="F94" s="137"/>
      <c r="G94" s="137"/>
      <c r="H94" s="137"/>
      <c r="I94" s="137"/>
      <c r="J94" s="137"/>
      <c r="K94" s="137"/>
    </row>
    <row r="95" spans="2:11" ht="84">
      <c r="B95" s="1336"/>
      <c r="C95" s="435"/>
      <c r="D95" s="509" t="s">
        <v>902</v>
      </c>
      <c r="E95" s="137"/>
      <c r="F95" s="137"/>
      <c r="G95" s="137"/>
      <c r="H95" s="137"/>
      <c r="I95" s="137"/>
      <c r="J95" s="137"/>
      <c r="K95" s="137"/>
    </row>
    <row r="96" spans="2:11" ht="216">
      <c r="B96" s="1336"/>
      <c r="C96" s="435"/>
      <c r="D96" s="509" t="s">
        <v>903</v>
      </c>
      <c r="E96" s="137"/>
      <c r="F96" s="137"/>
      <c r="G96" s="137"/>
      <c r="H96" s="137"/>
      <c r="I96" s="137"/>
      <c r="J96" s="137"/>
      <c r="K96" s="137"/>
    </row>
    <row r="97" spans="2:11" ht="168">
      <c r="B97" s="1336"/>
      <c r="C97" s="435"/>
      <c r="D97" s="509" t="s">
        <v>904</v>
      </c>
      <c r="E97" s="137"/>
      <c r="F97" s="137"/>
      <c r="G97" s="137"/>
      <c r="H97" s="137"/>
      <c r="I97" s="137"/>
      <c r="J97" s="137"/>
      <c r="K97" s="137"/>
    </row>
    <row r="98" spans="2:11" ht="24">
      <c r="B98" s="1336"/>
      <c r="C98" s="435"/>
      <c r="D98" s="509" t="s">
        <v>905</v>
      </c>
      <c r="E98" s="137"/>
      <c r="F98" s="137"/>
      <c r="G98" s="137"/>
      <c r="H98" s="137"/>
      <c r="I98" s="137"/>
      <c r="J98" s="137"/>
      <c r="K98" s="137"/>
    </row>
    <row r="99" spans="2:11" ht="24">
      <c r="B99" s="1336"/>
      <c r="C99" s="435"/>
      <c r="D99" s="784" t="s">
        <v>906</v>
      </c>
      <c r="E99" s="137"/>
      <c r="F99" s="137"/>
      <c r="G99" s="137"/>
      <c r="H99" s="137"/>
      <c r="I99" s="137"/>
      <c r="J99" s="137"/>
      <c r="K99" s="137"/>
    </row>
    <row r="100" spans="2:11" ht="36">
      <c r="B100" s="1336"/>
      <c r="C100" s="435"/>
      <c r="D100" s="784" t="s">
        <v>907</v>
      </c>
      <c r="E100" s="137"/>
      <c r="F100" s="137"/>
      <c r="G100" s="137"/>
      <c r="H100" s="137"/>
      <c r="I100" s="137"/>
      <c r="J100" s="137"/>
      <c r="K100" s="137"/>
    </row>
    <row r="101" spans="2:11" ht="48">
      <c r="B101" s="1336"/>
      <c r="C101" s="435"/>
      <c r="D101" s="784" t="s">
        <v>908</v>
      </c>
      <c r="E101" s="137"/>
      <c r="F101" s="137"/>
      <c r="G101" s="137"/>
      <c r="H101" s="137"/>
      <c r="I101" s="137"/>
      <c r="J101" s="137"/>
      <c r="K101" s="137"/>
    </row>
    <row r="102" spans="2:11" ht="144">
      <c r="B102" s="1336"/>
      <c r="C102" s="435"/>
      <c r="D102" s="509" t="s">
        <v>909</v>
      </c>
      <c r="E102" s="137"/>
      <c r="F102" s="137"/>
      <c r="G102" s="137"/>
      <c r="H102" s="137"/>
      <c r="I102" s="137"/>
      <c r="J102" s="137"/>
      <c r="K102" s="137"/>
    </row>
    <row r="103" spans="2:11" ht="60">
      <c r="B103" s="1336"/>
      <c r="C103" s="435"/>
      <c r="D103" s="509" t="s">
        <v>910</v>
      </c>
      <c r="E103" s="137"/>
      <c r="F103" s="137"/>
      <c r="G103" s="137"/>
      <c r="H103" s="137"/>
      <c r="I103" s="137"/>
      <c r="J103" s="137"/>
      <c r="K103" s="137"/>
    </row>
    <row r="104" spans="2:11" ht="36">
      <c r="B104" s="1336"/>
      <c r="C104" s="435"/>
      <c r="D104" s="509" t="s">
        <v>911</v>
      </c>
      <c r="E104" s="137"/>
      <c r="F104" s="137"/>
      <c r="G104" s="137"/>
      <c r="H104" s="137"/>
      <c r="I104" s="137"/>
      <c r="J104" s="137"/>
      <c r="K104" s="137"/>
    </row>
    <row r="105" spans="2:11" ht="60">
      <c r="B105" s="1336"/>
      <c r="C105" s="435"/>
      <c r="D105" s="825" t="s">
        <v>912</v>
      </c>
      <c r="E105" s="137"/>
      <c r="F105" s="137"/>
      <c r="G105" s="137"/>
      <c r="H105" s="137"/>
      <c r="I105" s="137"/>
      <c r="J105" s="137"/>
      <c r="K105" s="137"/>
    </row>
    <row r="106" spans="2:11" ht="24">
      <c r="B106" s="1336"/>
      <c r="C106" s="435"/>
      <c r="D106" s="825" t="s">
        <v>913</v>
      </c>
      <c r="E106" s="137"/>
      <c r="F106" s="137"/>
      <c r="G106" s="137"/>
      <c r="H106" s="137"/>
      <c r="I106" s="137"/>
      <c r="J106" s="137"/>
      <c r="K106" s="137"/>
    </row>
    <row r="107" spans="2:11" ht="24">
      <c r="B107" s="1336"/>
      <c r="C107" s="435"/>
      <c r="D107" s="825" t="s">
        <v>914</v>
      </c>
      <c r="E107" s="137"/>
      <c r="F107" s="137"/>
      <c r="G107" s="137"/>
      <c r="H107" s="137"/>
      <c r="I107" s="137"/>
      <c r="J107" s="137"/>
      <c r="K107" s="137"/>
    </row>
    <row r="108" spans="2:11" ht="36.75" thickBot="1">
      <c r="B108" s="1337"/>
      <c r="C108" s="214"/>
      <c r="D108" s="175" t="s">
        <v>915</v>
      </c>
      <c r="E108" s="137"/>
      <c r="F108" s="137"/>
      <c r="G108" s="137"/>
      <c r="H108" s="137"/>
      <c r="I108" s="137"/>
      <c r="J108" s="137"/>
      <c r="K108" s="137"/>
    </row>
    <row r="109" spans="2:11" ht="36">
      <c r="B109" s="1335" t="s">
        <v>245</v>
      </c>
      <c r="C109" s="435"/>
      <c r="D109" s="508" t="s">
        <v>916</v>
      </c>
      <c r="E109" s="137"/>
      <c r="F109" s="137"/>
      <c r="G109" s="137"/>
      <c r="H109" s="137"/>
      <c r="I109" s="137"/>
      <c r="J109" s="137"/>
      <c r="K109" s="137"/>
    </row>
    <row r="110" spans="2:11">
      <c r="B110" s="1336"/>
      <c r="C110" s="435"/>
      <c r="D110" s="471"/>
      <c r="E110" s="137"/>
      <c r="F110" s="137"/>
      <c r="G110" s="137"/>
      <c r="H110" s="137"/>
      <c r="I110" s="137"/>
      <c r="J110" s="137"/>
      <c r="K110" s="137"/>
    </row>
    <row r="111" spans="2:11">
      <c r="B111" s="1336"/>
      <c r="C111" s="435"/>
      <c r="D111" s="509" t="s">
        <v>247</v>
      </c>
      <c r="E111" s="137"/>
      <c r="F111" s="137"/>
      <c r="G111" s="137"/>
      <c r="H111" s="137"/>
      <c r="I111" s="137"/>
      <c r="J111" s="137"/>
      <c r="K111" s="137"/>
    </row>
    <row r="112" spans="2:11" ht="49.5">
      <c r="B112" s="1336"/>
      <c r="C112" s="435"/>
      <c r="D112" s="509" t="s">
        <v>917</v>
      </c>
      <c r="E112" s="137"/>
      <c r="F112" s="137"/>
      <c r="G112" s="137"/>
      <c r="H112" s="137"/>
      <c r="I112" s="137"/>
      <c r="J112" s="137"/>
      <c r="K112" s="137"/>
    </row>
    <row r="113" spans="2:11" ht="37.5">
      <c r="B113" s="1336"/>
      <c r="C113" s="435"/>
      <c r="D113" s="509" t="s">
        <v>918</v>
      </c>
      <c r="E113" s="137"/>
      <c r="F113" s="137"/>
      <c r="G113" s="137"/>
      <c r="H113" s="137"/>
      <c r="I113" s="137"/>
      <c r="J113" s="137"/>
      <c r="K113" s="137"/>
    </row>
    <row r="114" spans="2:11" ht="49.5">
      <c r="B114" s="1336"/>
      <c r="C114" s="435"/>
      <c r="D114" s="509" t="s">
        <v>919</v>
      </c>
      <c r="E114" s="137"/>
      <c r="F114" s="137"/>
      <c r="G114" s="137"/>
      <c r="H114" s="137"/>
      <c r="I114" s="137"/>
      <c r="J114" s="137"/>
      <c r="K114" s="137"/>
    </row>
    <row r="115" spans="2:11">
      <c r="B115" s="1336"/>
      <c r="C115" s="435"/>
      <c r="D115" s="508" t="s">
        <v>257</v>
      </c>
      <c r="E115" s="137"/>
      <c r="F115" s="137"/>
      <c r="G115" s="137"/>
      <c r="H115" s="137"/>
      <c r="I115" s="137"/>
      <c r="J115" s="137"/>
      <c r="K115" s="137"/>
    </row>
    <row r="116" spans="2:11" ht="48">
      <c r="B116" s="1336"/>
      <c r="C116" s="435"/>
      <c r="D116" s="508" t="s">
        <v>862</v>
      </c>
      <c r="E116" s="137"/>
      <c r="F116" s="137"/>
      <c r="G116" s="137"/>
      <c r="H116" s="137"/>
      <c r="I116" s="137"/>
      <c r="J116" s="137"/>
      <c r="K116" s="137"/>
    </row>
    <row r="117" spans="2:11">
      <c r="B117" s="1336"/>
      <c r="C117" s="435"/>
      <c r="D117" s="471"/>
      <c r="E117" s="137"/>
      <c r="F117" s="137"/>
      <c r="G117" s="137"/>
      <c r="H117" s="137"/>
      <c r="I117" s="137"/>
      <c r="J117" s="137"/>
      <c r="K117" s="137"/>
    </row>
    <row r="118" spans="2:11">
      <c r="B118" s="1336"/>
      <c r="C118" s="435"/>
      <c r="D118" s="509" t="s">
        <v>247</v>
      </c>
      <c r="E118" s="137"/>
      <c r="F118" s="137"/>
      <c r="G118" s="137"/>
      <c r="H118" s="137"/>
      <c r="I118" s="137"/>
      <c r="J118" s="137"/>
      <c r="K118" s="137"/>
    </row>
    <row r="119" spans="2:11" ht="61.5">
      <c r="B119" s="1336"/>
      <c r="C119" s="435"/>
      <c r="D119" s="509" t="s">
        <v>920</v>
      </c>
      <c r="E119" s="137"/>
      <c r="F119" s="137"/>
      <c r="G119" s="137"/>
      <c r="H119" s="137"/>
      <c r="I119" s="137"/>
      <c r="J119" s="137"/>
      <c r="K119" s="137"/>
    </row>
    <row r="120" spans="2:11" ht="61.5">
      <c r="B120" s="1336"/>
      <c r="C120" s="435"/>
      <c r="D120" s="509" t="s">
        <v>921</v>
      </c>
      <c r="E120" s="137"/>
      <c r="F120" s="137"/>
      <c r="G120" s="137"/>
      <c r="H120" s="137"/>
      <c r="I120" s="137"/>
      <c r="J120" s="137"/>
      <c r="K120" s="137"/>
    </row>
    <row r="121" spans="2:11" ht="62.25" thickBot="1">
      <c r="B121" s="1337"/>
      <c r="C121" s="214"/>
      <c r="D121" s="209" t="s">
        <v>922</v>
      </c>
      <c r="E121" s="137"/>
      <c r="F121" s="137"/>
      <c r="G121" s="137"/>
      <c r="H121" s="137"/>
      <c r="I121" s="137"/>
      <c r="J121" s="137"/>
      <c r="K121" s="137"/>
    </row>
    <row r="122" spans="2:11">
      <c r="B122" s="137"/>
      <c r="D122" s="137"/>
      <c r="E122" s="137"/>
      <c r="F122" s="137"/>
      <c r="G122" s="137"/>
      <c r="H122" s="137"/>
      <c r="I122" s="137"/>
      <c r="J122" s="137"/>
      <c r="K122" s="137"/>
    </row>
    <row r="123" spans="2:11">
      <c r="B123" s="137"/>
      <c r="D123" s="137"/>
      <c r="E123" s="137"/>
      <c r="F123" s="137"/>
      <c r="G123" s="137"/>
      <c r="H123" s="137"/>
      <c r="I123" s="137"/>
      <c r="J123" s="137"/>
      <c r="K123" s="137"/>
    </row>
    <row r="124" spans="2:11">
      <c r="B124" s="137"/>
      <c r="D124" s="137"/>
      <c r="E124" s="137"/>
      <c r="F124" s="137"/>
      <c r="G124" s="137"/>
      <c r="H124" s="137"/>
      <c r="I124" s="137"/>
      <c r="J124" s="137"/>
      <c r="K124" s="137"/>
    </row>
    <row r="125" spans="2:11">
      <c r="B125" s="137"/>
      <c r="D125" s="137"/>
      <c r="E125" s="137"/>
      <c r="F125" s="137"/>
      <c r="G125" s="137"/>
      <c r="H125" s="137"/>
      <c r="I125" s="137"/>
      <c r="J125" s="137"/>
      <c r="K125" s="137"/>
    </row>
    <row r="126" spans="2:11">
      <c r="B126" s="137"/>
      <c r="D126" s="137"/>
      <c r="E126" s="137"/>
      <c r="F126" s="137"/>
      <c r="G126" s="137"/>
      <c r="H126" s="137"/>
      <c r="I126" s="137"/>
      <c r="J126" s="137"/>
      <c r="K126" s="137"/>
    </row>
    <row r="127" spans="2:11">
      <c r="B127" s="137"/>
      <c r="D127" s="137"/>
      <c r="E127" s="137"/>
      <c r="F127" s="137"/>
      <c r="G127" s="137"/>
      <c r="H127" s="137"/>
      <c r="I127" s="137"/>
      <c r="J127" s="137"/>
      <c r="K127" s="137"/>
    </row>
    <row r="128" spans="2:11">
      <c r="B128" s="137"/>
      <c r="D128" s="137"/>
      <c r="E128" s="137"/>
      <c r="F128" s="137"/>
      <c r="G128" s="137"/>
      <c r="H128" s="137"/>
      <c r="I128" s="137"/>
      <c r="J128" s="137"/>
      <c r="K128" s="137"/>
    </row>
    <row r="129" spans="2:11">
      <c r="B129" s="137"/>
      <c r="D129" s="137"/>
      <c r="E129" s="137"/>
      <c r="F129" s="137"/>
      <c r="G129" s="137"/>
      <c r="H129" s="137"/>
      <c r="I129" s="137"/>
      <c r="J129" s="137"/>
      <c r="K129" s="137"/>
    </row>
    <row r="130" spans="2:11">
      <c r="B130" s="137"/>
      <c r="D130" s="137"/>
      <c r="E130" s="137"/>
      <c r="F130" s="137"/>
      <c r="G130" s="137"/>
      <c r="H130" s="137"/>
      <c r="I130" s="137"/>
      <c r="J130" s="137"/>
      <c r="K130" s="137"/>
    </row>
    <row r="131" spans="2:11">
      <c r="B131" s="137"/>
      <c r="D131" s="137"/>
      <c r="E131" s="137"/>
      <c r="F131" s="137"/>
      <c r="G131" s="137"/>
      <c r="H131" s="137"/>
      <c r="I131" s="137"/>
      <c r="J131" s="137"/>
      <c r="K131" s="137"/>
    </row>
    <row r="132" spans="2:11">
      <c r="B132" s="137"/>
      <c r="D132" s="137"/>
      <c r="E132" s="137"/>
      <c r="F132" s="137"/>
      <c r="G132" s="137"/>
      <c r="H132" s="137"/>
      <c r="I132" s="137"/>
      <c r="J132" s="137"/>
      <c r="K132" s="137"/>
    </row>
    <row r="133" spans="2:11">
      <c r="B133" s="137"/>
      <c r="D133" s="137"/>
      <c r="E133" s="137"/>
      <c r="F133" s="137"/>
      <c r="G133" s="137"/>
      <c r="H133" s="137"/>
      <c r="I133" s="137"/>
      <c r="J133" s="137"/>
      <c r="K133" s="137"/>
    </row>
    <row r="134" spans="2:11">
      <c r="B134" s="137"/>
      <c r="D134" s="137"/>
      <c r="E134" s="137"/>
      <c r="F134" s="137"/>
      <c r="G134" s="137"/>
      <c r="H134" s="137"/>
      <c r="I134" s="137"/>
      <c r="J134" s="137"/>
      <c r="K134" s="137"/>
    </row>
    <row r="135" spans="2:11">
      <c r="B135" s="137"/>
      <c r="D135" s="137"/>
      <c r="E135" s="137"/>
      <c r="F135" s="137"/>
      <c r="G135" s="137"/>
      <c r="H135" s="137"/>
      <c r="I135" s="137"/>
      <c r="J135" s="137"/>
      <c r="K135" s="137"/>
    </row>
    <row r="136" spans="2:11">
      <c r="B136" s="137"/>
      <c r="D136" s="137"/>
      <c r="E136" s="137"/>
      <c r="F136" s="137"/>
      <c r="G136" s="137"/>
      <c r="H136" s="137"/>
      <c r="I136" s="137"/>
      <c r="J136" s="137"/>
      <c r="K136" s="137"/>
    </row>
    <row r="137" spans="2:11">
      <c r="B137" s="137"/>
      <c r="D137" s="137"/>
      <c r="E137" s="137"/>
      <c r="F137" s="137"/>
      <c r="G137" s="137"/>
      <c r="H137" s="137"/>
      <c r="I137" s="137"/>
      <c r="J137" s="137"/>
      <c r="K137" s="137"/>
    </row>
    <row r="138" spans="2:11">
      <c r="B138" s="137"/>
      <c r="D138" s="137"/>
      <c r="E138" s="137"/>
      <c r="F138" s="137"/>
      <c r="G138" s="137"/>
      <c r="H138" s="137"/>
      <c r="I138" s="137"/>
      <c r="J138" s="137"/>
      <c r="K138" s="137"/>
    </row>
    <row r="139" spans="2:11">
      <c r="B139" s="137"/>
      <c r="D139" s="137"/>
      <c r="E139" s="137"/>
      <c r="F139" s="137"/>
      <c r="G139" s="137"/>
      <c r="H139" s="137"/>
      <c r="I139" s="137"/>
      <c r="J139" s="137"/>
      <c r="K139" s="137"/>
    </row>
    <row r="140" spans="2:11">
      <c r="B140" s="137"/>
      <c r="D140" s="137"/>
      <c r="E140" s="137"/>
      <c r="F140" s="137"/>
      <c r="G140" s="137"/>
      <c r="H140" s="137"/>
      <c r="I140" s="137"/>
      <c r="J140" s="137"/>
      <c r="K140" s="137"/>
    </row>
    <row r="141" spans="2:11">
      <c r="B141" s="137"/>
      <c r="D141" s="137"/>
      <c r="E141" s="137"/>
      <c r="F141" s="137"/>
      <c r="G141" s="137"/>
      <c r="H141" s="137"/>
      <c r="I141" s="137"/>
      <c r="J141" s="137"/>
      <c r="K141" s="137"/>
    </row>
    <row r="142" spans="2:11">
      <c r="B142" s="137"/>
      <c r="D142" s="137"/>
      <c r="E142" s="137"/>
      <c r="F142" s="137"/>
      <c r="G142" s="137"/>
      <c r="H142" s="137"/>
      <c r="I142" s="137"/>
      <c r="J142" s="137"/>
      <c r="K142" s="137"/>
    </row>
    <row r="143" spans="2:11">
      <c r="B143" s="137"/>
      <c r="D143" s="137"/>
      <c r="E143" s="137"/>
      <c r="F143" s="137"/>
      <c r="G143" s="137"/>
      <c r="H143" s="137"/>
      <c r="I143" s="137"/>
      <c r="J143" s="137"/>
      <c r="K143" s="137"/>
    </row>
    <row r="144" spans="2:11">
      <c r="B144" s="137"/>
      <c r="D144" s="137"/>
      <c r="E144" s="137"/>
      <c r="F144" s="137"/>
      <c r="G144" s="137"/>
      <c r="H144" s="137"/>
      <c r="I144" s="137"/>
      <c r="J144" s="137"/>
      <c r="K144" s="137"/>
    </row>
    <row r="145" spans="2:11">
      <c r="B145" s="137"/>
      <c r="D145" s="137"/>
      <c r="E145" s="137"/>
      <c r="F145" s="137"/>
      <c r="G145" s="137"/>
      <c r="H145" s="137"/>
      <c r="I145" s="137"/>
      <c r="J145" s="137"/>
      <c r="K145" s="137"/>
    </row>
    <row r="146" spans="2:11">
      <c r="B146" s="137"/>
      <c r="D146" s="137"/>
      <c r="E146" s="137"/>
      <c r="F146" s="137"/>
      <c r="G146" s="137"/>
      <c r="H146" s="137"/>
      <c r="I146" s="137"/>
      <c r="J146" s="137"/>
      <c r="K146" s="137"/>
    </row>
    <row r="147" spans="2:11">
      <c r="B147" s="137"/>
      <c r="D147" s="137"/>
      <c r="E147" s="137"/>
      <c r="F147" s="137"/>
      <c r="G147" s="137"/>
      <c r="H147" s="137"/>
      <c r="I147" s="137"/>
      <c r="J147" s="137"/>
      <c r="K147" s="137"/>
    </row>
    <row r="148" spans="2:11">
      <c r="B148" s="137"/>
      <c r="D148" s="137"/>
      <c r="E148" s="137"/>
      <c r="F148" s="137"/>
      <c r="G148" s="137"/>
      <c r="H148" s="137"/>
      <c r="I148" s="137"/>
      <c r="J148" s="137"/>
      <c r="K148" s="137"/>
    </row>
    <row r="149" spans="2:11">
      <c r="B149" s="137"/>
      <c r="D149" s="137"/>
      <c r="E149" s="137"/>
      <c r="F149" s="137"/>
      <c r="G149" s="137"/>
      <c r="H149" s="137"/>
      <c r="I149" s="137"/>
      <c r="J149" s="137"/>
      <c r="K149" s="137"/>
    </row>
    <row r="150" spans="2:11">
      <c r="B150" s="137"/>
      <c r="D150" s="137"/>
      <c r="E150" s="137"/>
      <c r="F150" s="137"/>
      <c r="G150" s="137"/>
      <c r="H150" s="137"/>
      <c r="I150" s="137"/>
      <c r="J150" s="137"/>
      <c r="K150" s="137"/>
    </row>
    <row r="151" spans="2:11">
      <c r="B151" s="137"/>
      <c r="D151" s="137"/>
      <c r="E151" s="137"/>
      <c r="F151" s="137"/>
      <c r="G151" s="137"/>
      <c r="H151" s="137"/>
      <c r="I151" s="137"/>
      <c r="J151" s="137"/>
      <c r="K151" s="137"/>
    </row>
    <row r="152" spans="2:11">
      <c r="B152" s="137"/>
      <c r="D152" s="137"/>
      <c r="E152" s="137"/>
      <c r="F152" s="137"/>
      <c r="G152" s="137"/>
      <c r="H152" s="137"/>
      <c r="I152" s="137"/>
      <c r="J152" s="137"/>
      <c r="K152" s="137"/>
    </row>
    <row r="153" spans="2:11">
      <c r="B153" s="137"/>
      <c r="D153" s="137"/>
      <c r="E153" s="137"/>
      <c r="F153" s="137"/>
      <c r="G153" s="137"/>
      <c r="H153" s="137"/>
      <c r="I153" s="137"/>
      <c r="J153" s="137"/>
      <c r="K153" s="137"/>
    </row>
    <row r="154" spans="2:11">
      <c r="B154" s="137"/>
      <c r="D154" s="137"/>
      <c r="E154" s="137"/>
      <c r="F154" s="137"/>
      <c r="G154" s="137"/>
      <c r="H154" s="137"/>
      <c r="I154" s="137"/>
      <c r="J154" s="137"/>
      <c r="K154" s="137"/>
    </row>
    <row r="155" spans="2:11">
      <c r="B155" s="137"/>
      <c r="D155" s="137"/>
      <c r="E155" s="137"/>
      <c r="F155" s="137"/>
      <c r="G155" s="137"/>
      <c r="H155" s="137"/>
      <c r="I155" s="137"/>
      <c r="J155" s="137"/>
      <c r="K155" s="137"/>
    </row>
    <row r="156" spans="2:11">
      <c r="B156" s="137"/>
      <c r="D156" s="137"/>
      <c r="E156" s="137"/>
      <c r="F156" s="137"/>
      <c r="G156" s="137"/>
      <c r="H156" s="137"/>
      <c r="I156" s="137"/>
      <c r="J156" s="137"/>
      <c r="K156" s="137"/>
    </row>
    <row r="157" spans="2:11">
      <c r="B157" s="137"/>
      <c r="D157" s="137"/>
      <c r="E157" s="137"/>
      <c r="F157" s="137"/>
      <c r="G157" s="137"/>
      <c r="H157" s="137"/>
      <c r="I157" s="137"/>
      <c r="J157" s="137"/>
      <c r="K157" s="137"/>
    </row>
    <row r="158" spans="2:11">
      <c r="B158" s="137"/>
      <c r="D158" s="137"/>
      <c r="E158" s="137"/>
      <c r="F158" s="137"/>
      <c r="G158" s="137"/>
      <c r="H158" s="137"/>
      <c r="I158" s="137"/>
      <c r="J158" s="137"/>
      <c r="K158" s="137"/>
    </row>
    <row r="159" spans="2:11">
      <c r="B159" s="137"/>
      <c r="D159" s="137"/>
      <c r="E159" s="137"/>
      <c r="F159" s="137"/>
      <c r="G159" s="137"/>
      <c r="H159" s="137"/>
      <c r="I159" s="137"/>
      <c r="J159" s="137"/>
      <c r="K159" s="137"/>
    </row>
    <row r="160" spans="2:11">
      <c r="B160" s="137"/>
      <c r="D160" s="137"/>
      <c r="E160" s="137"/>
      <c r="F160" s="137"/>
      <c r="G160" s="137"/>
      <c r="H160" s="137"/>
      <c r="I160" s="137"/>
      <c r="J160" s="137"/>
      <c r="K160" s="137"/>
    </row>
    <row r="161" spans="2:11">
      <c r="B161" s="137"/>
      <c r="D161" s="137"/>
      <c r="E161" s="137"/>
      <c r="F161" s="137"/>
      <c r="G161" s="137"/>
      <c r="H161" s="137"/>
      <c r="I161" s="137"/>
      <c r="J161" s="137"/>
      <c r="K161" s="137"/>
    </row>
    <row r="162" spans="2:11">
      <c r="B162" s="137"/>
      <c r="D162" s="137"/>
      <c r="E162" s="137"/>
      <c r="F162" s="137"/>
      <c r="G162" s="137"/>
      <c r="H162" s="137"/>
      <c r="I162" s="137"/>
      <c r="J162" s="137"/>
      <c r="K162" s="137"/>
    </row>
    <row r="163" spans="2:11">
      <c r="B163" s="137"/>
      <c r="D163" s="137"/>
      <c r="E163" s="137"/>
      <c r="F163" s="137"/>
      <c r="G163" s="137"/>
      <c r="H163" s="137"/>
      <c r="I163" s="137"/>
      <c r="J163" s="137"/>
      <c r="K163" s="137"/>
    </row>
    <row r="164" spans="2:11">
      <c r="B164" s="137"/>
      <c r="D164" s="137"/>
      <c r="E164" s="137"/>
      <c r="F164" s="137"/>
      <c r="G164" s="137"/>
      <c r="H164" s="137"/>
      <c r="I164" s="137"/>
      <c r="J164" s="137"/>
      <c r="K164" s="137"/>
    </row>
    <row r="165" spans="2:11">
      <c r="B165" s="137"/>
      <c r="D165" s="137"/>
      <c r="E165" s="137"/>
      <c r="F165" s="137"/>
      <c r="G165" s="137"/>
      <c r="H165" s="137"/>
      <c r="I165" s="137"/>
      <c r="J165" s="137"/>
      <c r="K165" s="137"/>
    </row>
    <row r="166" spans="2:11">
      <c r="B166" s="137"/>
      <c r="D166" s="137"/>
      <c r="E166" s="137"/>
      <c r="F166" s="137"/>
      <c r="G166" s="137"/>
      <c r="H166" s="137"/>
      <c r="I166" s="137"/>
      <c r="J166" s="137"/>
      <c r="K166" s="137"/>
    </row>
    <row r="167" spans="2:11">
      <c r="B167" s="137"/>
      <c r="D167" s="137"/>
      <c r="E167" s="137"/>
      <c r="F167" s="137"/>
      <c r="G167" s="137"/>
      <c r="H167" s="137"/>
      <c r="I167" s="137"/>
      <c r="J167" s="137"/>
      <c r="K167" s="137"/>
    </row>
    <row r="168" spans="2:11">
      <c r="B168" s="137"/>
      <c r="D168" s="137"/>
      <c r="E168" s="137"/>
      <c r="F168" s="137"/>
      <c r="G168" s="137"/>
      <c r="H168" s="137"/>
      <c r="I168" s="137"/>
      <c r="J168" s="137"/>
      <c r="K168" s="137"/>
    </row>
    <row r="169" spans="2:11">
      <c r="B169" s="137"/>
      <c r="D169" s="137"/>
      <c r="E169" s="137"/>
      <c r="F169" s="137"/>
      <c r="G169" s="137"/>
      <c r="H169" s="137"/>
      <c r="I169" s="137"/>
      <c r="J169" s="137"/>
      <c r="K169" s="137"/>
    </row>
    <row r="170" spans="2:11">
      <c r="B170" s="137"/>
      <c r="D170" s="137"/>
      <c r="E170" s="137"/>
      <c r="F170" s="137"/>
      <c r="G170" s="137"/>
      <c r="H170" s="137"/>
      <c r="I170" s="137"/>
      <c r="J170" s="137"/>
      <c r="K170" s="137"/>
    </row>
    <row r="171" spans="2:11">
      <c r="B171" s="137"/>
      <c r="D171" s="137"/>
      <c r="E171" s="137"/>
      <c r="F171" s="137"/>
      <c r="G171" s="137"/>
      <c r="H171" s="137"/>
      <c r="I171" s="137"/>
      <c r="J171" s="137"/>
      <c r="K171" s="137"/>
    </row>
    <row r="172" spans="2:11">
      <c r="B172" s="137"/>
      <c r="D172" s="137"/>
      <c r="E172" s="137"/>
      <c r="F172" s="137"/>
      <c r="G172" s="137"/>
      <c r="H172" s="137"/>
      <c r="I172" s="137"/>
      <c r="J172" s="137"/>
      <c r="K172" s="137"/>
    </row>
    <row r="173" spans="2:11">
      <c r="B173" s="137"/>
      <c r="D173" s="137"/>
      <c r="E173" s="137"/>
      <c r="F173" s="137"/>
      <c r="G173" s="137"/>
      <c r="H173" s="137"/>
      <c r="I173" s="137"/>
      <c r="J173" s="137"/>
      <c r="K173" s="137"/>
    </row>
    <row r="174" spans="2:11">
      <c r="B174" s="137"/>
      <c r="D174" s="137"/>
      <c r="E174" s="137"/>
      <c r="F174" s="137"/>
      <c r="G174" s="137"/>
      <c r="H174" s="137"/>
      <c r="I174" s="137"/>
      <c r="J174" s="137"/>
      <c r="K174" s="137"/>
    </row>
    <row r="175" spans="2:11">
      <c r="B175" s="137"/>
      <c r="D175" s="137"/>
      <c r="E175" s="137"/>
      <c r="F175" s="137"/>
      <c r="G175" s="137"/>
      <c r="H175" s="137"/>
      <c r="I175" s="137"/>
      <c r="J175" s="137"/>
      <c r="K175" s="137"/>
    </row>
    <row r="176" spans="2:11">
      <c r="B176" s="137"/>
      <c r="D176" s="137"/>
      <c r="E176" s="137"/>
      <c r="F176" s="137"/>
      <c r="G176" s="137"/>
      <c r="H176" s="137"/>
      <c r="I176" s="137"/>
      <c r="J176" s="137"/>
      <c r="K176" s="137"/>
    </row>
    <row r="177" spans="2:11">
      <c r="B177" s="137"/>
      <c r="D177" s="137"/>
      <c r="E177" s="137"/>
      <c r="F177" s="137"/>
      <c r="G177" s="137"/>
      <c r="H177" s="137"/>
      <c r="I177" s="137"/>
      <c r="J177" s="137"/>
      <c r="K177" s="137"/>
    </row>
    <row r="178" spans="2:11">
      <c r="B178" s="137"/>
      <c r="D178" s="137"/>
      <c r="E178" s="137"/>
      <c r="F178" s="137"/>
      <c r="G178" s="137"/>
      <c r="H178" s="137"/>
      <c r="I178" s="137"/>
      <c r="J178" s="137"/>
      <c r="K178" s="137"/>
    </row>
    <row r="179" spans="2:11">
      <c r="B179" s="137"/>
      <c r="D179" s="137"/>
      <c r="E179" s="137"/>
      <c r="F179" s="137"/>
      <c r="G179" s="137"/>
      <c r="H179" s="137"/>
      <c r="I179" s="137"/>
      <c r="J179" s="137"/>
      <c r="K179" s="137"/>
    </row>
    <row r="180" spans="2:11">
      <c r="B180" s="137"/>
      <c r="D180" s="137"/>
      <c r="E180" s="137"/>
      <c r="F180" s="137"/>
      <c r="G180" s="137"/>
      <c r="H180" s="137"/>
      <c r="I180" s="137"/>
      <c r="J180" s="137"/>
      <c r="K180" s="137"/>
    </row>
  </sheetData>
  <sheetProtection algorithmName="SHA-512" hashValue="JEbDlRzuAIk7Hx8dALIImapE8jAZci+lhuNXmau2i8dmiAw+9s+uukOUVn8KZ3Xl5nasilHsWGNyhS/AYFUjnw==" saltValue="efVbsu5pPoQjCBTmcNm9lQ==" spinCount="100000" sheet="1" objects="1" scenarios="1" selectLockedCells="1" selectUnlockedCells="1"/>
  <mergeCells count="40">
    <mergeCell ref="B10:D10"/>
    <mergeCell ref="F10:S10"/>
    <mergeCell ref="A1:P1"/>
    <mergeCell ref="A2:P2"/>
    <mergeCell ref="A3:P3"/>
    <mergeCell ref="A4:D4"/>
    <mergeCell ref="A5:P5"/>
    <mergeCell ref="F11:S11"/>
    <mergeCell ref="E12:R12"/>
    <mergeCell ref="E13:R13"/>
    <mergeCell ref="B15:B20"/>
    <mergeCell ref="D15:K15"/>
    <mergeCell ref="D16:K16"/>
    <mergeCell ref="D21:K21"/>
    <mergeCell ref="D22:K22"/>
    <mergeCell ref="D23:K23"/>
    <mergeCell ref="C24:C26"/>
    <mergeCell ref="D24:D26"/>
    <mergeCell ref="E24:E26"/>
    <mergeCell ref="F24:F26"/>
    <mergeCell ref="G24:J24"/>
    <mergeCell ref="H25:H26"/>
    <mergeCell ref="I25:I26"/>
    <mergeCell ref="J25:J26"/>
    <mergeCell ref="D34:K34"/>
    <mergeCell ref="D35:K35"/>
    <mergeCell ref="C36:C38"/>
    <mergeCell ref="D36:D38"/>
    <mergeCell ref="E36:F36"/>
    <mergeCell ref="E37:E38"/>
    <mergeCell ref="G37:G38"/>
    <mergeCell ref="B80:B87"/>
    <mergeCell ref="B89:B108"/>
    <mergeCell ref="B109:B121"/>
    <mergeCell ref="B50:E50"/>
    <mergeCell ref="B51:B57"/>
    <mergeCell ref="B59:E59"/>
    <mergeCell ref="B60:B66"/>
    <mergeCell ref="B68:F68"/>
    <mergeCell ref="B73:F74"/>
  </mergeCells>
  <conditionalFormatting sqref="D45">
    <cfRule type="containsText" dxfId="29" priority="5" operator="containsText" text="ERROR">
      <formula>NOT(ISERROR(SEARCH("ERROR",D45)))</formula>
    </cfRule>
  </conditionalFormatting>
  <conditionalFormatting sqref="F10">
    <cfRule type="notContainsBlanks" dxfId="28" priority="4">
      <formula>LEN(TRIM(F10))&gt;0</formula>
    </cfRule>
  </conditionalFormatting>
  <conditionalFormatting sqref="F11:S11">
    <cfRule type="expression" dxfId="27" priority="2">
      <formula>E11="NO SE REPORTA"</formula>
    </cfRule>
    <cfRule type="expression" dxfId="26" priority="3">
      <formula>E10="NO APLICA"</formula>
    </cfRule>
  </conditionalFormatting>
  <conditionalFormatting sqref="E12:R12">
    <cfRule type="expression" dxfId="25"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8:H19">
      <formula1>0</formula1>
    </dataValidation>
    <dataValidation type="whole" operator="greaterThanOrEqual" allowBlank="1" showInputMessage="1" showErrorMessage="1" errorTitle="ERROR" error="Valor en PESOS (sin centavos)" sqref="G27:J32">
      <formula1>0</formula1>
    </dataValidation>
    <dataValidation type="decimal" allowBlank="1" showInputMessage="1" showErrorMessage="1" errorTitle="ERROR" error="Escriba un valor entre 0% y 100%" sqref="D39:D44">
      <formula1>0</formula1>
      <formula2>1</formula2>
    </dataValidation>
    <dataValidation allowBlank="1" showInputMessage="1" showErrorMessage="1" sqref="D45 I18:I19 G33:J33 E39:F45"/>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55" r:id="rId1"/>
  </hyperlinks>
  <pageMargins left="0.25" right="0.25" top="0.75" bottom="0.75" header="0.3" footer="0.3"/>
  <pageSetup paperSize="178" orientation="landscape" horizontalDpi="1200" verticalDpi="120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50"/>
  <sheetViews>
    <sheetView topLeftCell="B35" zoomScale="120" zoomScaleNormal="120" workbookViewId="0">
      <selection activeCell="N20" sqref="N20"/>
    </sheetView>
  </sheetViews>
  <sheetFormatPr baseColWidth="10" defaultColWidth="10.85546875" defaultRowHeight="15"/>
  <cols>
    <col min="1" max="1" width="0" style="131" hidden="1" customWidth="1"/>
    <col min="2" max="2" width="10.85546875" style="131"/>
    <col min="3" max="3" width="7" style="131" bestFit="1" customWidth="1"/>
    <col min="4" max="4" width="28.85546875" style="131" customWidth="1"/>
    <col min="5" max="5" width="24.42578125" style="131" customWidth="1"/>
    <col min="6" max="6" width="10.85546875" style="131"/>
    <col min="7" max="7" width="10.42578125" style="131" bestFit="1" customWidth="1"/>
    <col min="8" max="8" width="10.7109375" style="131" bestFit="1" customWidth="1"/>
    <col min="9" max="9" width="10.85546875" style="131"/>
    <col min="10" max="10" width="13.140625" style="131" customWidth="1"/>
    <col min="11" max="15" width="10.85546875" style="131"/>
    <col min="16" max="16" width="17.140625" style="131" customWidth="1"/>
    <col min="17" max="16384" width="10.85546875" style="131"/>
  </cols>
  <sheetData>
    <row r="1" spans="2:12">
      <c r="B1" s="49" t="s">
        <v>124</v>
      </c>
      <c r="C1" s="50"/>
      <c r="D1" s="137"/>
      <c r="E1" s="137"/>
      <c r="F1" s="137"/>
      <c r="G1" s="137"/>
      <c r="H1" s="137"/>
      <c r="I1" s="137"/>
      <c r="J1" s="137"/>
      <c r="K1" s="137"/>
    </row>
    <row r="2" spans="2:12">
      <c r="B2" s="135" t="s">
        <v>134</v>
      </c>
      <c r="C2" s="136"/>
      <c r="D2" s="137"/>
      <c r="E2" s="1030">
        <v>0.75</v>
      </c>
      <c r="F2" s="137" t="s">
        <v>135</v>
      </c>
      <c r="G2" s="137"/>
      <c r="H2" s="137"/>
      <c r="I2" s="137"/>
      <c r="J2" s="137"/>
      <c r="K2" s="137"/>
    </row>
    <row r="3" spans="2:12" ht="15.75" thickBot="1">
      <c r="B3" s="429" t="s">
        <v>417</v>
      </c>
      <c r="C3" s="430"/>
      <c r="D3" s="137"/>
      <c r="E3" s="711"/>
      <c r="F3" s="137" t="s">
        <v>136</v>
      </c>
      <c r="G3" s="137"/>
      <c r="H3" s="137"/>
      <c r="I3" s="137"/>
      <c r="J3" s="137"/>
      <c r="K3" s="137"/>
    </row>
    <row r="4" spans="2:12" ht="15.75" thickBot="1">
      <c r="B4" s="103" t="s">
        <v>137</v>
      </c>
      <c r="C4" s="141">
        <v>2019</v>
      </c>
      <c r="D4" s="971">
        <f>+I26</f>
        <v>0.99499492068453543</v>
      </c>
      <c r="E4" s="142"/>
      <c r="F4" s="137" t="s">
        <v>138</v>
      </c>
      <c r="G4" s="137"/>
      <c r="H4" s="137"/>
      <c r="I4" s="137"/>
      <c r="J4" s="137"/>
      <c r="K4" s="137"/>
    </row>
    <row r="5" spans="2:12" ht="15.75" thickBot="1">
      <c r="B5" s="100" t="s">
        <v>139</v>
      </c>
      <c r="C5" s="160"/>
      <c r="D5" s="137"/>
      <c r="E5" s="137"/>
      <c r="F5" s="137"/>
      <c r="G5" s="137"/>
      <c r="H5" s="137"/>
      <c r="I5" s="137"/>
      <c r="J5" s="137"/>
      <c r="K5" s="137"/>
    </row>
    <row r="6" spans="2:12" ht="15.75" thickTop="1">
      <c r="B6" s="1197" t="s">
        <v>144</v>
      </c>
      <c r="C6" s="148"/>
      <c r="D6" s="1173" t="s">
        <v>145</v>
      </c>
      <c r="E6" s="1174"/>
      <c r="F6" s="1174"/>
      <c r="G6" s="1174"/>
      <c r="H6" s="1174"/>
      <c r="I6" s="1174"/>
      <c r="J6" s="1174"/>
      <c r="K6" s="1174"/>
      <c r="L6" s="1400"/>
    </row>
    <row r="7" spans="2:12" ht="15.75" thickBot="1">
      <c r="B7" s="1367"/>
      <c r="C7" s="151"/>
      <c r="D7" s="1354" t="s">
        <v>1088</v>
      </c>
      <c r="E7" s="1355"/>
      <c r="F7" s="1355"/>
      <c r="G7" s="1355"/>
      <c r="H7" s="1355"/>
      <c r="I7" s="1355"/>
      <c r="J7" s="1355"/>
      <c r="K7" s="1355"/>
      <c r="L7" s="1401"/>
    </row>
    <row r="8" spans="2:12" ht="15.75" thickBot="1">
      <c r="B8" s="1367"/>
      <c r="C8" s="1000" t="s">
        <v>105</v>
      </c>
      <c r="D8" s="1001" t="s">
        <v>146</v>
      </c>
      <c r="E8" s="1001">
        <v>2016</v>
      </c>
      <c r="F8" s="1001">
        <v>2017</v>
      </c>
      <c r="G8" s="1001">
        <v>2018</v>
      </c>
      <c r="H8" s="1001">
        <v>2019</v>
      </c>
      <c r="I8" s="1001" t="s">
        <v>151</v>
      </c>
      <c r="J8" s="137"/>
      <c r="L8" s="438"/>
    </row>
    <row r="9" spans="2:12" ht="37.5" customHeight="1" thickBot="1">
      <c r="B9" s="1367"/>
      <c r="C9" s="128" t="s">
        <v>152</v>
      </c>
      <c r="D9" s="209" t="s">
        <v>1089</v>
      </c>
      <c r="E9" s="1002">
        <v>4</v>
      </c>
      <c r="F9" s="1002">
        <v>8</v>
      </c>
      <c r="G9" s="1002">
        <v>12</v>
      </c>
      <c r="H9" s="1002">
        <v>9</v>
      </c>
      <c r="I9" s="127">
        <f>SUM(E9:H9)</f>
        <v>33</v>
      </c>
      <c r="J9" s="137"/>
      <c r="L9" s="438"/>
    </row>
    <row r="10" spans="2:12">
      <c r="B10" s="1367"/>
      <c r="C10" s="151"/>
      <c r="D10" s="1202"/>
      <c r="E10" s="1203"/>
      <c r="F10" s="1203"/>
      <c r="G10" s="1203"/>
      <c r="H10" s="1203"/>
      <c r="I10" s="1203"/>
      <c r="J10" s="1203"/>
      <c r="K10" s="1203"/>
      <c r="L10" s="1295"/>
    </row>
    <row r="11" spans="2:12" ht="15.75" thickBot="1">
      <c r="B11" s="207"/>
      <c r="C11" s="151"/>
      <c r="D11" s="1202" t="s">
        <v>1090</v>
      </c>
      <c r="E11" s="1203"/>
      <c r="F11" s="1203"/>
      <c r="G11" s="1203"/>
      <c r="H11" s="1203"/>
      <c r="I11" s="1203"/>
      <c r="J11" s="1203"/>
      <c r="K11" s="1203"/>
      <c r="L11" s="1295"/>
    </row>
    <row r="12" spans="2:12" ht="15.75" thickBot="1">
      <c r="B12" s="207"/>
      <c r="C12" s="1395" t="s">
        <v>105</v>
      </c>
      <c r="D12" s="1335" t="s">
        <v>159</v>
      </c>
      <c r="E12" s="1335" t="s">
        <v>863</v>
      </c>
      <c r="F12" s="1397" t="s">
        <v>160</v>
      </c>
      <c r="G12" s="1398"/>
      <c r="H12" s="1398"/>
      <c r="I12" s="1398"/>
      <c r="J12" s="1399"/>
      <c r="L12" s="438"/>
    </row>
    <row r="13" spans="2:12" ht="36.75" thickBot="1">
      <c r="B13" s="207"/>
      <c r="C13" s="1396"/>
      <c r="D13" s="1337"/>
      <c r="E13" s="1337"/>
      <c r="F13" s="209" t="s">
        <v>162</v>
      </c>
      <c r="G13" s="209" t="s">
        <v>163</v>
      </c>
      <c r="H13" s="209" t="s">
        <v>1091</v>
      </c>
      <c r="I13" s="209" t="s">
        <v>1092</v>
      </c>
      <c r="J13" s="209" t="s">
        <v>167</v>
      </c>
      <c r="L13" s="438"/>
    </row>
    <row r="14" spans="2:12" ht="24" customHeight="1" thickBot="1">
      <c r="B14" s="207"/>
      <c r="C14" s="181">
        <v>1</v>
      </c>
      <c r="D14" s="182" t="s">
        <v>1093</v>
      </c>
      <c r="E14" s="182" t="s">
        <v>1094</v>
      </c>
      <c r="F14" s="1031">
        <v>0.14000000000000001</v>
      </c>
      <c r="G14" s="1031">
        <v>1</v>
      </c>
      <c r="H14" s="1031">
        <f t="shared" ref="H14:H25" si="0">+G32/$G$44</f>
        <v>0</v>
      </c>
      <c r="I14" s="1032">
        <f>+G14*H14</f>
        <v>0</v>
      </c>
      <c r="J14" s="1033" t="s">
        <v>1696</v>
      </c>
      <c r="K14" s="183"/>
      <c r="L14" s="1034"/>
    </row>
    <row r="15" spans="2:12" ht="37.5" customHeight="1" thickBot="1">
      <c r="B15" s="207"/>
      <c r="C15" s="181">
        <v>2</v>
      </c>
      <c r="D15" s="182" t="s">
        <v>1095</v>
      </c>
      <c r="E15" s="182" t="s">
        <v>1094</v>
      </c>
      <c r="F15" s="1031">
        <v>0.3</v>
      </c>
      <c r="G15" s="1031">
        <v>1</v>
      </c>
      <c r="H15" s="1031">
        <f t="shared" si="0"/>
        <v>5.3918887239196691E-3</v>
      </c>
      <c r="I15" s="1032">
        <f t="shared" ref="I15:I23" si="1">+G15*H15</f>
        <v>5.3918887239196691E-3</v>
      </c>
      <c r="J15" s="1035" t="s">
        <v>1697</v>
      </c>
      <c r="K15" s="1036"/>
      <c r="L15" s="1037"/>
    </row>
    <row r="16" spans="2:12" ht="36" customHeight="1" thickBot="1">
      <c r="B16" s="207"/>
      <c r="C16" s="181">
        <v>3</v>
      </c>
      <c r="D16" s="182" t="s">
        <v>1096</v>
      </c>
      <c r="E16" s="182" t="s">
        <v>1097</v>
      </c>
      <c r="F16" s="1031">
        <v>0.08</v>
      </c>
      <c r="G16" s="1031">
        <v>0.95</v>
      </c>
      <c r="H16" s="1031">
        <f t="shared" si="0"/>
        <v>1.7894819098226145E-2</v>
      </c>
      <c r="I16" s="1032">
        <f t="shared" si="1"/>
        <v>1.7000078143314837E-2</v>
      </c>
      <c r="J16" s="1035" t="s">
        <v>1698</v>
      </c>
      <c r="K16" s="1038"/>
      <c r="L16" s="1039"/>
    </row>
    <row r="17" spans="2:12" ht="24" customHeight="1" thickBot="1">
      <c r="B17" s="207"/>
      <c r="C17" s="181">
        <v>4</v>
      </c>
      <c r="D17" s="182" t="s">
        <v>1098</v>
      </c>
      <c r="E17" s="182" t="s">
        <v>1099</v>
      </c>
      <c r="F17" s="1031">
        <v>0</v>
      </c>
      <c r="G17" s="1031">
        <v>0</v>
      </c>
      <c r="H17" s="1031">
        <f t="shared" si="0"/>
        <v>0</v>
      </c>
      <c r="I17" s="1032">
        <f t="shared" si="1"/>
        <v>0</v>
      </c>
      <c r="J17" s="1035" t="s">
        <v>1699</v>
      </c>
      <c r="K17" s="1038"/>
      <c r="L17" s="1039"/>
    </row>
    <row r="18" spans="2:12" ht="25.5" customHeight="1" thickBot="1">
      <c r="B18" s="207"/>
      <c r="C18" s="181">
        <v>5</v>
      </c>
      <c r="D18" s="182" t="s">
        <v>1100</v>
      </c>
      <c r="E18" s="182" t="s">
        <v>1097</v>
      </c>
      <c r="F18" s="1031">
        <v>0</v>
      </c>
      <c r="G18" s="1031">
        <v>0.5</v>
      </c>
      <c r="H18" s="1031">
        <f t="shared" si="0"/>
        <v>2.0317261858248028E-3</v>
      </c>
      <c r="I18" s="1032">
        <f t="shared" si="1"/>
        <v>1.0158630929124014E-3</v>
      </c>
      <c r="J18" s="1035" t="s">
        <v>1700</v>
      </c>
      <c r="K18" s="1038"/>
      <c r="L18" s="1039"/>
    </row>
    <row r="19" spans="2:12" ht="24.75" customHeight="1" thickBot="1">
      <c r="B19" s="207"/>
      <c r="C19" s="181">
        <v>6</v>
      </c>
      <c r="D19" s="182" t="s">
        <v>1101</v>
      </c>
      <c r="E19" s="182" t="s">
        <v>1102</v>
      </c>
      <c r="F19" s="1031">
        <v>0.39</v>
      </c>
      <c r="G19" s="1031">
        <v>1</v>
      </c>
      <c r="H19" s="1031">
        <f t="shared" si="0"/>
        <v>0.16417910447761194</v>
      </c>
      <c r="I19" s="1032">
        <f t="shared" si="1"/>
        <v>0.16417910447761194</v>
      </c>
      <c r="J19" s="1390"/>
      <c r="K19" s="1391"/>
      <c r="L19" s="1392"/>
    </row>
    <row r="20" spans="2:12" ht="24.75" customHeight="1" thickBot="1">
      <c r="B20" s="207"/>
      <c r="C20" s="181">
        <v>7</v>
      </c>
      <c r="D20" s="182" t="s">
        <v>1103</v>
      </c>
      <c r="E20" s="182" t="s">
        <v>1102</v>
      </c>
      <c r="F20" s="1031">
        <v>0.87</v>
      </c>
      <c r="G20" s="1031">
        <v>1</v>
      </c>
      <c r="H20" s="1031">
        <f t="shared" si="0"/>
        <v>0.59912479487379855</v>
      </c>
      <c r="I20" s="1032">
        <f t="shared" si="1"/>
        <v>0.59912479487379855</v>
      </c>
      <c r="J20" s="1390"/>
      <c r="K20" s="1391"/>
      <c r="L20" s="1392"/>
    </row>
    <row r="21" spans="2:12" ht="24.75" customHeight="1" thickBot="1">
      <c r="B21" s="207"/>
      <c r="C21" s="181">
        <v>8</v>
      </c>
      <c r="D21" s="182" t="s">
        <v>1104</v>
      </c>
      <c r="E21" s="182" t="s">
        <v>1102</v>
      </c>
      <c r="F21" s="1031">
        <v>1</v>
      </c>
      <c r="G21" s="1031">
        <v>1</v>
      </c>
      <c r="H21" s="1031">
        <f t="shared" si="0"/>
        <v>1.2893646948503555E-2</v>
      </c>
      <c r="I21" s="1032">
        <f t="shared" si="1"/>
        <v>1.2893646948503555E-2</v>
      </c>
      <c r="J21" s="1390"/>
      <c r="K21" s="1391"/>
      <c r="L21" s="1392"/>
    </row>
    <row r="22" spans="2:12" ht="24.75" customHeight="1" thickBot="1">
      <c r="B22" s="207"/>
      <c r="C22" s="181">
        <v>9</v>
      </c>
      <c r="D22" s="182" t="s">
        <v>1105</v>
      </c>
      <c r="E22" s="182" t="s">
        <v>1106</v>
      </c>
      <c r="F22" s="1031">
        <v>0.75</v>
      </c>
      <c r="G22" s="1031">
        <v>1</v>
      </c>
      <c r="H22" s="1031">
        <f t="shared" si="0"/>
        <v>4.6885988903649289E-3</v>
      </c>
      <c r="I22" s="1032">
        <f t="shared" si="1"/>
        <v>4.6885988903649289E-3</v>
      </c>
      <c r="J22" s="1390"/>
      <c r="K22" s="1391"/>
      <c r="L22" s="1392"/>
    </row>
    <row r="23" spans="2:12" ht="24" customHeight="1" thickBot="1">
      <c r="B23" s="207"/>
      <c r="C23" s="181">
        <v>10</v>
      </c>
      <c r="D23" s="182" t="s">
        <v>1107</v>
      </c>
      <c r="E23" s="182" t="s">
        <v>1108</v>
      </c>
      <c r="F23" s="1031">
        <v>0.2</v>
      </c>
      <c r="G23" s="1031">
        <v>1</v>
      </c>
      <c r="H23" s="1031">
        <f t="shared" si="0"/>
        <v>6.2514651871532394E-3</v>
      </c>
      <c r="I23" s="1032">
        <f t="shared" si="1"/>
        <v>6.2514651871532394E-3</v>
      </c>
      <c r="J23" s="1390"/>
      <c r="K23" s="1391"/>
      <c r="L23" s="1392"/>
    </row>
    <row r="24" spans="2:12" ht="24" customHeight="1" thickBot="1">
      <c r="B24" s="207"/>
      <c r="C24" s="181">
        <v>11</v>
      </c>
      <c r="D24" s="182" t="s">
        <v>1109</v>
      </c>
      <c r="E24" s="182" t="s">
        <v>1097</v>
      </c>
      <c r="F24" s="1031">
        <v>0.63</v>
      </c>
      <c r="G24" s="1031">
        <v>0.67</v>
      </c>
      <c r="H24" s="1031">
        <f t="shared" si="0"/>
        <v>9.3771977807298578E-3</v>
      </c>
      <c r="I24" s="1032">
        <f>+G24*H24</f>
        <v>6.2827225130890054E-3</v>
      </c>
      <c r="J24" s="1390" t="s">
        <v>1701</v>
      </c>
      <c r="K24" s="1391"/>
      <c r="L24" s="1392"/>
    </row>
    <row r="25" spans="2:12" ht="24" customHeight="1" thickBot="1">
      <c r="B25" s="207"/>
      <c r="C25" s="181">
        <v>12</v>
      </c>
      <c r="D25" s="182" t="s">
        <v>1110</v>
      </c>
      <c r="E25" s="182" t="s">
        <v>1102</v>
      </c>
      <c r="F25" s="1031">
        <v>1</v>
      </c>
      <c r="G25" s="1031">
        <v>1</v>
      </c>
      <c r="H25" s="1031">
        <f t="shared" si="0"/>
        <v>0.17816675783386732</v>
      </c>
      <c r="I25" s="1032">
        <f>+G25*H25</f>
        <v>0.17816675783386732</v>
      </c>
      <c r="J25" s="1390"/>
      <c r="K25" s="1391"/>
      <c r="L25" s="1392"/>
    </row>
    <row r="26" spans="2:12" ht="15.75" thickBot="1">
      <c r="B26" s="207"/>
      <c r="C26" s="435"/>
      <c r="D26" s="101"/>
      <c r="E26" s="101" t="s">
        <v>184</v>
      </c>
      <c r="F26" s="101"/>
      <c r="G26" s="101"/>
      <c r="H26" s="1040">
        <f>[16]Formulas!$D$23</f>
        <v>1</v>
      </c>
      <c r="I26" s="1041">
        <f>SUM(I14:I25)</f>
        <v>0.99499492068453543</v>
      </c>
      <c r="J26" s="1042"/>
      <c r="K26" s="1043"/>
      <c r="L26" s="1044"/>
    </row>
    <row r="27" spans="2:12">
      <c r="B27" s="207"/>
      <c r="C27" s="151"/>
      <c r="D27" s="1202" t="s">
        <v>881</v>
      </c>
      <c r="E27" s="1203"/>
      <c r="F27" s="1203"/>
      <c r="G27" s="1203"/>
      <c r="H27" s="1203"/>
      <c r="I27" s="1203"/>
      <c r="J27" s="1203"/>
      <c r="K27" s="1203"/>
      <c r="L27" s="1295"/>
    </row>
    <row r="28" spans="2:12">
      <c r="B28" s="207"/>
      <c r="C28" s="151"/>
      <c r="D28" s="1199" t="s">
        <v>257</v>
      </c>
      <c r="E28" s="1200"/>
      <c r="F28" s="1200"/>
      <c r="G28" s="1200"/>
      <c r="H28" s="1200"/>
      <c r="I28" s="1200"/>
      <c r="J28" s="1200"/>
      <c r="K28" s="1200"/>
      <c r="L28" s="1297"/>
    </row>
    <row r="29" spans="2:12" ht="15.75" thickBot="1">
      <c r="B29" s="207"/>
      <c r="C29" s="151"/>
      <c r="D29" s="1393" t="s">
        <v>1111</v>
      </c>
      <c r="E29" s="1195"/>
      <c r="F29" s="1195"/>
      <c r="G29" s="1195"/>
      <c r="H29" s="1195"/>
      <c r="I29" s="1195"/>
      <c r="J29" s="1195"/>
      <c r="K29" s="1195"/>
      <c r="L29" s="1394"/>
    </row>
    <row r="30" spans="2:12" ht="15.75" thickBot="1">
      <c r="B30" s="207"/>
      <c r="C30" s="1395" t="s">
        <v>105</v>
      </c>
      <c r="D30" s="1361" t="s">
        <v>159</v>
      </c>
      <c r="E30" s="1361" t="s">
        <v>863</v>
      </c>
      <c r="F30" s="1397" t="s">
        <v>161</v>
      </c>
      <c r="G30" s="1398"/>
      <c r="H30" s="1398"/>
      <c r="I30" s="1398"/>
      <c r="J30" s="1398"/>
      <c r="K30" s="1399"/>
      <c r="L30" s="164"/>
    </row>
    <row r="31" spans="2:12" ht="23.25" thickBot="1">
      <c r="B31" s="207"/>
      <c r="C31" s="1396"/>
      <c r="D31" s="1363"/>
      <c r="E31" s="1363"/>
      <c r="F31" s="117" t="s">
        <v>155</v>
      </c>
      <c r="G31" s="1045" t="s">
        <v>164</v>
      </c>
      <c r="H31" s="1045" t="s">
        <v>165</v>
      </c>
      <c r="I31" s="1045" t="s">
        <v>166</v>
      </c>
      <c r="J31" s="1045" t="s">
        <v>1112</v>
      </c>
      <c r="K31" s="1045" t="s">
        <v>1113</v>
      </c>
      <c r="L31" s="165"/>
    </row>
    <row r="32" spans="2:12" ht="27" customHeight="1" thickBot="1">
      <c r="B32" s="207"/>
      <c r="C32" s="184">
        <v>1</v>
      </c>
      <c r="D32" s="233" t="str">
        <f t="shared" ref="D32:E43" si="2">+D14</f>
        <v>Municipios con nivel de concentracion de contaminacion del aire entre marginal y moderado</v>
      </c>
      <c r="E32" s="233" t="str">
        <f t="shared" si="2"/>
        <v>Prevención y Control de la Contaminación del Aire en áreas urbanas</v>
      </c>
      <c r="F32" s="1046">
        <v>210</v>
      </c>
      <c r="G32" s="1047">
        <v>0</v>
      </c>
      <c r="H32" s="1048">
        <v>0</v>
      </c>
      <c r="I32" s="1047">
        <v>0</v>
      </c>
      <c r="J32" s="185" t="e">
        <f>+H32/G32</f>
        <v>#DIV/0!</v>
      </c>
      <c r="K32" s="185" t="e">
        <f>+I32/H32</f>
        <v>#DIV/0!</v>
      </c>
      <c r="L32" s="165"/>
    </row>
    <row r="33" spans="2:16" ht="36.75" customHeight="1" thickBot="1">
      <c r="B33" s="207"/>
      <c r="C33" s="119">
        <v>2</v>
      </c>
      <c r="D33" s="233" t="str">
        <f t="shared" si="2"/>
        <v xml:space="preserve">Planes de descontaminacion de Ruido, formulados.  </v>
      </c>
      <c r="E33" s="233" t="str">
        <f t="shared" si="2"/>
        <v>Prevención y Control de la Contaminación del Aire en áreas urbanas</v>
      </c>
      <c r="F33" s="1046">
        <v>69</v>
      </c>
      <c r="G33" s="1047">
        <v>69</v>
      </c>
      <c r="H33" s="1048">
        <v>63</v>
      </c>
      <c r="I33" s="1047">
        <v>63</v>
      </c>
      <c r="J33" s="185">
        <f t="shared" ref="J33:K44" si="3">+H33/G33</f>
        <v>0.91304347826086951</v>
      </c>
      <c r="K33" s="185">
        <f t="shared" si="3"/>
        <v>1</v>
      </c>
      <c r="L33" s="165"/>
    </row>
    <row r="34" spans="2:16" ht="36.75" customHeight="1" thickBot="1">
      <c r="B34" s="207"/>
      <c r="C34" s="184">
        <v>3</v>
      </c>
      <c r="D34" s="233" t="str">
        <f t="shared" si="2"/>
        <v>Estrategias generadas para el aprovechamiento, tratamiento o manejo y disposición final de residuos, generadas</v>
      </c>
      <c r="E34" s="233" t="str">
        <f t="shared" si="2"/>
        <v>Gestión de Residuos sólidos en áreas urbanas</v>
      </c>
      <c r="F34" s="1046">
        <v>229</v>
      </c>
      <c r="G34" s="1047">
        <v>229</v>
      </c>
      <c r="H34" s="1048">
        <v>499</v>
      </c>
      <c r="I34" s="1047">
        <v>480</v>
      </c>
      <c r="J34" s="185">
        <f t="shared" si="3"/>
        <v>2.1790393013100435</v>
      </c>
      <c r="K34" s="185">
        <f t="shared" si="3"/>
        <v>0.96192384769539074</v>
      </c>
      <c r="L34" s="165"/>
    </row>
    <row r="35" spans="2:16" ht="24" customHeight="1" thickBot="1">
      <c r="B35" s="207"/>
      <c r="C35" s="119">
        <v>4</v>
      </c>
      <c r="D35" s="233" t="str">
        <f t="shared" si="2"/>
        <v xml:space="preserve">Estrategias regionales apoyadas para la utilización de alternativas ecoeficientes </v>
      </c>
      <c r="E35" s="233" t="str">
        <f t="shared" si="2"/>
        <v>Gestión ambiental urbana</v>
      </c>
      <c r="F35" s="1046">
        <v>0</v>
      </c>
      <c r="G35" s="1047">
        <v>0</v>
      </c>
      <c r="H35" s="1048">
        <v>0</v>
      </c>
      <c r="I35" s="1047">
        <v>0</v>
      </c>
      <c r="J35" s="185" t="e">
        <f t="shared" si="3"/>
        <v>#DIV/0!</v>
      </c>
      <c r="K35" s="185" t="e">
        <f t="shared" si="3"/>
        <v>#DIV/0!</v>
      </c>
      <c r="L35" s="165"/>
    </row>
    <row r="36" spans="2:16" ht="23.25" customHeight="1" thickBot="1">
      <c r="B36" s="207"/>
      <c r="C36" s="184">
        <v>5</v>
      </c>
      <c r="D36" s="233" t="str">
        <f t="shared" si="2"/>
        <v>Planes postconsumo de residuos peligrosos y/o especiales, fomentados</v>
      </c>
      <c r="E36" s="233" t="str">
        <f t="shared" si="2"/>
        <v>Gestión de Residuos sólidos en áreas urbanas</v>
      </c>
      <c r="F36" s="1046">
        <v>0</v>
      </c>
      <c r="G36" s="1047">
        <v>26</v>
      </c>
      <c r="H36" s="1048">
        <v>25</v>
      </c>
      <c r="I36" s="1047">
        <v>13</v>
      </c>
      <c r="J36" s="185">
        <f t="shared" si="3"/>
        <v>0.96153846153846156</v>
      </c>
      <c r="K36" s="185">
        <f t="shared" si="3"/>
        <v>0.52</v>
      </c>
      <c r="L36" s="165"/>
    </row>
    <row r="37" spans="2:16" ht="24" customHeight="1" thickBot="1">
      <c r="B37" s="207"/>
      <c r="C37" s="119">
        <v>6</v>
      </c>
      <c r="D37" s="233" t="str">
        <f t="shared" si="2"/>
        <v>Metros lineales  de obras construidas para la mitigación de problemas críticos de contaminación en áreas urbanas</v>
      </c>
      <c r="E37" s="233" t="str">
        <f t="shared" si="2"/>
        <v>Gestión del riesgo</v>
      </c>
      <c r="F37" s="1046">
        <v>2101</v>
      </c>
      <c r="G37" s="1047">
        <v>2101</v>
      </c>
      <c r="H37" s="1048">
        <v>1761</v>
      </c>
      <c r="I37" s="1047"/>
      <c r="J37" s="185">
        <f t="shared" si="3"/>
        <v>0.83817229890528322</v>
      </c>
      <c r="K37" s="185">
        <f t="shared" si="3"/>
        <v>0</v>
      </c>
      <c r="L37" s="165"/>
      <c r="P37" s="129"/>
    </row>
    <row r="38" spans="2:16" ht="24" customHeight="1" thickBot="1">
      <c r="B38" s="207"/>
      <c r="C38" s="184">
        <v>7</v>
      </c>
      <c r="D38" s="233" t="str">
        <f t="shared" si="2"/>
        <v>m2 de area intervenida con obras para prevencion y/o mitigacion del riesgo</v>
      </c>
      <c r="E38" s="233" t="str">
        <f t="shared" si="2"/>
        <v>Gestión del riesgo</v>
      </c>
      <c r="F38" s="1046">
        <v>7667</v>
      </c>
      <c r="G38" s="1047">
        <v>7667</v>
      </c>
      <c r="H38" s="1048">
        <v>7286</v>
      </c>
      <c r="I38" s="1047"/>
      <c r="J38" s="185">
        <f t="shared" si="3"/>
        <v>0.95030650841267772</v>
      </c>
      <c r="K38" s="185">
        <f t="shared" si="3"/>
        <v>0</v>
      </c>
      <c r="L38" s="165"/>
    </row>
    <row r="39" spans="2:16" ht="23.25" customHeight="1" thickBot="1">
      <c r="B39" s="207"/>
      <c r="C39" s="119">
        <v>8</v>
      </c>
      <c r="D39" s="233" t="str">
        <f t="shared" si="2"/>
        <v xml:space="preserve">Municipios con programa de mantenimiento de obras de estabilidad </v>
      </c>
      <c r="E39" s="233" t="str">
        <f t="shared" si="2"/>
        <v>Gestión del riesgo</v>
      </c>
      <c r="F39" s="1046">
        <v>165</v>
      </c>
      <c r="G39" s="1047">
        <v>165</v>
      </c>
      <c r="H39" s="1048">
        <v>155</v>
      </c>
      <c r="I39" s="1047"/>
      <c r="J39" s="185">
        <f t="shared" si="3"/>
        <v>0.93939393939393945</v>
      </c>
      <c r="K39" s="185">
        <f t="shared" si="3"/>
        <v>0</v>
      </c>
      <c r="L39" s="165"/>
    </row>
    <row r="40" spans="2:16" ht="24" customHeight="1" thickBot="1">
      <c r="B40" s="207"/>
      <c r="C40" s="184">
        <v>9</v>
      </c>
      <c r="D40" s="233" t="str">
        <f t="shared" si="2"/>
        <v xml:space="preserve">Fomentar la asistencia tecnica para la adecuada incorporación de la planificación ambiental territorial  en los instrumentos de planificación territorial municipal,subregional  y departamental </v>
      </c>
      <c r="E40" s="233" t="str">
        <f t="shared" si="2"/>
        <v>Planificación y ordenamiento ambiental en áreas urbanas</v>
      </c>
      <c r="F40" s="1046">
        <v>60</v>
      </c>
      <c r="G40" s="1047">
        <v>60</v>
      </c>
      <c r="H40" s="1048">
        <v>32</v>
      </c>
      <c r="I40" s="1047"/>
      <c r="J40" s="185">
        <f t="shared" si="3"/>
        <v>0.53333333333333333</v>
      </c>
      <c r="K40" s="185">
        <f t="shared" si="3"/>
        <v>0</v>
      </c>
      <c r="L40" s="165"/>
    </row>
    <row r="41" spans="2:16" ht="24.75" customHeight="1" thickBot="1">
      <c r="B41" s="207"/>
      <c r="C41" s="119">
        <v>10</v>
      </c>
      <c r="D41" s="233" t="str">
        <f t="shared" si="2"/>
        <v>Estructura Ecologica Principal EEP a escala semidetallada definida para 3 subregiones</v>
      </c>
      <c r="E41" s="233" t="str">
        <f t="shared" si="2"/>
        <v>Ordenamiento y planificación ambiental</v>
      </c>
      <c r="F41" s="1046">
        <v>80</v>
      </c>
      <c r="G41" s="1047">
        <v>80</v>
      </c>
      <c r="H41" s="1048">
        <v>80</v>
      </c>
      <c r="I41" s="1047">
        <v>80</v>
      </c>
      <c r="J41" s="185">
        <f t="shared" si="3"/>
        <v>1</v>
      </c>
      <c r="K41" s="185">
        <f t="shared" si="3"/>
        <v>1</v>
      </c>
      <c r="L41" s="165"/>
    </row>
    <row r="42" spans="2:16" ht="33.75" customHeight="1" thickBot="1">
      <c r="B42" s="207"/>
      <c r="C42" s="184">
        <v>11</v>
      </c>
      <c r="D42" s="233" t="str">
        <f t="shared" si="2"/>
        <v>Alternativas generadas para el aprovechamiento de residuos y restauración de suelos degradados por las actividades productivas en el Departamento de Caldas</v>
      </c>
      <c r="E42" s="233" t="str">
        <f t="shared" si="2"/>
        <v>Gestión de Residuos sólidos en áreas urbanas</v>
      </c>
      <c r="F42" s="1046">
        <v>120</v>
      </c>
      <c r="G42" s="1047">
        <v>120</v>
      </c>
      <c r="H42" s="1048">
        <v>119</v>
      </c>
      <c r="I42" s="1047">
        <v>69</v>
      </c>
      <c r="J42" s="185">
        <f t="shared" si="3"/>
        <v>0.9916666666666667</v>
      </c>
      <c r="K42" s="185">
        <f t="shared" si="3"/>
        <v>0.57983193277310929</v>
      </c>
      <c r="L42" s="165"/>
    </row>
    <row r="43" spans="2:16" ht="33.75" customHeight="1" thickBot="1">
      <c r="B43" s="207"/>
      <c r="C43" s="184">
        <v>12</v>
      </c>
      <c r="D43" s="233" t="str">
        <f t="shared" si="2"/>
        <v>Programa Guardianas de la Ladera en Manizales, implementado</v>
      </c>
      <c r="E43" s="233" t="str">
        <f t="shared" si="2"/>
        <v>Gestión del riesgo</v>
      </c>
      <c r="F43" s="1046">
        <v>2280</v>
      </c>
      <c r="G43" s="1047">
        <v>2280</v>
      </c>
      <c r="H43" s="1048">
        <v>2276</v>
      </c>
      <c r="I43" s="1047"/>
      <c r="J43" s="185">
        <f t="shared" si="3"/>
        <v>0.99824561403508771</v>
      </c>
      <c r="K43" s="185">
        <f t="shared" si="3"/>
        <v>0</v>
      </c>
      <c r="L43" s="165"/>
    </row>
    <row r="44" spans="2:16" ht="15.75" thickBot="1">
      <c r="B44" s="207"/>
      <c r="C44" s="512"/>
      <c r="D44" s="135"/>
      <c r="E44" s="180" t="s">
        <v>184</v>
      </c>
      <c r="F44" s="135"/>
      <c r="G44" s="153">
        <f>SUM(G32:G43)</f>
        <v>12797</v>
      </c>
      <c r="H44" s="153">
        <f>SUM(H32:H43)</f>
        <v>12296</v>
      </c>
      <c r="I44" s="153">
        <f>SUM(I32:I43)</f>
        <v>705</v>
      </c>
      <c r="J44" s="185">
        <f t="shared" si="3"/>
        <v>0.96085019926545279</v>
      </c>
      <c r="K44" s="185">
        <f t="shared" si="3"/>
        <v>5.7335718932986335E-2</v>
      </c>
      <c r="L44" s="186"/>
    </row>
    <row r="45" spans="2:16" ht="15.75" thickBot="1">
      <c r="B45" s="208"/>
      <c r="C45" s="102"/>
      <c r="D45" s="1382" t="s">
        <v>881</v>
      </c>
      <c r="E45" s="1176"/>
      <c r="F45" s="1176"/>
      <c r="G45" s="1176"/>
      <c r="H45" s="1176"/>
      <c r="I45" s="1176"/>
      <c r="J45" s="1176"/>
      <c r="K45" s="1176"/>
      <c r="L45" s="1383"/>
    </row>
    <row r="46" spans="2:16" ht="15.75" thickBot="1">
      <c r="B46" s="162"/>
      <c r="C46" s="144"/>
      <c r="D46" s="137"/>
      <c r="E46" s="137"/>
      <c r="F46" s="137"/>
      <c r="G46" s="137"/>
      <c r="H46" s="137"/>
      <c r="I46" s="137"/>
      <c r="J46" s="137"/>
      <c r="K46" s="137"/>
    </row>
    <row r="47" spans="2:16" ht="84.75" thickBot="1">
      <c r="B47" s="1049" t="s">
        <v>195</v>
      </c>
      <c r="C47" s="1050"/>
      <c r="D47" s="1003" t="s">
        <v>1114</v>
      </c>
      <c r="E47" s="137"/>
      <c r="F47" s="137"/>
      <c r="G47" s="137"/>
      <c r="H47" s="137"/>
      <c r="I47" s="137"/>
      <c r="J47" s="137"/>
      <c r="K47" s="137"/>
    </row>
    <row r="48" spans="2:16" ht="107.25" customHeight="1" thickBot="1">
      <c r="B48" s="1049" t="s">
        <v>197</v>
      </c>
      <c r="C48" s="1051"/>
      <c r="D48" s="1049" t="s">
        <v>198</v>
      </c>
      <c r="E48" s="137"/>
      <c r="F48" s="137"/>
      <c r="G48" s="137"/>
      <c r="H48" s="137"/>
      <c r="I48" s="137"/>
      <c r="J48" s="137"/>
      <c r="K48" s="137"/>
    </row>
    <row r="49" spans="2:11" ht="15.75" thickBot="1">
      <c r="B49" s="135"/>
      <c r="C49" s="136"/>
      <c r="D49" s="137"/>
      <c r="E49" s="137"/>
      <c r="F49" s="137"/>
      <c r="G49" s="137"/>
      <c r="H49" s="137"/>
      <c r="I49" s="137"/>
      <c r="J49" s="137"/>
      <c r="K49" s="137"/>
    </row>
    <row r="50" spans="2:11" ht="15.75" thickBot="1">
      <c r="B50" s="1379" t="s">
        <v>199</v>
      </c>
      <c r="C50" s="1380"/>
      <c r="D50" s="1380"/>
      <c r="E50" s="1381"/>
      <c r="F50" s="137"/>
      <c r="G50" s="137"/>
      <c r="H50" s="137"/>
      <c r="I50" s="137"/>
      <c r="J50" s="137"/>
      <c r="K50" s="137"/>
    </row>
    <row r="51" spans="2:11" ht="15.75" thickBot="1">
      <c r="B51" s="1335">
        <v>1</v>
      </c>
      <c r="C51" s="435"/>
      <c r="D51" s="154" t="s">
        <v>200</v>
      </c>
      <c r="E51" s="188" t="s">
        <v>201</v>
      </c>
      <c r="F51" s="137"/>
      <c r="G51" s="137"/>
      <c r="H51" s="137"/>
      <c r="I51" s="137"/>
      <c r="J51" s="137"/>
      <c r="K51" s="137"/>
    </row>
    <row r="52" spans="2:11" ht="15.75" thickBot="1">
      <c r="B52" s="1336"/>
      <c r="C52" s="435"/>
      <c r="D52" s="209" t="s">
        <v>202</v>
      </c>
      <c r="E52" s="188" t="s">
        <v>994</v>
      </c>
      <c r="F52" s="137"/>
      <c r="G52" s="137"/>
      <c r="H52" s="137"/>
      <c r="I52" s="137"/>
      <c r="J52" s="137"/>
      <c r="K52" s="137"/>
    </row>
    <row r="53" spans="2:11" ht="15.75" thickBot="1">
      <c r="B53" s="1336"/>
      <c r="C53" s="435"/>
      <c r="D53" s="209" t="s">
        <v>204</v>
      </c>
      <c r="E53" s="188" t="s">
        <v>1115</v>
      </c>
      <c r="F53" s="137"/>
      <c r="G53" s="137"/>
      <c r="H53" s="137"/>
      <c r="I53" s="137"/>
      <c r="J53" s="137"/>
      <c r="K53" s="137"/>
    </row>
    <row r="54" spans="2:11" ht="15.75" thickBot="1">
      <c r="B54" s="1336"/>
      <c r="C54" s="435"/>
      <c r="D54" s="209" t="s">
        <v>205</v>
      </c>
      <c r="E54" s="188" t="s">
        <v>288</v>
      </c>
      <c r="F54" s="137"/>
      <c r="G54" s="137"/>
      <c r="H54" s="137"/>
      <c r="I54" s="137"/>
      <c r="J54" s="137"/>
      <c r="K54" s="137"/>
    </row>
    <row r="55" spans="2:11" ht="15.75" thickBot="1">
      <c r="B55" s="1336"/>
      <c r="C55" s="435"/>
      <c r="D55" s="209" t="s">
        <v>207</v>
      </c>
      <c r="E55" s="189" t="s">
        <v>1116</v>
      </c>
      <c r="F55" s="137"/>
      <c r="G55" s="137"/>
      <c r="H55" s="137"/>
      <c r="I55" s="137"/>
      <c r="J55" s="137"/>
      <c r="K55" s="137"/>
    </row>
    <row r="56" spans="2:11" ht="15.75" thickBot="1">
      <c r="B56" s="1336"/>
      <c r="C56" s="435"/>
      <c r="D56" s="209" t="s">
        <v>208</v>
      </c>
      <c r="E56" s="188" t="s">
        <v>1117</v>
      </c>
      <c r="F56" s="137"/>
      <c r="G56" s="137"/>
      <c r="H56" s="137"/>
      <c r="I56" s="137"/>
      <c r="J56" s="137"/>
      <c r="K56" s="137"/>
    </row>
    <row r="57" spans="2:11" ht="15.75" thickBot="1">
      <c r="B57" s="1337"/>
      <c r="C57" s="214"/>
      <c r="D57" s="209" t="s">
        <v>210</v>
      </c>
      <c r="E57" s="188" t="s">
        <v>1118</v>
      </c>
      <c r="F57" s="137"/>
      <c r="G57" s="137"/>
      <c r="H57" s="137"/>
      <c r="I57" s="137"/>
      <c r="J57" s="137"/>
      <c r="K57" s="137"/>
    </row>
    <row r="58" spans="2:11" ht="15.75" thickBot="1">
      <c r="B58" s="135"/>
      <c r="C58" s="136"/>
      <c r="D58" s="137"/>
      <c r="E58" s="137"/>
      <c r="F58" s="137"/>
      <c r="G58" s="137"/>
      <c r="H58" s="137"/>
      <c r="I58" s="137"/>
      <c r="J58" s="137"/>
      <c r="K58" s="137"/>
    </row>
    <row r="59" spans="2:11" ht="15.75" thickBot="1">
      <c r="B59" s="1379" t="s">
        <v>212</v>
      </c>
      <c r="C59" s="1380"/>
      <c r="D59" s="1380"/>
      <c r="E59" s="1381"/>
      <c r="F59" s="137"/>
      <c r="G59" s="137"/>
      <c r="H59" s="137"/>
      <c r="I59" s="137"/>
      <c r="J59" s="137"/>
      <c r="K59" s="137"/>
    </row>
    <row r="60" spans="2:11" ht="15.75" thickBot="1">
      <c r="B60" s="1335">
        <v>1</v>
      </c>
      <c r="C60" s="435"/>
      <c r="D60" s="154" t="s">
        <v>200</v>
      </c>
      <c r="E60" s="1052" t="s">
        <v>213</v>
      </c>
      <c r="F60" s="137"/>
      <c r="G60" s="137"/>
      <c r="H60" s="137"/>
      <c r="I60" s="137"/>
      <c r="J60" s="137"/>
      <c r="K60" s="137"/>
    </row>
    <row r="61" spans="2:11" ht="15.75" thickBot="1">
      <c r="B61" s="1336"/>
      <c r="C61" s="435"/>
      <c r="D61" s="209" t="s">
        <v>202</v>
      </c>
      <c r="E61" s="1053" t="s">
        <v>292</v>
      </c>
      <c r="F61" s="137"/>
      <c r="G61" s="137"/>
      <c r="H61" s="137"/>
      <c r="I61" s="137"/>
      <c r="J61" s="137"/>
      <c r="K61" s="137"/>
    </row>
    <row r="62" spans="2:11" ht="15.75" thickBot="1">
      <c r="B62" s="1336"/>
      <c r="C62" s="435"/>
      <c r="D62" s="209" t="s">
        <v>204</v>
      </c>
      <c r="E62" s="190"/>
      <c r="F62" s="137"/>
      <c r="G62" s="137"/>
      <c r="H62" s="137"/>
      <c r="I62" s="137"/>
      <c r="J62" s="137"/>
      <c r="K62" s="137"/>
    </row>
    <row r="63" spans="2:11" ht="15.75" thickBot="1">
      <c r="B63" s="1336"/>
      <c r="C63" s="435"/>
      <c r="D63" s="209" t="s">
        <v>205</v>
      </c>
      <c r="E63" s="190"/>
      <c r="F63" s="137"/>
      <c r="G63" s="137"/>
      <c r="H63" s="137"/>
      <c r="I63" s="137"/>
      <c r="J63" s="137"/>
      <c r="K63" s="137"/>
    </row>
    <row r="64" spans="2:11" ht="15.75" thickBot="1">
      <c r="B64" s="1336"/>
      <c r="C64" s="435"/>
      <c r="D64" s="209" t="s">
        <v>207</v>
      </c>
      <c r="E64" s="190"/>
      <c r="F64" s="137"/>
      <c r="G64" s="137"/>
      <c r="H64" s="137"/>
      <c r="I64" s="137"/>
      <c r="J64" s="137"/>
      <c r="K64" s="137"/>
    </row>
    <row r="65" spans="2:11" ht="15.75" thickBot="1">
      <c r="B65" s="1336"/>
      <c r="C65" s="435"/>
      <c r="D65" s="209" t="s">
        <v>208</v>
      </c>
      <c r="E65" s="190"/>
      <c r="F65" s="137"/>
      <c r="G65" s="137"/>
      <c r="H65" s="137"/>
      <c r="I65" s="137"/>
      <c r="J65" s="137"/>
      <c r="K65" s="137"/>
    </row>
    <row r="66" spans="2:11" ht="15.75" thickBot="1">
      <c r="B66" s="1337"/>
      <c r="C66" s="214"/>
      <c r="D66" s="209" t="s">
        <v>210</v>
      </c>
      <c r="E66" s="190"/>
      <c r="F66" s="137"/>
      <c r="G66" s="137"/>
      <c r="H66" s="137"/>
      <c r="I66" s="137"/>
      <c r="J66" s="137"/>
      <c r="K66" s="137"/>
    </row>
    <row r="67" spans="2:11" ht="15.75" thickBot="1">
      <c r="B67" s="135"/>
      <c r="C67" s="136"/>
      <c r="D67" s="137"/>
      <c r="E67" s="137"/>
      <c r="F67" s="137"/>
      <c r="G67" s="137"/>
      <c r="H67" s="137"/>
      <c r="I67" s="137"/>
      <c r="J67" s="137"/>
      <c r="K67" s="137"/>
    </row>
    <row r="68" spans="2:11" ht="36.75" thickBot="1">
      <c r="B68" s="1054" t="s">
        <v>215</v>
      </c>
      <c r="C68" s="1055"/>
      <c r="D68" s="1055"/>
      <c r="E68" s="1056"/>
      <c r="G68" s="137"/>
      <c r="H68" s="137"/>
      <c r="I68" s="137"/>
      <c r="J68" s="137"/>
      <c r="K68" s="137"/>
    </row>
    <row r="69" spans="2:11" ht="24.75" thickBot="1">
      <c r="B69" s="208" t="s">
        <v>216</v>
      </c>
      <c r="C69" s="209" t="s">
        <v>217</v>
      </c>
      <c r="D69" s="209" t="s">
        <v>218</v>
      </c>
      <c r="E69" s="209" t="s">
        <v>219</v>
      </c>
      <c r="F69" s="137"/>
      <c r="G69" s="137"/>
      <c r="H69" s="137"/>
      <c r="I69" s="137"/>
      <c r="J69" s="137"/>
    </row>
    <row r="70" spans="2:11" ht="84.75" thickBot="1">
      <c r="B70" s="156">
        <v>42401</v>
      </c>
      <c r="C70" s="209">
        <v>1</v>
      </c>
      <c r="D70" s="209" t="s">
        <v>1119</v>
      </c>
      <c r="E70" s="209"/>
      <c r="F70" s="137"/>
      <c r="G70" s="137"/>
      <c r="H70" s="137"/>
      <c r="I70" s="137"/>
      <c r="J70" s="137"/>
    </row>
    <row r="71" spans="2:11" ht="15.75" thickBot="1">
      <c r="B71" s="158"/>
      <c r="C71" s="159"/>
      <c r="D71" s="137"/>
      <c r="E71" s="137"/>
      <c r="F71" s="137"/>
      <c r="G71" s="137"/>
      <c r="H71" s="137"/>
      <c r="I71" s="137"/>
      <c r="J71" s="137"/>
      <c r="K71" s="137"/>
    </row>
    <row r="72" spans="2:11" ht="24.75" thickBot="1">
      <c r="B72" s="220" t="s">
        <v>167</v>
      </c>
      <c r="C72" s="465"/>
      <c r="D72" s="137"/>
      <c r="E72" s="137"/>
      <c r="F72" s="137"/>
      <c r="G72" s="137"/>
      <c r="H72" s="137"/>
      <c r="I72" s="137"/>
      <c r="J72" s="137"/>
      <c r="K72" s="137"/>
    </row>
    <row r="73" spans="2:11">
      <c r="B73" s="1384"/>
      <c r="C73" s="1385"/>
      <c r="D73" s="1385"/>
      <c r="E73" s="1386"/>
      <c r="F73" s="137"/>
      <c r="G73" s="137"/>
      <c r="H73" s="137"/>
      <c r="I73" s="137"/>
      <c r="J73" s="137"/>
      <c r="K73" s="137"/>
    </row>
    <row r="74" spans="2:11" ht="15.75" thickBot="1">
      <c r="B74" s="1387"/>
      <c r="C74" s="1388"/>
      <c r="D74" s="1388"/>
      <c r="E74" s="1389"/>
      <c r="F74" s="137"/>
      <c r="G74" s="137"/>
      <c r="H74" s="137"/>
      <c r="I74" s="137"/>
      <c r="J74" s="137"/>
      <c r="K74" s="137"/>
    </row>
    <row r="75" spans="2:11" ht="15.75" thickBot="1">
      <c r="B75" s="137"/>
      <c r="C75" s="160"/>
      <c r="D75" s="137"/>
      <c r="E75" s="137"/>
      <c r="F75" s="137"/>
      <c r="G75" s="137"/>
      <c r="H75" s="137"/>
      <c r="I75" s="137"/>
      <c r="J75" s="137"/>
      <c r="K75" s="137"/>
    </row>
    <row r="76" spans="2:11" ht="15.75" thickBot="1">
      <c r="B76" s="1379" t="s">
        <v>221</v>
      </c>
      <c r="C76" s="1380"/>
      <c r="D76" s="1381"/>
      <c r="E76" s="137"/>
      <c r="F76" s="137"/>
      <c r="G76" s="137"/>
      <c r="H76" s="137"/>
      <c r="I76" s="137"/>
      <c r="J76" s="137"/>
      <c r="K76" s="137"/>
    </row>
    <row r="77" spans="2:11" ht="100.5" customHeight="1" thickBot="1">
      <c r="B77" s="208" t="s">
        <v>222</v>
      </c>
      <c r="C77" s="214"/>
      <c r="D77" s="209" t="s">
        <v>1120</v>
      </c>
      <c r="E77" s="137"/>
      <c r="F77" s="137"/>
      <c r="G77" s="137"/>
      <c r="H77" s="137"/>
      <c r="I77" s="137"/>
      <c r="J77" s="137"/>
      <c r="K77" s="137"/>
    </row>
    <row r="78" spans="2:11">
      <c r="B78" s="1335" t="s">
        <v>224</v>
      </c>
      <c r="C78" s="435"/>
      <c r="D78" s="508" t="s">
        <v>225</v>
      </c>
      <c r="E78" s="137"/>
      <c r="F78" s="137"/>
      <c r="G78" s="137"/>
      <c r="H78" s="137"/>
      <c r="I78" s="137"/>
      <c r="J78" s="137"/>
      <c r="K78" s="137"/>
    </row>
    <row r="79" spans="2:11" ht="120">
      <c r="B79" s="1336"/>
      <c r="C79" s="435"/>
      <c r="D79" s="509" t="s">
        <v>1121</v>
      </c>
      <c r="E79" s="137"/>
      <c r="F79" s="137"/>
      <c r="G79" s="137"/>
      <c r="H79" s="137"/>
      <c r="I79" s="137"/>
      <c r="J79" s="137"/>
      <c r="K79" s="137"/>
    </row>
    <row r="80" spans="2:11">
      <c r="B80" s="1336"/>
      <c r="C80" s="435"/>
      <c r="D80" s="508" t="s">
        <v>227</v>
      </c>
      <c r="E80" s="137"/>
      <c r="F80" s="137"/>
      <c r="G80" s="137"/>
      <c r="H80" s="137"/>
      <c r="I80" s="137"/>
      <c r="J80" s="137"/>
      <c r="K80" s="137"/>
    </row>
    <row r="81" spans="2:11">
      <c r="B81" s="1336"/>
      <c r="C81" s="435"/>
      <c r="D81" s="509" t="s">
        <v>538</v>
      </c>
      <c r="E81" s="137"/>
      <c r="F81" s="137"/>
      <c r="G81" s="137"/>
      <c r="H81" s="137"/>
      <c r="I81" s="137"/>
      <c r="J81" s="137"/>
      <c r="K81" s="137"/>
    </row>
    <row r="82" spans="2:11">
      <c r="B82" s="1336"/>
      <c r="C82" s="435"/>
      <c r="D82" s="509" t="s">
        <v>1122</v>
      </c>
      <c r="E82" s="137"/>
      <c r="F82" s="137"/>
      <c r="G82" s="137"/>
      <c r="H82" s="137"/>
      <c r="I82" s="137"/>
      <c r="J82" s="137"/>
      <c r="K82" s="137"/>
    </row>
    <row r="83" spans="2:11">
      <c r="B83" s="1336"/>
      <c r="C83" s="435"/>
      <c r="D83" s="509" t="s">
        <v>229</v>
      </c>
      <c r="E83" s="137"/>
      <c r="F83" s="137"/>
      <c r="G83" s="137"/>
      <c r="H83" s="137"/>
      <c r="I83" s="137"/>
      <c r="J83" s="137"/>
      <c r="K83" s="137"/>
    </row>
    <row r="84" spans="2:11" ht="24">
      <c r="B84" s="1336"/>
      <c r="C84" s="435"/>
      <c r="D84" s="509" t="s">
        <v>1123</v>
      </c>
      <c r="E84" s="137"/>
      <c r="F84" s="137"/>
      <c r="G84" s="137"/>
      <c r="H84" s="137"/>
      <c r="I84" s="137"/>
      <c r="J84" s="137"/>
      <c r="K84" s="137"/>
    </row>
    <row r="85" spans="2:11" ht="24">
      <c r="B85" s="1336"/>
      <c r="C85" s="435"/>
      <c r="D85" s="509" t="s">
        <v>1124</v>
      </c>
      <c r="E85" s="137"/>
      <c r="F85" s="137"/>
      <c r="G85" s="137"/>
      <c r="H85" s="137"/>
      <c r="I85" s="137"/>
      <c r="J85" s="137"/>
      <c r="K85" s="137"/>
    </row>
    <row r="86" spans="2:11">
      <c r="B86" s="1336"/>
      <c r="C86" s="435"/>
      <c r="D86" s="508" t="s">
        <v>230</v>
      </c>
      <c r="E86" s="137"/>
      <c r="F86" s="137"/>
      <c r="G86" s="137"/>
      <c r="H86" s="137"/>
      <c r="I86" s="137"/>
      <c r="J86" s="137"/>
      <c r="K86" s="137"/>
    </row>
    <row r="87" spans="2:11" ht="24">
      <c r="B87" s="1336"/>
      <c r="C87" s="435"/>
      <c r="D87" s="509" t="s">
        <v>1125</v>
      </c>
      <c r="E87" s="137"/>
      <c r="F87" s="137"/>
      <c r="G87" s="137"/>
      <c r="H87" s="137"/>
      <c r="I87" s="137"/>
      <c r="J87" s="137"/>
      <c r="K87" s="137"/>
    </row>
    <row r="88" spans="2:11" ht="24">
      <c r="B88" s="1336"/>
      <c r="C88" s="435"/>
      <c r="D88" s="509" t="s">
        <v>1126</v>
      </c>
      <c r="E88" s="137"/>
      <c r="F88" s="137"/>
      <c r="G88" s="137"/>
      <c r="H88" s="137"/>
      <c r="I88" s="137"/>
      <c r="J88" s="137"/>
      <c r="K88" s="137"/>
    </row>
    <row r="89" spans="2:11" ht="36">
      <c r="B89" s="1336"/>
      <c r="C89" s="435"/>
      <c r="D89" s="509" t="s">
        <v>1127</v>
      </c>
      <c r="E89" s="137"/>
      <c r="F89" s="137"/>
      <c r="G89" s="137"/>
      <c r="H89" s="137"/>
      <c r="I89" s="137"/>
      <c r="J89" s="137"/>
      <c r="K89" s="137"/>
    </row>
    <row r="90" spans="2:11" ht="24">
      <c r="B90" s="1336"/>
      <c r="C90" s="435"/>
      <c r="D90" s="509" t="s">
        <v>1128</v>
      </c>
      <c r="E90" s="137"/>
      <c r="F90" s="137"/>
      <c r="G90" s="137"/>
      <c r="H90" s="137"/>
      <c r="I90" s="137"/>
      <c r="J90" s="137"/>
      <c r="K90" s="137"/>
    </row>
    <row r="91" spans="2:11" ht="36">
      <c r="B91" s="1336"/>
      <c r="C91" s="435"/>
      <c r="D91" s="509" t="s">
        <v>1129</v>
      </c>
      <c r="E91" s="137"/>
      <c r="F91" s="137"/>
      <c r="G91" s="137"/>
      <c r="H91" s="137"/>
      <c r="I91" s="137"/>
      <c r="J91" s="137"/>
      <c r="K91" s="137"/>
    </row>
    <row r="92" spans="2:11" ht="24">
      <c r="B92" s="1336"/>
      <c r="C92" s="435"/>
      <c r="D92" s="509" t="s">
        <v>1130</v>
      </c>
      <c r="E92" s="137"/>
      <c r="F92" s="137"/>
      <c r="G92" s="137"/>
      <c r="H92" s="137"/>
      <c r="I92" s="137"/>
      <c r="J92" s="137"/>
      <c r="K92" s="137"/>
    </row>
    <row r="93" spans="2:11">
      <c r="B93" s="1336"/>
      <c r="C93" s="435"/>
      <c r="D93" s="509" t="s">
        <v>1131</v>
      </c>
      <c r="E93" s="137"/>
      <c r="F93" s="137"/>
      <c r="G93" s="137"/>
      <c r="H93" s="137"/>
      <c r="I93" s="137"/>
      <c r="J93" s="137"/>
      <c r="K93" s="137"/>
    </row>
    <row r="94" spans="2:11" ht="24.75" thickBot="1">
      <c r="B94" s="1337"/>
      <c r="C94" s="214"/>
      <c r="D94" s="209" t="s">
        <v>1132</v>
      </c>
      <c r="E94" s="137"/>
      <c r="F94" s="137"/>
      <c r="G94" s="137"/>
      <c r="H94" s="137"/>
      <c r="I94" s="137"/>
      <c r="J94" s="137"/>
      <c r="K94" s="137"/>
    </row>
    <row r="95" spans="2:11" ht="24.75" thickBot="1">
      <c r="B95" s="208" t="s">
        <v>232</v>
      </c>
      <c r="C95" s="214"/>
      <c r="D95" s="209"/>
      <c r="E95" s="137"/>
      <c r="F95" s="137"/>
      <c r="G95" s="137"/>
      <c r="H95" s="137"/>
      <c r="I95" s="137"/>
      <c r="J95" s="137"/>
      <c r="K95" s="137"/>
    </row>
    <row r="96" spans="2:11" ht="312">
      <c r="B96" s="1335" t="s">
        <v>233</v>
      </c>
      <c r="C96" s="435"/>
      <c r="D96" s="509" t="s">
        <v>1133</v>
      </c>
      <c r="E96" s="137"/>
      <c r="F96" s="137"/>
      <c r="G96" s="137"/>
      <c r="H96" s="137"/>
      <c r="I96" s="137"/>
      <c r="J96" s="137"/>
      <c r="K96" s="137"/>
    </row>
    <row r="97" spans="2:11" ht="24">
      <c r="B97" s="1336"/>
      <c r="C97" s="435"/>
      <c r="D97" s="509" t="s">
        <v>1134</v>
      </c>
      <c r="E97" s="137"/>
      <c r="F97" s="137"/>
      <c r="G97" s="137"/>
      <c r="H97" s="137"/>
      <c r="I97" s="137"/>
      <c r="J97" s="137"/>
      <c r="K97" s="137"/>
    </row>
    <row r="98" spans="2:11" ht="132">
      <c r="B98" s="1336"/>
      <c r="C98" s="435"/>
      <c r="D98" s="509" t="s">
        <v>1135</v>
      </c>
      <c r="E98" s="137"/>
      <c r="F98" s="137"/>
      <c r="G98" s="137"/>
      <c r="H98" s="137"/>
      <c r="I98" s="137"/>
      <c r="J98" s="137"/>
      <c r="K98" s="137"/>
    </row>
    <row r="99" spans="2:11" ht="409.5">
      <c r="B99" s="1336"/>
      <c r="C99" s="435"/>
      <c r="D99" s="509" t="s">
        <v>1136</v>
      </c>
      <c r="E99" s="137"/>
      <c r="F99" s="137"/>
      <c r="G99" s="137"/>
      <c r="H99" s="137"/>
      <c r="I99" s="137"/>
      <c r="J99" s="137"/>
      <c r="K99" s="137"/>
    </row>
    <row r="100" spans="2:11" ht="240">
      <c r="B100" s="1336"/>
      <c r="C100" s="435"/>
      <c r="D100" s="509" t="s">
        <v>1137</v>
      </c>
      <c r="E100" s="137"/>
      <c r="F100" s="137"/>
      <c r="G100" s="137"/>
      <c r="H100" s="137"/>
      <c r="I100" s="137"/>
      <c r="J100" s="137"/>
      <c r="K100" s="137"/>
    </row>
    <row r="101" spans="2:11" ht="96">
      <c r="B101" s="1336"/>
      <c r="C101" s="435"/>
      <c r="D101" s="509" t="s">
        <v>1138</v>
      </c>
      <c r="E101" s="137"/>
      <c r="F101" s="137"/>
      <c r="G101" s="137"/>
      <c r="H101" s="137"/>
      <c r="I101" s="137"/>
      <c r="J101" s="137"/>
      <c r="K101" s="137"/>
    </row>
    <row r="102" spans="2:11" ht="24">
      <c r="B102" s="1336"/>
      <c r="C102" s="435"/>
      <c r="D102" s="509" t="s">
        <v>1139</v>
      </c>
      <c r="E102" s="137"/>
      <c r="F102" s="137"/>
      <c r="G102" s="137"/>
      <c r="H102" s="137"/>
      <c r="I102" s="137"/>
      <c r="J102" s="137"/>
      <c r="K102" s="137"/>
    </row>
    <row r="103" spans="2:11" ht="24">
      <c r="B103" s="1336"/>
      <c r="C103" s="435"/>
      <c r="D103" s="509" t="s">
        <v>1140</v>
      </c>
      <c r="E103" s="137"/>
      <c r="F103" s="137"/>
      <c r="G103" s="137"/>
      <c r="H103" s="137"/>
      <c r="I103" s="137"/>
      <c r="J103" s="137"/>
      <c r="K103" s="137"/>
    </row>
    <row r="104" spans="2:11" ht="24">
      <c r="B104" s="1336"/>
      <c r="C104" s="435"/>
      <c r="D104" s="509" t="s">
        <v>1141</v>
      </c>
      <c r="E104" s="137"/>
      <c r="F104" s="137"/>
      <c r="G104" s="137"/>
      <c r="H104" s="137"/>
      <c r="I104" s="137"/>
      <c r="J104" s="137"/>
      <c r="K104" s="137"/>
    </row>
    <row r="105" spans="2:11" ht="96">
      <c r="B105" s="1336"/>
      <c r="C105" s="435"/>
      <c r="D105" s="509" t="s">
        <v>1142</v>
      </c>
      <c r="E105" s="137"/>
      <c r="F105" s="137"/>
      <c r="G105" s="137"/>
      <c r="H105" s="137"/>
      <c r="I105" s="137"/>
      <c r="J105" s="137"/>
      <c r="K105" s="137"/>
    </row>
    <row r="106" spans="2:11" ht="24">
      <c r="B106" s="1336"/>
      <c r="C106" s="435"/>
      <c r="D106" s="509" t="s">
        <v>1143</v>
      </c>
      <c r="E106" s="137"/>
      <c r="F106" s="137"/>
      <c r="G106" s="137"/>
      <c r="H106" s="137"/>
      <c r="I106" s="137"/>
      <c r="J106" s="137"/>
      <c r="K106" s="137"/>
    </row>
    <row r="107" spans="2:11" ht="24">
      <c r="B107" s="1336"/>
      <c r="C107" s="435"/>
      <c r="D107" s="509" t="s">
        <v>1144</v>
      </c>
      <c r="E107" s="137"/>
      <c r="F107" s="137"/>
      <c r="G107" s="137"/>
      <c r="H107" s="137"/>
      <c r="I107" s="137"/>
      <c r="J107" s="137"/>
      <c r="K107" s="137"/>
    </row>
    <row r="108" spans="2:11" ht="24">
      <c r="B108" s="1336"/>
      <c r="C108" s="435"/>
      <c r="D108" s="509" t="s">
        <v>1145</v>
      </c>
      <c r="E108" s="137"/>
      <c r="F108" s="137"/>
      <c r="G108" s="137"/>
      <c r="H108" s="137"/>
      <c r="I108" s="137"/>
      <c r="J108" s="137"/>
      <c r="K108" s="137"/>
    </row>
    <row r="109" spans="2:11" ht="24">
      <c r="B109" s="1336"/>
      <c r="C109" s="435"/>
      <c r="D109" s="509" t="s">
        <v>1146</v>
      </c>
      <c r="E109" s="137"/>
      <c r="F109" s="137"/>
      <c r="G109" s="137"/>
      <c r="H109" s="137"/>
      <c r="I109" s="137"/>
      <c r="J109" s="137"/>
      <c r="K109" s="137"/>
    </row>
    <row r="110" spans="2:11" ht="48">
      <c r="B110" s="1336"/>
      <c r="C110" s="435"/>
      <c r="D110" s="509" t="s">
        <v>1147</v>
      </c>
      <c r="E110" s="137"/>
      <c r="F110" s="137"/>
      <c r="G110" s="137"/>
      <c r="H110" s="137"/>
      <c r="I110" s="137"/>
      <c r="J110" s="137"/>
      <c r="K110" s="137"/>
    </row>
    <row r="111" spans="2:11" ht="36">
      <c r="B111" s="1336"/>
      <c r="C111" s="435"/>
      <c r="D111" s="509" t="s">
        <v>1148</v>
      </c>
      <c r="E111" s="137"/>
      <c r="F111" s="137"/>
      <c r="G111" s="137"/>
      <c r="H111" s="137"/>
      <c r="I111" s="137"/>
      <c r="J111" s="137"/>
      <c r="K111" s="137"/>
    </row>
    <row r="112" spans="2:11" ht="24">
      <c r="B112" s="1336"/>
      <c r="C112" s="435"/>
      <c r="D112" s="509" t="s">
        <v>1149</v>
      </c>
      <c r="E112" s="137"/>
      <c r="F112" s="137"/>
      <c r="G112" s="137"/>
      <c r="H112" s="137"/>
      <c r="I112" s="137"/>
      <c r="J112" s="137"/>
      <c r="K112" s="137"/>
    </row>
    <row r="113" spans="2:11" ht="96">
      <c r="B113" s="1336"/>
      <c r="C113" s="435"/>
      <c r="D113" s="509" t="s">
        <v>1150</v>
      </c>
      <c r="E113" s="137"/>
      <c r="F113" s="137"/>
      <c r="G113" s="137"/>
      <c r="H113" s="137"/>
      <c r="I113" s="137"/>
      <c r="J113" s="137"/>
      <c r="K113" s="137"/>
    </row>
    <row r="114" spans="2:11" ht="48">
      <c r="B114" s="1336"/>
      <c r="C114" s="435"/>
      <c r="D114" s="509" t="s">
        <v>1151</v>
      </c>
      <c r="E114" s="137"/>
      <c r="F114" s="137"/>
      <c r="G114" s="137"/>
      <c r="H114" s="137"/>
      <c r="I114" s="137"/>
      <c r="J114" s="137"/>
      <c r="K114" s="137"/>
    </row>
    <row r="115" spans="2:11" ht="48">
      <c r="B115" s="1336"/>
      <c r="C115" s="435"/>
      <c r="D115" s="509" t="s">
        <v>1152</v>
      </c>
      <c r="E115" s="137"/>
      <c r="F115" s="137"/>
      <c r="G115" s="137"/>
      <c r="H115" s="137"/>
      <c r="I115" s="137"/>
      <c r="J115" s="137"/>
      <c r="K115" s="137"/>
    </row>
    <row r="116" spans="2:11" ht="36">
      <c r="B116" s="1336"/>
      <c r="C116" s="435"/>
      <c r="D116" s="509" t="s">
        <v>1153</v>
      </c>
      <c r="E116" s="137"/>
      <c r="F116" s="137"/>
      <c r="G116" s="137"/>
      <c r="H116" s="137"/>
      <c r="I116" s="137"/>
      <c r="J116" s="137"/>
      <c r="K116" s="137"/>
    </row>
    <row r="117" spans="2:11" ht="36">
      <c r="B117" s="1336"/>
      <c r="C117" s="435"/>
      <c r="D117" s="509" t="s">
        <v>1154</v>
      </c>
      <c r="E117" s="137"/>
      <c r="F117" s="137"/>
      <c r="G117" s="137"/>
      <c r="H117" s="137"/>
      <c r="I117" s="137"/>
      <c r="J117" s="137"/>
      <c r="K117" s="137"/>
    </row>
    <row r="118" spans="2:11" ht="48">
      <c r="B118" s="1336"/>
      <c r="C118" s="435"/>
      <c r="D118" s="509" t="s">
        <v>1155</v>
      </c>
      <c r="E118" s="137"/>
      <c r="F118" s="137"/>
      <c r="G118" s="137"/>
      <c r="H118" s="137"/>
      <c r="I118" s="137"/>
      <c r="J118" s="137"/>
      <c r="K118" s="137"/>
    </row>
    <row r="119" spans="2:11" ht="36">
      <c r="B119" s="1336"/>
      <c r="C119" s="435"/>
      <c r="D119" s="509" t="s">
        <v>1156</v>
      </c>
      <c r="E119" s="137"/>
      <c r="F119" s="137"/>
      <c r="G119" s="137"/>
      <c r="H119" s="137"/>
      <c r="I119" s="137"/>
      <c r="J119" s="137"/>
      <c r="K119" s="137"/>
    </row>
    <row r="120" spans="2:11" ht="48">
      <c r="B120" s="1336"/>
      <c r="C120" s="435"/>
      <c r="D120" s="509" t="s">
        <v>1157</v>
      </c>
      <c r="E120" s="137"/>
      <c r="F120" s="137"/>
      <c r="G120" s="137"/>
      <c r="H120" s="137"/>
      <c r="I120" s="137"/>
      <c r="J120" s="137"/>
      <c r="K120" s="137"/>
    </row>
    <row r="121" spans="2:11" ht="48">
      <c r="B121" s="1336"/>
      <c r="C121" s="435"/>
      <c r="D121" s="509" t="s">
        <v>1158</v>
      </c>
      <c r="E121" s="137"/>
      <c r="F121" s="137"/>
      <c r="G121" s="137"/>
      <c r="H121" s="137"/>
      <c r="I121" s="137"/>
      <c r="J121" s="137"/>
      <c r="K121" s="137"/>
    </row>
    <row r="122" spans="2:11" ht="48">
      <c r="B122" s="1336"/>
      <c r="C122" s="435"/>
      <c r="D122" s="509" t="s">
        <v>1159</v>
      </c>
      <c r="E122" s="137"/>
      <c r="F122" s="137"/>
      <c r="G122" s="137"/>
      <c r="H122" s="137"/>
      <c r="I122" s="137"/>
      <c r="J122" s="137"/>
      <c r="K122" s="137"/>
    </row>
    <row r="123" spans="2:11" ht="84">
      <c r="B123" s="1336"/>
      <c r="C123" s="435"/>
      <c r="D123" s="509" t="s">
        <v>1160</v>
      </c>
      <c r="E123" s="137"/>
      <c r="F123" s="137"/>
      <c r="G123" s="137"/>
      <c r="H123" s="137"/>
      <c r="I123" s="137"/>
      <c r="J123" s="137"/>
      <c r="K123" s="137"/>
    </row>
    <row r="124" spans="2:11" ht="72">
      <c r="B124" s="1336"/>
      <c r="C124" s="435"/>
      <c r="D124" s="509" t="s">
        <v>1161</v>
      </c>
      <c r="E124" s="137"/>
      <c r="F124" s="137"/>
      <c r="G124" s="137"/>
      <c r="H124" s="137"/>
      <c r="I124" s="137"/>
      <c r="J124" s="137"/>
      <c r="K124" s="137"/>
    </row>
    <row r="125" spans="2:11" ht="24">
      <c r="B125" s="1336"/>
      <c r="C125" s="435"/>
      <c r="D125" s="509" t="s">
        <v>1162</v>
      </c>
      <c r="E125" s="137"/>
      <c r="F125" s="137"/>
      <c r="G125" s="137"/>
      <c r="H125" s="137"/>
      <c r="I125" s="137"/>
      <c r="J125" s="137"/>
      <c r="K125" s="137"/>
    </row>
    <row r="126" spans="2:11" ht="24">
      <c r="B126" s="1336"/>
      <c r="C126" s="435"/>
      <c r="D126" s="509" t="s">
        <v>1163</v>
      </c>
      <c r="E126" s="137"/>
      <c r="F126" s="137"/>
      <c r="G126" s="137"/>
      <c r="H126" s="137"/>
      <c r="I126" s="137"/>
      <c r="J126" s="137"/>
      <c r="K126" s="137"/>
    </row>
    <row r="127" spans="2:11" ht="24">
      <c r="B127" s="1336"/>
      <c r="C127" s="435"/>
      <c r="D127" s="509" t="s">
        <v>1164</v>
      </c>
      <c r="E127" s="137"/>
      <c r="F127" s="137"/>
      <c r="G127" s="137"/>
      <c r="H127" s="137"/>
      <c r="I127" s="137"/>
      <c r="J127" s="137"/>
      <c r="K127" s="137"/>
    </row>
    <row r="128" spans="2:11" ht="24">
      <c r="B128" s="1336"/>
      <c r="C128" s="435"/>
      <c r="D128" s="509" t="s">
        <v>1165</v>
      </c>
      <c r="E128" s="137"/>
      <c r="F128" s="137"/>
      <c r="G128" s="137"/>
      <c r="H128" s="137"/>
      <c r="I128" s="137"/>
      <c r="J128" s="137"/>
      <c r="K128" s="137"/>
    </row>
    <row r="129" spans="2:11" ht="60">
      <c r="B129" s="1336"/>
      <c r="C129" s="435"/>
      <c r="D129" s="509" t="s">
        <v>1166</v>
      </c>
      <c r="E129" s="137"/>
      <c r="F129" s="137"/>
      <c r="G129" s="137"/>
      <c r="H129" s="137"/>
      <c r="I129" s="137"/>
      <c r="J129" s="137"/>
      <c r="K129" s="137"/>
    </row>
    <row r="130" spans="2:11" ht="24">
      <c r="B130" s="1336"/>
      <c r="C130" s="435"/>
      <c r="D130" s="509" t="s">
        <v>1167</v>
      </c>
      <c r="E130" s="137"/>
      <c r="F130" s="137"/>
      <c r="G130" s="137"/>
      <c r="H130" s="137"/>
      <c r="I130" s="137"/>
      <c r="J130" s="137"/>
      <c r="K130" s="137"/>
    </row>
    <row r="131" spans="2:11" ht="36.75" thickBot="1">
      <c r="B131" s="1337"/>
      <c r="C131" s="214"/>
      <c r="D131" s="209" t="s">
        <v>1168</v>
      </c>
      <c r="E131" s="137"/>
      <c r="F131" s="137"/>
      <c r="G131" s="137"/>
      <c r="H131" s="137"/>
      <c r="I131" s="137"/>
      <c r="J131" s="137"/>
      <c r="K131" s="137"/>
    </row>
    <row r="132" spans="2:11" ht="36">
      <c r="B132" s="1335" t="s">
        <v>245</v>
      </c>
      <c r="C132" s="435"/>
      <c r="D132" s="508" t="s">
        <v>1088</v>
      </c>
      <c r="E132" s="137"/>
      <c r="F132" s="137"/>
      <c r="G132" s="137"/>
      <c r="H132" s="137"/>
      <c r="I132" s="137"/>
      <c r="J132" s="137"/>
      <c r="K132" s="137"/>
    </row>
    <row r="133" spans="2:11">
      <c r="B133" s="1336"/>
      <c r="C133" s="435"/>
      <c r="D133" s="509" t="s">
        <v>560</v>
      </c>
      <c r="E133" s="137"/>
      <c r="F133" s="137"/>
      <c r="G133" s="137"/>
      <c r="H133" s="137"/>
      <c r="I133" s="137"/>
      <c r="J133" s="137"/>
      <c r="K133" s="137"/>
    </row>
    <row r="134" spans="2:11">
      <c r="B134" s="1336"/>
      <c r="C134" s="435"/>
      <c r="D134" s="509" t="s">
        <v>247</v>
      </c>
      <c r="E134" s="137"/>
      <c r="F134" s="137"/>
      <c r="G134" s="137"/>
      <c r="H134" s="137"/>
      <c r="I134" s="137"/>
      <c r="J134" s="137"/>
      <c r="K134" s="137"/>
    </row>
    <row r="135" spans="2:11" ht="37.5">
      <c r="B135" s="1336"/>
      <c r="C135" s="435"/>
      <c r="D135" s="509" t="s">
        <v>1169</v>
      </c>
      <c r="E135" s="137"/>
      <c r="F135" s="137"/>
      <c r="G135" s="137"/>
      <c r="H135" s="137"/>
      <c r="I135" s="137"/>
      <c r="J135" s="137"/>
      <c r="K135" s="137"/>
    </row>
    <row r="136" spans="2:11" ht="49.5">
      <c r="B136" s="1336"/>
      <c r="C136" s="435"/>
      <c r="D136" s="509" t="s">
        <v>1170</v>
      </c>
      <c r="E136" s="137"/>
      <c r="F136" s="137"/>
      <c r="G136" s="137"/>
      <c r="H136" s="137"/>
      <c r="I136" s="137"/>
      <c r="J136" s="137"/>
      <c r="K136" s="137"/>
    </row>
    <row r="137" spans="2:11" ht="49.5">
      <c r="B137" s="1336"/>
      <c r="C137" s="435"/>
      <c r="D137" s="509" t="s">
        <v>1171</v>
      </c>
      <c r="E137" s="137"/>
      <c r="F137" s="137"/>
      <c r="G137" s="137"/>
      <c r="H137" s="137"/>
      <c r="I137" s="137"/>
      <c r="J137" s="137"/>
      <c r="K137" s="137"/>
    </row>
    <row r="138" spans="2:11" ht="49.5">
      <c r="B138" s="1336"/>
      <c r="C138" s="435"/>
      <c r="D138" s="509" t="s">
        <v>1172</v>
      </c>
      <c r="E138" s="137"/>
      <c r="F138" s="137"/>
      <c r="G138" s="137"/>
      <c r="H138" s="137"/>
      <c r="I138" s="137"/>
      <c r="J138" s="137"/>
      <c r="K138" s="137"/>
    </row>
    <row r="139" spans="2:11">
      <c r="B139" s="1336"/>
      <c r="C139" s="435"/>
      <c r="D139" s="509" t="s">
        <v>1173</v>
      </c>
      <c r="E139" s="137"/>
      <c r="F139" s="137"/>
      <c r="G139" s="137"/>
      <c r="H139" s="137"/>
      <c r="I139" s="137"/>
      <c r="J139" s="137"/>
      <c r="K139" s="137"/>
    </row>
    <row r="140" spans="2:11">
      <c r="B140" s="1336"/>
      <c r="C140" s="435"/>
      <c r="D140" s="509" t="s">
        <v>1174</v>
      </c>
      <c r="E140" s="137"/>
      <c r="F140" s="137"/>
      <c r="G140" s="137"/>
      <c r="H140" s="137"/>
      <c r="I140" s="137"/>
      <c r="J140" s="137"/>
      <c r="K140" s="137"/>
    </row>
    <row r="141" spans="2:11">
      <c r="B141" s="1336"/>
      <c r="C141" s="435"/>
      <c r="D141" s="509" t="s">
        <v>1175</v>
      </c>
      <c r="E141" s="137"/>
      <c r="F141" s="137"/>
      <c r="G141" s="137"/>
      <c r="H141" s="137"/>
      <c r="I141" s="137"/>
      <c r="J141" s="137"/>
      <c r="K141" s="137"/>
    </row>
    <row r="142" spans="2:11">
      <c r="B142" s="1336"/>
      <c r="C142" s="435"/>
      <c r="D142" s="509" t="s">
        <v>1176</v>
      </c>
      <c r="E142" s="137"/>
      <c r="F142" s="137"/>
      <c r="G142" s="137"/>
      <c r="H142" s="137"/>
      <c r="I142" s="137"/>
      <c r="J142" s="137"/>
      <c r="K142" s="137"/>
    </row>
    <row r="143" spans="2:11" ht="120">
      <c r="B143" s="1336"/>
      <c r="C143" s="435"/>
      <c r="D143" s="498" t="s">
        <v>256</v>
      </c>
      <c r="E143" s="137"/>
      <c r="F143" s="137"/>
      <c r="G143" s="137"/>
      <c r="H143" s="137"/>
      <c r="I143" s="137"/>
      <c r="J143" s="137"/>
      <c r="K143" s="137"/>
    </row>
    <row r="144" spans="2:11">
      <c r="B144" s="1336"/>
      <c r="C144" s="435"/>
      <c r="D144" s="1057" t="s">
        <v>257</v>
      </c>
      <c r="E144" s="137"/>
      <c r="F144" s="137"/>
      <c r="G144" s="137"/>
      <c r="H144" s="137"/>
      <c r="I144" s="137"/>
      <c r="J144" s="137"/>
      <c r="K144" s="137"/>
    </row>
    <row r="145" spans="2:11" ht="36">
      <c r="B145" s="1336"/>
      <c r="C145" s="435"/>
      <c r="D145" s="508" t="s">
        <v>1177</v>
      </c>
      <c r="E145" s="137"/>
      <c r="F145" s="137"/>
      <c r="G145" s="137"/>
      <c r="H145" s="137"/>
      <c r="I145" s="137"/>
      <c r="J145" s="137"/>
      <c r="K145" s="137"/>
    </row>
    <row r="146" spans="2:11">
      <c r="B146" s="1336"/>
      <c r="C146" s="435"/>
      <c r="D146" s="509" t="s">
        <v>560</v>
      </c>
      <c r="E146" s="137"/>
      <c r="F146" s="137"/>
      <c r="G146" s="137"/>
      <c r="H146" s="137"/>
      <c r="I146" s="137"/>
      <c r="J146" s="137"/>
      <c r="K146" s="137"/>
    </row>
    <row r="147" spans="2:11">
      <c r="B147" s="1336"/>
      <c r="C147" s="435"/>
      <c r="D147" s="509" t="s">
        <v>247</v>
      </c>
      <c r="E147" s="137"/>
      <c r="F147" s="137"/>
      <c r="G147" s="137"/>
      <c r="H147" s="137"/>
      <c r="I147" s="137"/>
      <c r="J147" s="137"/>
      <c r="K147" s="137"/>
    </row>
    <row r="148" spans="2:11" ht="37.5">
      <c r="B148" s="1336"/>
      <c r="C148" s="435"/>
      <c r="D148" s="509" t="s">
        <v>1178</v>
      </c>
      <c r="E148" s="137"/>
      <c r="F148" s="137"/>
      <c r="G148" s="137"/>
      <c r="H148" s="137"/>
      <c r="I148" s="137"/>
      <c r="J148" s="137"/>
      <c r="K148" s="137"/>
    </row>
    <row r="149" spans="2:11" ht="49.5">
      <c r="B149" s="1336"/>
      <c r="C149" s="435"/>
      <c r="D149" s="509" t="s">
        <v>1179</v>
      </c>
      <c r="E149" s="137"/>
      <c r="F149" s="137"/>
      <c r="G149" s="137"/>
      <c r="H149" s="137"/>
      <c r="I149" s="137"/>
      <c r="J149" s="137"/>
      <c r="K149" s="137"/>
    </row>
    <row r="150" spans="2:11" ht="38.25" thickBot="1">
      <c r="B150" s="1337"/>
      <c r="C150" s="214"/>
      <c r="D150" s="209" t="s">
        <v>1180</v>
      </c>
      <c r="E150" s="137"/>
      <c r="F150" s="137"/>
      <c r="G150" s="137"/>
      <c r="H150" s="137"/>
      <c r="I150" s="137"/>
      <c r="J150" s="137"/>
      <c r="K150" s="137"/>
    </row>
  </sheetData>
  <sheetProtection algorithmName="SHA-512" hashValue="xmgWSVhA8oHGuZAF5d3vJfgcCji/OK3SJUmWxgQkJjUoMA7qi/ALnt6rUVSqG5KGlcccCBSzq+c5PdxVWgpP0Q==" saltValue="v/PvT7HoeMLiC5pqq6QBYg==" spinCount="100000" sheet="1" objects="1" scenarios="1" selectLockedCells="1" selectUnlockedCells="1"/>
  <mergeCells count="33">
    <mergeCell ref="J24:L24"/>
    <mergeCell ref="B6:B10"/>
    <mergeCell ref="D6:L6"/>
    <mergeCell ref="D7:L7"/>
    <mergeCell ref="D10:L10"/>
    <mergeCell ref="D11:L11"/>
    <mergeCell ref="C12:C13"/>
    <mergeCell ref="D12:D13"/>
    <mergeCell ref="E12:E13"/>
    <mergeCell ref="F12:J12"/>
    <mergeCell ref="J19:L19"/>
    <mergeCell ref="J20:L20"/>
    <mergeCell ref="J21:L21"/>
    <mergeCell ref="J22:L22"/>
    <mergeCell ref="J23:L23"/>
    <mergeCell ref="J25:L25"/>
    <mergeCell ref="D27:L27"/>
    <mergeCell ref="D28:L28"/>
    <mergeCell ref="D29:L29"/>
    <mergeCell ref="C30:C31"/>
    <mergeCell ref="D30:D31"/>
    <mergeCell ref="E30:E31"/>
    <mergeCell ref="F30:K30"/>
    <mergeCell ref="B76:D76"/>
    <mergeCell ref="B78:B94"/>
    <mergeCell ref="B96:B131"/>
    <mergeCell ref="B132:B150"/>
    <mergeCell ref="D45:L45"/>
    <mergeCell ref="B50:E50"/>
    <mergeCell ref="B51:B57"/>
    <mergeCell ref="B59:E59"/>
    <mergeCell ref="B60:B66"/>
    <mergeCell ref="B73:E74"/>
  </mergeCells>
  <conditionalFormatting sqref="H26">
    <cfRule type="containsText" dxfId="24" priority="1" operator="containsText" text="ERROR">
      <formula>NOT(ISERROR(SEARCH("ERROR",H26)))</formula>
    </cfRule>
  </conditionalFormatting>
  <dataValidations count="4">
    <dataValidation type="whole" operator="greaterThanOrEqual" allowBlank="1" showErrorMessage="1" errorTitle="ERROR" error="Escriba un número igual o mayor que 0" promptTitle="ERROR" prompt="Escriba un número igual o mayor que 0" sqref="E9:H9">
      <formula1>0</formula1>
    </dataValidation>
    <dataValidation type="whole" operator="greaterThanOrEqual" allowBlank="1" showInputMessage="1" showErrorMessage="1" errorTitle="ERROR" error="Valor en PESOS (sin centavos)" sqref="F32:I43">
      <formula1>0</formula1>
    </dataValidation>
    <dataValidation type="decimal" allowBlank="1" showInputMessage="1" showErrorMessage="1" errorTitle="ERROR" error="Escriba un valor entre 0% y 100%" sqref="F14:H25">
      <formula1>0</formula1>
      <formula2>1</formula2>
    </dataValidation>
    <dataValidation allowBlank="1" showInputMessage="1" showErrorMessage="1" sqref="J32:K44 H26 G44:I44 I14:I26"/>
  </dataValidations>
  <hyperlinks>
    <hyperlink ref="B5" location="INDICE!A1" display="VOLVER AL INDICE"/>
    <hyperlink ref="E55" r:id="rId1"/>
  </hyperlinks>
  <pageMargins left="0.23622047244094491" right="0.23622047244094491" top="0.74803149606299213" bottom="0.74803149606299213" header="0.31496062992125984" footer="0.31496062992125984"/>
  <pageSetup scale="8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15"/>
  <sheetViews>
    <sheetView defaultGridColor="0" topLeftCell="A4" colorId="25" workbookViewId="0">
      <selection activeCell="N19" sqref="N19"/>
    </sheetView>
  </sheetViews>
  <sheetFormatPr baseColWidth="10" defaultColWidth="14.42578125" defaultRowHeight="15" customHeight="1"/>
  <cols>
    <col min="1" max="1" width="1.85546875" style="380" customWidth="1"/>
    <col min="2" max="2" width="12.85546875" style="380" customWidth="1"/>
    <col min="3" max="3" width="5" style="380" customWidth="1"/>
    <col min="4" max="4" width="34.85546875" style="380" customWidth="1"/>
    <col min="5" max="5" width="15.28515625" style="380" customWidth="1"/>
    <col min="6" max="6" width="13.42578125" style="380" customWidth="1"/>
    <col min="7" max="16" width="11.42578125" style="380" customWidth="1"/>
    <col min="17" max="255" width="11.42578125" style="381" customWidth="1"/>
    <col min="256" max="16384" width="14.42578125" style="382"/>
  </cols>
  <sheetData>
    <row r="1" spans="1:255" s="237" customFormat="1" ht="15.75" thickBot="1">
      <c r="A1" s="1069"/>
      <c r="B1" s="1066"/>
      <c r="C1" s="1066"/>
      <c r="D1" s="1066"/>
      <c r="E1" s="1066"/>
      <c r="F1" s="1066"/>
      <c r="G1" s="1066"/>
      <c r="H1" s="1066"/>
      <c r="I1" s="1066"/>
      <c r="J1" s="1066"/>
      <c r="K1" s="1066"/>
      <c r="L1" s="1066"/>
      <c r="M1" s="1066"/>
      <c r="N1" s="1066"/>
      <c r="O1" s="1066"/>
      <c r="P1" s="1066"/>
      <c r="Q1" s="234"/>
      <c r="R1" s="234"/>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6"/>
    </row>
    <row r="2" spans="1:255" s="237" customFormat="1" ht="18" customHeight="1" thickBot="1">
      <c r="A2" s="1070" t="s">
        <v>1444</v>
      </c>
      <c r="B2" s="1071"/>
      <c r="C2" s="1071"/>
      <c r="D2" s="1071"/>
      <c r="E2" s="1071"/>
      <c r="F2" s="1071"/>
      <c r="G2" s="1071"/>
      <c r="H2" s="1071"/>
      <c r="I2" s="1071"/>
      <c r="J2" s="1071"/>
      <c r="K2" s="1071"/>
      <c r="L2" s="1071"/>
      <c r="M2" s="1071"/>
      <c r="N2" s="1071"/>
      <c r="O2" s="1071"/>
      <c r="P2" s="1072"/>
      <c r="Q2" s="234"/>
      <c r="R2" s="234"/>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c r="FL2" s="238"/>
      <c r="FM2" s="238"/>
      <c r="FN2" s="238"/>
      <c r="FO2" s="238"/>
      <c r="FP2" s="238"/>
      <c r="FQ2" s="238"/>
      <c r="FR2" s="238"/>
      <c r="FS2" s="238"/>
      <c r="FT2" s="238"/>
      <c r="FU2" s="238"/>
      <c r="FV2" s="238"/>
      <c r="FW2" s="238"/>
      <c r="FX2" s="238"/>
      <c r="FY2" s="238"/>
      <c r="FZ2" s="238"/>
      <c r="GA2" s="238"/>
      <c r="GB2" s="238"/>
      <c r="GC2" s="238"/>
      <c r="GD2" s="238"/>
      <c r="GE2" s="238"/>
      <c r="GF2" s="238"/>
      <c r="GG2" s="238"/>
      <c r="GH2" s="238"/>
      <c r="GI2" s="238"/>
      <c r="GJ2" s="238"/>
      <c r="GK2" s="238"/>
      <c r="GL2" s="238"/>
      <c r="GM2" s="238"/>
      <c r="GN2" s="238"/>
      <c r="GO2" s="238"/>
      <c r="GP2" s="238"/>
      <c r="GQ2" s="238"/>
      <c r="GR2" s="238"/>
      <c r="GS2" s="238"/>
      <c r="GT2" s="238"/>
      <c r="GU2" s="238"/>
      <c r="GV2" s="238"/>
      <c r="GW2" s="238"/>
      <c r="GX2" s="238"/>
      <c r="GY2" s="238"/>
      <c r="GZ2" s="238"/>
      <c r="HA2" s="238"/>
      <c r="HB2" s="238"/>
      <c r="HC2" s="238"/>
      <c r="HD2" s="238"/>
      <c r="HE2" s="238"/>
      <c r="HF2" s="238"/>
      <c r="HG2" s="238"/>
      <c r="HH2" s="238"/>
      <c r="HI2" s="238"/>
      <c r="HJ2" s="238"/>
      <c r="HK2" s="238"/>
      <c r="HL2" s="238"/>
      <c r="HM2" s="238"/>
      <c r="HN2" s="238"/>
      <c r="HO2" s="238"/>
      <c r="HP2" s="238"/>
      <c r="HQ2" s="238"/>
      <c r="HR2" s="238"/>
      <c r="HS2" s="238"/>
      <c r="HT2" s="238"/>
      <c r="HU2" s="238"/>
      <c r="HV2" s="238"/>
      <c r="HW2" s="238"/>
      <c r="HX2" s="238"/>
      <c r="HY2" s="238"/>
      <c r="HZ2" s="238"/>
      <c r="IA2" s="238"/>
      <c r="IB2" s="238"/>
      <c r="IC2" s="238"/>
      <c r="ID2" s="238"/>
      <c r="IE2" s="238"/>
      <c r="IF2" s="238"/>
      <c r="IG2" s="238"/>
      <c r="IH2" s="238"/>
      <c r="II2" s="238"/>
      <c r="IJ2" s="238"/>
      <c r="IK2" s="238"/>
      <c r="IL2" s="238"/>
      <c r="IM2" s="238"/>
      <c r="IN2" s="238"/>
      <c r="IO2" s="238"/>
      <c r="IP2" s="238"/>
      <c r="IQ2" s="238"/>
      <c r="IR2" s="238"/>
      <c r="IS2" s="238"/>
      <c r="IT2" s="238"/>
      <c r="IU2" s="239"/>
    </row>
    <row r="3" spans="1:255" s="237" customFormat="1" ht="18" customHeight="1" thickBot="1">
      <c r="A3" s="1073" t="s">
        <v>104</v>
      </c>
      <c r="B3" s="1066"/>
      <c r="C3" s="1066"/>
      <c r="D3" s="1066"/>
      <c r="E3" s="1066"/>
      <c r="F3" s="1066"/>
      <c r="G3" s="1066"/>
      <c r="H3" s="1066"/>
      <c r="I3" s="1066"/>
      <c r="J3" s="1066"/>
      <c r="K3" s="1066"/>
      <c r="L3" s="1066"/>
      <c r="M3" s="1066"/>
      <c r="N3" s="1066"/>
      <c r="O3" s="1066"/>
      <c r="P3" s="1074"/>
      <c r="Q3" s="234"/>
      <c r="R3" s="234"/>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c r="FL3" s="238"/>
      <c r="FM3" s="238"/>
      <c r="FN3" s="238"/>
      <c r="FO3" s="238"/>
      <c r="FP3" s="238"/>
      <c r="FQ3" s="238"/>
      <c r="FR3" s="238"/>
      <c r="FS3" s="238"/>
      <c r="FT3" s="238"/>
      <c r="FU3" s="238"/>
      <c r="FV3" s="238"/>
      <c r="FW3" s="238"/>
      <c r="FX3" s="238"/>
      <c r="FY3" s="238"/>
      <c r="FZ3" s="238"/>
      <c r="GA3" s="238"/>
      <c r="GB3" s="238"/>
      <c r="GC3" s="238"/>
      <c r="GD3" s="238"/>
      <c r="GE3" s="238"/>
      <c r="GF3" s="238"/>
      <c r="GG3" s="238"/>
      <c r="GH3" s="238"/>
      <c r="GI3" s="238"/>
      <c r="GJ3" s="238"/>
      <c r="GK3" s="238"/>
      <c r="GL3" s="238"/>
      <c r="GM3" s="238"/>
      <c r="GN3" s="238"/>
      <c r="GO3" s="238"/>
      <c r="GP3" s="238"/>
      <c r="GQ3" s="238"/>
      <c r="GR3" s="238"/>
      <c r="GS3" s="238"/>
      <c r="GT3" s="238"/>
      <c r="GU3" s="238"/>
      <c r="GV3" s="238"/>
      <c r="GW3" s="238"/>
      <c r="GX3" s="238"/>
      <c r="GY3" s="238"/>
      <c r="GZ3" s="238"/>
      <c r="HA3" s="238"/>
      <c r="HB3" s="238"/>
      <c r="HC3" s="238"/>
      <c r="HD3" s="238"/>
      <c r="HE3" s="238"/>
      <c r="HF3" s="238"/>
      <c r="HG3" s="238"/>
      <c r="HH3" s="238"/>
      <c r="HI3" s="238"/>
      <c r="HJ3" s="238"/>
      <c r="HK3" s="238"/>
      <c r="HL3" s="238"/>
      <c r="HM3" s="238"/>
      <c r="HN3" s="238"/>
      <c r="HO3" s="238"/>
      <c r="HP3" s="238"/>
      <c r="HQ3" s="238"/>
      <c r="HR3" s="238"/>
      <c r="HS3" s="238"/>
      <c r="HT3" s="238"/>
      <c r="HU3" s="238"/>
      <c r="HV3" s="238"/>
      <c r="HW3" s="238"/>
      <c r="HX3" s="238"/>
      <c r="HY3" s="238"/>
      <c r="HZ3" s="238"/>
      <c r="IA3" s="238"/>
      <c r="IB3" s="238"/>
      <c r="IC3" s="238"/>
      <c r="ID3" s="238"/>
      <c r="IE3" s="238"/>
      <c r="IF3" s="238"/>
      <c r="IG3" s="238"/>
      <c r="IH3" s="238"/>
      <c r="II3" s="238"/>
      <c r="IJ3" s="238"/>
      <c r="IK3" s="238"/>
      <c r="IL3" s="238"/>
      <c r="IM3" s="238"/>
      <c r="IN3" s="238"/>
      <c r="IO3" s="238"/>
      <c r="IP3" s="238"/>
      <c r="IQ3" s="238"/>
      <c r="IR3" s="238"/>
      <c r="IS3" s="238"/>
      <c r="IT3" s="238"/>
      <c r="IU3" s="239"/>
    </row>
    <row r="4" spans="1:255" s="237" customFormat="1" ht="18" customHeight="1" thickBot="1">
      <c r="A4" s="1075" t="s">
        <v>263</v>
      </c>
      <c r="B4" s="1071"/>
      <c r="C4" s="1071"/>
      <c r="D4" s="1072"/>
      <c r="E4" s="240">
        <v>2019</v>
      </c>
      <c r="F4" s="241"/>
      <c r="G4" s="241"/>
      <c r="H4" s="241"/>
      <c r="I4" s="241"/>
      <c r="J4" s="241"/>
      <c r="K4" s="241"/>
      <c r="L4" s="241"/>
      <c r="M4" s="241"/>
      <c r="N4" s="241"/>
      <c r="O4" s="241"/>
      <c r="P4" s="242"/>
      <c r="Q4" s="234"/>
      <c r="R4" s="234"/>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238"/>
      <c r="EQ4" s="238"/>
      <c r="ER4" s="238"/>
      <c r="ES4" s="238"/>
      <c r="ET4" s="238"/>
      <c r="EU4" s="238"/>
      <c r="EV4" s="238"/>
      <c r="EW4" s="238"/>
      <c r="EX4" s="238"/>
      <c r="EY4" s="238"/>
      <c r="EZ4" s="238"/>
      <c r="FA4" s="238"/>
      <c r="FB4" s="23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c r="GZ4" s="238"/>
      <c r="HA4" s="238"/>
      <c r="HB4" s="238"/>
      <c r="HC4" s="238"/>
      <c r="HD4" s="238"/>
      <c r="HE4" s="238"/>
      <c r="HF4" s="238"/>
      <c r="HG4" s="238"/>
      <c r="HH4" s="238"/>
      <c r="HI4" s="238"/>
      <c r="HJ4" s="238"/>
      <c r="HK4" s="238"/>
      <c r="HL4" s="238"/>
      <c r="HM4" s="238"/>
      <c r="HN4" s="238"/>
      <c r="HO4" s="238"/>
      <c r="HP4" s="238"/>
      <c r="HQ4" s="238"/>
      <c r="HR4" s="238"/>
      <c r="HS4" s="238"/>
      <c r="HT4" s="238"/>
      <c r="HU4" s="238"/>
      <c r="HV4" s="238"/>
      <c r="HW4" s="238"/>
      <c r="HX4" s="238"/>
      <c r="HY4" s="238"/>
      <c r="HZ4" s="238"/>
      <c r="IA4" s="238"/>
      <c r="IB4" s="238"/>
      <c r="IC4" s="238"/>
      <c r="ID4" s="238"/>
      <c r="IE4" s="238"/>
      <c r="IF4" s="238"/>
      <c r="IG4" s="238"/>
      <c r="IH4" s="238"/>
      <c r="II4" s="238"/>
      <c r="IJ4" s="238"/>
      <c r="IK4" s="238"/>
      <c r="IL4" s="238"/>
      <c r="IM4" s="238"/>
      <c r="IN4" s="238"/>
      <c r="IO4" s="238"/>
      <c r="IP4" s="238"/>
      <c r="IQ4" s="238"/>
      <c r="IR4" s="238"/>
      <c r="IS4" s="238"/>
      <c r="IT4" s="238"/>
      <c r="IU4" s="239"/>
    </row>
    <row r="5" spans="1:255" s="237" customFormat="1" ht="16.5" customHeight="1" thickBot="1">
      <c r="A5" s="1076" t="s">
        <v>1445</v>
      </c>
      <c r="B5" s="1077"/>
      <c r="C5" s="1077"/>
      <c r="D5" s="1077"/>
      <c r="E5" s="1077"/>
      <c r="F5" s="1077"/>
      <c r="G5" s="1077"/>
      <c r="H5" s="1077"/>
      <c r="I5" s="1077"/>
      <c r="J5" s="1077"/>
      <c r="K5" s="1077"/>
      <c r="L5" s="1077"/>
      <c r="M5" s="1077"/>
      <c r="N5" s="1077"/>
      <c r="O5" s="1077"/>
      <c r="P5" s="1078"/>
      <c r="Q5" s="234"/>
      <c r="R5" s="234"/>
      <c r="S5" s="234"/>
      <c r="T5" s="234"/>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c r="BQ5" s="234"/>
      <c r="BR5" s="234"/>
      <c r="BS5" s="234"/>
      <c r="BT5" s="234"/>
      <c r="BU5" s="234"/>
      <c r="BV5" s="234"/>
      <c r="BW5" s="234"/>
      <c r="BX5" s="234"/>
      <c r="BY5" s="234"/>
      <c r="BZ5" s="234"/>
      <c r="CA5" s="234"/>
      <c r="CB5" s="234"/>
      <c r="CC5" s="234"/>
      <c r="CD5" s="234"/>
      <c r="CE5" s="234"/>
      <c r="CF5" s="234"/>
      <c r="CG5" s="234"/>
      <c r="CH5" s="234"/>
      <c r="CI5" s="234"/>
      <c r="CJ5" s="234"/>
      <c r="CK5" s="234"/>
      <c r="CL5" s="234"/>
      <c r="CM5" s="234"/>
      <c r="CN5" s="234"/>
      <c r="CO5" s="234"/>
      <c r="CP5" s="234"/>
      <c r="CQ5" s="234"/>
      <c r="CR5" s="234"/>
      <c r="CS5" s="234"/>
      <c r="CT5" s="234"/>
      <c r="CU5" s="234"/>
      <c r="CV5" s="234"/>
      <c r="CW5" s="234"/>
      <c r="CX5" s="234"/>
      <c r="CY5" s="234"/>
      <c r="CZ5" s="234"/>
      <c r="DA5" s="234"/>
      <c r="DB5" s="234"/>
      <c r="DC5" s="234"/>
      <c r="DD5" s="234"/>
      <c r="DE5" s="234"/>
      <c r="DF5" s="234"/>
      <c r="DG5" s="234"/>
      <c r="DH5" s="234"/>
      <c r="DI5" s="234"/>
      <c r="DJ5" s="234"/>
      <c r="DK5" s="234"/>
      <c r="DL5" s="234"/>
      <c r="DM5" s="234"/>
      <c r="DN5" s="234"/>
      <c r="DO5" s="234"/>
      <c r="DP5" s="234"/>
      <c r="DQ5" s="234"/>
      <c r="DR5" s="234"/>
      <c r="DS5" s="234"/>
      <c r="DT5" s="234"/>
      <c r="DU5" s="234"/>
      <c r="DV5" s="234"/>
      <c r="DW5" s="234"/>
      <c r="DX5" s="234"/>
      <c r="DY5" s="234"/>
      <c r="DZ5" s="234"/>
      <c r="EA5" s="234"/>
      <c r="EB5" s="234"/>
      <c r="EC5" s="234"/>
      <c r="ED5" s="234"/>
      <c r="EE5" s="234"/>
      <c r="EF5" s="234"/>
      <c r="EG5" s="234"/>
      <c r="EH5" s="234"/>
      <c r="EI5" s="234"/>
      <c r="EJ5" s="234"/>
      <c r="EK5" s="234"/>
      <c r="EL5" s="234"/>
      <c r="EM5" s="234"/>
      <c r="EN5" s="234"/>
      <c r="EO5" s="234"/>
      <c r="EP5" s="234"/>
      <c r="EQ5" s="234"/>
      <c r="ER5" s="234"/>
      <c r="ES5" s="234"/>
      <c r="ET5" s="234"/>
      <c r="EU5" s="234"/>
      <c r="EV5" s="234"/>
      <c r="EW5" s="234"/>
      <c r="EX5" s="234"/>
      <c r="EY5" s="234"/>
      <c r="EZ5" s="234"/>
      <c r="FA5" s="234"/>
      <c r="FB5" s="234"/>
      <c r="FC5" s="234"/>
      <c r="FD5" s="234"/>
      <c r="FE5" s="234"/>
      <c r="FF5" s="234"/>
      <c r="FG5" s="234"/>
      <c r="FH5" s="234"/>
      <c r="FI5" s="234"/>
      <c r="FJ5" s="234"/>
      <c r="FK5" s="234"/>
      <c r="FL5" s="234"/>
      <c r="FM5" s="234"/>
      <c r="FN5" s="234"/>
      <c r="FO5" s="234"/>
      <c r="FP5" s="234"/>
      <c r="FQ5" s="234"/>
      <c r="FR5" s="234"/>
      <c r="FS5" s="234"/>
      <c r="FT5" s="234"/>
      <c r="FU5" s="234"/>
      <c r="FV5" s="234"/>
      <c r="FW5" s="234"/>
      <c r="FX5" s="234"/>
      <c r="FY5" s="234"/>
      <c r="FZ5" s="234"/>
      <c r="GA5" s="234"/>
      <c r="GB5" s="234"/>
      <c r="GC5" s="234"/>
      <c r="GD5" s="234"/>
      <c r="GE5" s="234"/>
      <c r="GF5" s="234"/>
      <c r="GG5" s="234"/>
      <c r="GH5" s="234"/>
      <c r="GI5" s="234"/>
      <c r="GJ5" s="234"/>
      <c r="GK5" s="234"/>
      <c r="GL5" s="234"/>
      <c r="GM5" s="234"/>
      <c r="GN5" s="234"/>
      <c r="GO5" s="234"/>
      <c r="GP5" s="234"/>
      <c r="GQ5" s="234"/>
      <c r="GR5" s="234"/>
      <c r="GS5" s="234"/>
      <c r="GT5" s="234"/>
      <c r="GU5" s="234"/>
      <c r="GV5" s="234"/>
      <c r="GW5" s="234"/>
      <c r="GX5" s="234"/>
      <c r="GY5" s="234"/>
      <c r="GZ5" s="234"/>
      <c r="HA5" s="234"/>
      <c r="HB5" s="234"/>
      <c r="HC5" s="234"/>
      <c r="HD5" s="234"/>
      <c r="HE5" s="234"/>
      <c r="HF5" s="234"/>
      <c r="HG5" s="234"/>
      <c r="HH5" s="234"/>
      <c r="HI5" s="234"/>
      <c r="HJ5" s="234"/>
      <c r="HK5" s="234"/>
      <c r="HL5" s="234"/>
      <c r="HM5" s="234"/>
      <c r="HN5" s="234"/>
      <c r="HO5" s="234"/>
      <c r="HP5" s="234"/>
      <c r="HQ5" s="234"/>
      <c r="HR5" s="234"/>
      <c r="HS5" s="234"/>
      <c r="HT5" s="234"/>
      <c r="HU5" s="234"/>
      <c r="HV5" s="234"/>
      <c r="HW5" s="234"/>
      <c r="HX5" s="234"/>
      <c r="HY5" s="234"/>
      <c r="HZ5" s="234"/>
      <c r="IA5" s="234"/>
      <c r="IB5" s="234"/>
      <c r="IC5" s="234"/>
      <c r="ID5" s="234"/>
      <c r="IE5" s="234"/>
      <c r="IF5" s="234"/>
      <c r="IG5" s="234"/>
      <c r="IH5" s="234"/>
      <c r="II5" s="234"/>
      <c r="IJ5" s="234"/>
      <c r="IK5" s="234"/>
      <c r="IL5" s="234"/>
      <c r="IM5" s="234"/>
      <c r="IN5" s="234"/>
      <c r="IO5" s="234"/>
      <c r="IP5" s="234"/>
      <c r="IQ5" s="234"/>
      <c r="IR5" s="234"/>
      <c r="IS5" s="234"/>
      <c r="IT5" s="234"/>
      <c r="IU5" s="234"/>
    </row>
    <row r="6" spans="1:255" s="237" customFormat="1" ht="15" customHeight="1">
      <c r="A6" s="234"/>
      <c r="B6" s="243" t="s">
        <v>134</v>
      </c>
      <c r="C6" s="244"/>
      <c r="D6" s="245"/>
      <c r="E6" s="246"/>
      <c r="F6" s="247" t="s">
        <v>135</v>
      </c>
      <c r="G6" s="248"/>
      <c r="H6" s="248"/>
      <c r="I6" s="248"/>
      <c r="J6" s="248"/>
      <c r="K6" s="248"/>
      <c r="L6" s="248"/>
      <c r="M6" s="234"/>
      <c r="N6" s="234"/>
      <c r="O6" s="234"/>
      <c r="P6" s="234"/>
      <c r="Q6" s="234"/>
      <c r="R6" s="234"/>
      <c r="S6" s="234"/>
      <c r="T6" s="234"/>
      <c r="U6" s="234"/>
      <c r="V6" s="234"/>
      <c r="W6" s="234"/>
      <c r="X6" s="234"/>
      <c r="Y6" s="234"/>
      <c r="Z6" s="234"/>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34"/>
      <c r="BK6" s="234"/>
      <c r="BL6" s="234"/>
      <c r="BM6" s="234"/>
      <c r="BN6" s="234"/>
      <c r="BO6" s="234"/>
      <c r="BP6" s="234"/>
      <c r="BQ6" s="234"/>
      <c r="BR6" s="234"/>
      <c r="BS6" s="234"/>
      <c r="BT6" s="234"/>
      <c r="BU6" s="234"/>
      <c r="BV6" s="234"/>
      <c r="BW6" s="234"/>
      <c r="BX6" s="234"/>
      <c r="BY6" s="234"/>
      <c r="BZ6" s="234"/>
      <c r="CA6" s="234"/>
      <c r="CB6" s="234"/>
      <c r="CC6" s="234"/>
      <c r="CD6" s="234"/>
      <c r="CE6" s="234"/>
      <c r="CF6" s="234"/>
      <c r="CG6" s="234"/>
      <c r="CH6" s="234"/>
      <c r="CI6" s="234"/>
      <c r="CJ6" s="234"/>
      <c r="CK6" s="234"/>
      <c r="CL6" s="234"/>
      <c r="CM6" s="234"/>
      <c r="CN6" s="234"/>
      <c r="CO6" s="234"/>
      <c r="CP6" s="234"/>
      <c r="CQ6" s="234"/>
      <c r="CR6" s="234"/>
      <c r="CS6" s="234"/>
      <c r="CT6" s="234"/>
      <c r="CU6" s="234"/>
      <c r="CV6" s="234"/>
      <c r="CW6" s="234"/>
      <c r="CX6" s="234"/>
      <c r="CY6" s="234"/>
      <c r="CZ6" s="234"/>
      <c r="DA6" s="234"/>
      <c r="DB6" s="234"/>
      <c r="DC6" s="234"/>
      <c r="DD6" s="234"/>
      <c r="DE6" s="234"/>
      <c r="DF6" s="234"/>
      <c r="DG6" s="234"/>
      <c r="DH6" s="234"/>
      <c r="DI6" s="234"/>
      <c r="DJ6" s="234"/>
      <c r="DK6" s="234"/>
      <c r="DL6" s="234"/>
      <c r="DM6" s="234"/>
      <c r="DN6" s="234"/>
      <c r="DO6" s="234"/>
      <c r="DP6" s="234"/>
      <c r="DQ6" s="234"/>
      <c r="DR6" s="234"/>
      <c r="DS6" s="234"/>
      <c r="DT6" s="234"/>
      <c r="DU6" s="234"/>
      <c r="DV6" s="234"/>
      <c r="DW6" s="234"/>
      <c r="DX6" s="234"/>
      <c r="DY6" s="234"/>
      <c r="DZ6" s="234"/>
      <c r="EA6" s="234"/>
      <c r="EB6" s="234"/>
      <c r="EC6" s="234"/>
      <c r="ED6" s="234"/>
      <c r="EE6" s="234"/>
      <c r="EF6" s="234"/>
      <c r="EG6" s="234"/>
      <c r="EH6" s="234"/>
      <c r="EI6" s="234"/>
      <c r="EJ6" s="234"/>
      <c r="EK6" s="234"/>
      <c r="EL6" s="234"/>
      <c r="EM6" s="234"/>
      <c r="EN6" s="234"/>
      <c r="EO6" s="234"/>
      <c r="EP6" s="234"/>
      <c r="EQ6" s="234"/>
      <c r="ER6" s="234"/>
      <c r="ES6" s="234"/>
      <c r="ET6" s="234"/>
      <c r="EU6" s="234"/>
      <c r="EV6" s="234"/>
      <c r="EW6" s="234"/>
      <c r="EX6" s="234"/>
      <c r="EY6" s="234"/>
      <c r="EZ6" s="234"/>
      <c r="FA6" s="234"/>
      <c r="FB6" s="234"/>
      <c r="FC6" s="234"/>
      <c r="FD6" s="234"/>
      <c r="FE6" s="234"/>
      <c r="FF6" s="234"/>
      <c r="FG6" s="234"/>
      <c r="FH6" s="234"/>
      <c r="FI6" s="234"/>
      <c r="FJ6" s="234"/>
      <c r="FK6" s="234"/>
      <c r="FL6" s="234"/>
      <c r="FM6" s="234"/>
      <c r="FN6" s="234"/>
      <c r="FO6" s="234"/>
      <c r="FP6" s="234"/>
      <c r="FQ6" s="234"/>
      <c r="FR6" s="234"/>
      <c r="FS6" s="234"/>
      <c r="FT6" s="234"/>
      <c r="FU6" s="234"/>
      <c r="FV6" s="234"/>
      <c r="FW6" s="234"/>
      <c r="FX6" s="234"/>
      <c r="FY6" s="234"/>
      <c r="FZ6" s="234"/>
      <c r="GA6" s="234"/>
      <c r="GB6" s="234"/>
      <c r="GC6" s="234"/>
      <c r="GD6" s="234"/>
      <c r="GE6" s="234"/>
      <c r="GF6" s="234"/>
      <c r="GG6" s="234"/>
      <c r="GH6" s="234"/>
      <c r="GI6" s="234"/>
      <c r="GJ6" s="234"/>
      <c r="GK6" s="234"/>
      <c r="GL6" s="234"/>
      <c r="GM6" s="234"/>
      <c r="GN6" s="234"/>
      <c r="GO6" s="234"/>
      <c r="GP6" s="234"/>
      <c r="GQ6" s="234"/>
      <c r="GR6" s="234"/>
      <c r="GS6" s="234"/>
      <c r="GT6" s="234"/>
      <c r="GU6" s="234"/>
      <c r="GV6" s="234"/>
      <c r="GW6" s="234"/>
      <c r="GX6" s="234"/>
      <c r="GY6" s="234"/>
      <c r="GZ6" s="234"/>
      <c r="HA6" s="234"/>
      <c r="HB6" s="234"/>
      <c r="HC6" s="234"/>
      <c r="HD6" s="234"/>
      <c r="HE6" s="234"/>
      <c r="HF6" s="234"/>
      <c r="HG6" s="234"/>
      <c r="HH6" s="234"/>
      <c r="HI6" s="234"/>
      <c r="HJ6" s="234"/>
      <c r="HK6" s="234"/>
      <c r="HL6" s="234"/>
      <c r="HM6" s="234"/>
      <c r="HN6" s="234"/>
      <c r="HO6" s="234"/>
      <c r="HP6" s="234"/>
      <c r="HQ6" s="234"/>
      <c r="HR6" s="234"/>
      <c r="HS6" s="234"/>
      <c r="HT6" s="234"/>
      <c r="HU6" s="234"/>
      <c r="HV6" s="234"/>
      <c r="HW6" s="234"/>
      <c r="HX6" s="234"/>
      <c r="HY6" s="234"/>
      <c r="HZ6" s="234"/>
      <c r="IA6" s="234"/>
      <c r="IB6" s="234"/>
      <c r="IC6" s="234"/>
      <c r="ID6" s="234"/>
      <c r="IE6" s="234"/>
      <c r="IF6" s="234"/>
      <c r="IG6" s="234"/>
      <c r="IH6" s="234"/>
      <c r="II6" s="234"/>
      <c r="IJ6" s="234"/>
      <c r="IK6" s="234"/>
      <c r="IL6" s="234"/>
      <c r="IM6" s="234"/>
      <c r="IN6" s="234"/>
      <c r="IO6" s="234"/>
      <c r="IP6" s="234"/>
      <c r="IQ6" s="234"/>
      <c r="IR6" s="234"/>
      <c r="IS6" s="234"/>
      <c r="IT6" s="234"/>
      <c r="IU6" s="234"/>
    </row>
    <row r="7" spans="1:255" s="237" customFormat="1" ht="15" customHeight="1" thickBot="1">
      <c r="A7" s="234"/>
      <c r="B7" s="249"/>
      <c r="C7" s="250"/>
      <c r="D7" s="251"/>
      <c r="E7" s="252"/>
      <c r="F7" s="247" t="s">
        <v>136</v>
      </c>
      <c r="G7" s="248"/>
      <c r="H7" s="248"/>
      <c r="I7" s="248"/>
      <c r="J7" s="248"/>
      <c r="K7" s="248"/>
      <c r="L7" s="248"/>
      <c r="M7" s="234"/>
      <c r="N7" s="234"/>
      <c r="O7" s="234"/>
      <c r="P7" s="234"/>
      <c r="Q7" s="234"/>
      <c r="R7" s="234"/>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34"/>
      <c r="BL7" s="234"/>
      <c r="BM7" s="234"/>
      <c r="BN7" s="234"/>
      <c r="BO7" s="234"/>
      <c r="BP7" s="234"/>
      <c r="BQ7" s="234"/>
      <c r="BR7" s="234"/>
      <c r="BS7" s="234"/>
      <c r="BT7" s="234"/>
      <c r="BU7" s="234"/>
      <c r="BV7" s="234"/>
      <c r="BW7" s="234"/>
      <c r="BX7" s="234"/>
      <c r="BY7" s="234"/>
      <c r="BZ7" s="234"/>
      <c r="CA7" s="234"/>
      <c r="CB7" s="234"/>
      <c r="CC7" s="234"/>
      <c r="CD7" s="234"/>
      <c r="CE7" s="234"/>
      <c r="CF7" s="234"/>
      <c r="CG7" s="234"/>
      <c r="CH7" s="234"/>
      <c r="CI7" s="234"/>
      <c r="CJ7" s="234"/>
      <c r="CK7" s="234"/>
      <c r="CL7" s="234"/>
      <c r="CM7" s="234"/>
      <c r="CN7" s="234"/>
      <c r="CO7" s="234"/>
      <c r="CP7" s="234"/>
      <c r="CQ7" s="234"/>
      <c r="CR7" s="234"/>
      <c r="CS7" s="234"/>
      <c r="CT7" s="234"/>
      <c r="CU7" s="234"/>
      <c r="CV7" s="234"/>
      <c r="CW7" s="234"/>
      <c r="CX7" s="234"/>
      <c r="CY7" s="234"/>
      <c r="CZ7" s="234"/>
      <c r="DA7" s="234"/>
      <c r="DB7" s="234"/>
      <c r="DC7" s="234"/>
      <c r="DD7" s="234"/>
      <c r="DE7" s="234"/>
      <c r="DF7" s="234"/>
      <c r="DG7" s="234"/>
      <c r="DH7" s="234"/>
      <c r="DI7" s="234"/>
      <c r="DJ7" s="234"/>
      <c r="DK7" s="234"/>
      <c r="DL7" s="234"/>
      <c r="DM7" s="234"/>
      <c r="DN7" s="234"/>
      <c r="DO7" s="234"/>
      <c r="DP7" s="234"/>
      <c r="DQ7" s="234"/>
      <c r="DR7" s="234"/>
      <c r="DS7" s="234"/>
      <c r="DT7" s="234"/>
      <c r="DU7" s="234"/>
      <c r="DV7" s="234"/>
      <c r="DW7" s="234"/>
      <c r="DX7" s="234"/>
      <c r="DY7" s="234"/>
      <c r="DZ7" s="234"/>
      <c r="EA7" s="234"/>
      <c r="EB7" s="234"/>
      <c r="EC7" s="234"/>
      <c r="ED7" s="234"/>
      <c r="EE7" s="234"/>
      <c r="EF7" s="234"/>
      <c r="EG7" s="234"/>
      <c r="EH7" s="234"/>
      <c r="EI7" s="234"/>
      <c r="EJ7" s="234"/>
      <c r="EK7" s="234"/>
      <c r="EL7" s="234"/>
      <c r="EM7" s="234"/>
      <c r="EN7" s="234"/>
      <c r="EO7" s="234"/>
      <c r="EP7" s="234"/>
      <c r="EQ7" s="234"/>
      <c r="ER7" s="234"/>
      <c r="ES7" s="234"/>
      <c r="ET7" s="234"/>
      <c r="EU7" s="234"/>
      <c r="EV7" s="234"/>
      <c r="EW7" s="234"/>
      <c r="EX7" s="234"/>
      <c r="EY7" s="234"/>
      <c r="EZ7" s="234"/>
      <c r="FA7" s="234"/>
      <c r="FB7" s="234"/>
      <c r="FC7" s="234"/>
      <c r="FD7" s="234"/>
      <c r="FE7" s="234"/>
      <c r="FF7" s="234"/>
      <c r="FG7" s="234"/>
      <c r="FH7" s="234"/>
      <c r="FI7" s="234"/>
      <c r="FJ7" s="234"/>
      <c r="FK7" s="234"/>
      <c r="FL7" s="234"/>
      <c r="FM7" s="234"/>
      <c r="FN7" s="234"/>
      <c r="FO7" s="234"/>
      <c r="FP7" s="234"/>
      <c r="FQ7" s="234"/>
      <c r="FR7" s="234"/>
      <c r="FS7" s="234"/>
      <c r="FT7" s="234"/>
      <c r="FU7" s="234"/>
      <c r="FV7" s="234"/>
      <c r="FW7" s="234"/>
      <c r="FX7" s="234"/>
      <c r="FY7" s="234"/>
      <c r="FZ7" s="234"/>
      <c r="GA7" s="234"/>
      <c r="GB7" s="234"/>
      <c r="GC7" s="234"/>
      <c r="GD7" s="234"/>
      <c r="GE7" s="234"/>
      <c r="GF7" s="234"/>
      <c r="GG7" s="234"/>
      <c r="GH7" s="234"/>
      <c r="GI7" s="234"/>
      <c r="GJ7" s="234"/>
      <c r="GK7" s="234"/>
      <c r="GL7" s="234"/>
      <c r="GM7" s="234"/>
      <c r="GN7" s="234"/>
      <c r="GO7" s="234"/>
      <c r="GP7" s="234"/>
      <c r="GQ7" s="234"/>
      <c r="GR7" s="234"/>
      <c r="GS7" s="234"/>
      <c r="GT7" s="234"/>
      <c r="GU7" s="234"/>
      <c r="GV7" s="234"/>
      <c r="GW7" s="234"/>
      <c r="GX7" s="234"/>
      <c r="GY7" s="234"/>
      <c r="GZ7" s="234"/>
      <c r="HA7" s="234"/>
      <c r="HB7" s="234"/>
      <c r="HC7" s="234"/>
      <c r="HD7" s="234"/>
      <c r="HE7" s="234"/>
      <c r="HF7" s="234"/>
      <c r="HG7" s="234"/>
      <c r="HH7" s="234"/>
      <c r="HI7" s="234"/>
      <c r="HJ7" s="234"/>
      <c r="HK7" s="234"/>
      <c r="HL7" s="234"/>
      <c r="HM7" s="234"/>
      <c r="HN7" s="234"/>
      <c r="HO7" s="234"/>
      <c r="HP7" s="234"/>
      <c r="HQ7" s="234"/>
      <c r="HR7" s="234"/>
      <c r="HS7" s="234"/>
      <c r="HT7" s="234"/>
      <c r="HU7" s="234"/>
      <c r="HV7" s="234"/>
      <c r="HW7" s="234"/>
      <c r="HX7" s="234"/>
      <c r="HY7" s="234"/>
      <c r="HZ7" s="234"/>
      <c r="IA7" s="234"/>
      <c r="IB7" s="234"/>
      <c r="IC7" s="234"/>
      <c r="ID7" s="234"/>
      <c r="IE7" s="234"/>
      <c r="IF7" s="234"/>
      <c r="IG7" s="234"/>
      <c r="IH7" s="234"/>
      <c r="II7" s="234"/>
      <c r="IJ7" s="234"/>
      <c r="IK7" s="234"/>
      <c r="IL7" s="234"/>
      <c r="IM7" s="234"/>
      <c r="IN7" s="234"/>
      <c r="IO7" s="234"/>
      <c r="IP7" s="234"/>
      <c r="IQ7" s="234"/>
      <c r="IR7" s="234"/>
      <c r="IS7" s="234"/>
      <c r="IT7" s="234"/>
      <c r="IU7" s="234"/>
    </row>
    <row r="8" spans="1:255" s="237" customFormat="1" ht="15" customHeight="1" thickBot="1">
      <c r="A8" s="234"/>
      <c r="B8" s="253" t="s">
        <v>137</v>
      </c>
      <c r="C8" s="254">
        <v>2019</v>
      </c>
      <c r="D8" s="255">
        <f ca="1">IF(E10="NO APLICA","NO APLICA",IF(E11="NO SE REPORTA","SIN INFORMACION",I100))</f>
        <v>0.99027777777777781</v>
      </c>
      <c r="E8" s="256"/>
      <c r="F8" s="247" t="s">
        <v>138</v>
      </c>
      <c r="G8" s="248"/>
      <c r="H8" s="248"/>
      <c r="I8" s="248"/>
      <c r="J8" s="248"/>
      <c r="K8" s="248"/>
      <c r="L8" s="234"/>
      <c r="M8" s="234"/>
      <c r="N8" s="234"/>
      <c r="O8" s="234"/>
      <c r="P8" s="234"/>
      <c r="Q8" s="234"/>
      <c r="R8" s="234"/>
      <c r="S8" s="234"/>
      <c r="T8" s="23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34"/>
      <c r="BK8" s="234"/>
      <c r="BL8" s="234"/>
      <c r="BM8" s="234"/>
      <c r="BN8" s="234"/>
      <c r="BO8" s="234"/>
      <c r="BP8" s="234"/>
      <c r="BQ8" s="234"/>
      <c r="BR8" s="234"/>
      <c r="BS8" s="234"/>
      <c r="BT8" s="234"/>
      <c r="BU8" s="234"/>
      <c r="BV8" s="234"/>
      <c r="BW8" s="234"/>
      <c r="BX8" s="234"/>
      <c r="BY8" s="234"/>
      <c r="BZ8" s="234"/>
      <c r="CA8" s="234"/>
      <c r="CB8" s="234"/>
      <c r="CC8" s="234"/>
      <c r="CD8" s="234"/>
      <c r="CE8" s="234"/>
      <c r="CF8" s="234"/>
      <c r="CG8" s="234"/>
      <c r="CH8" s="234"/>
      <c r="CI8" s="234"/>
      <c r="CJ8" s="234"/>
      <c r="CK8" s="234"/>
      <c r="CL8" s="234"/>
      <c r="CM8" s="234"/>
      <c r="CN8" s="234"/>
      <c r="CO8" s="234"/>
      <c r="CP8" s="234"/>
      <c r="CQ8" s="234"/>
      <c r="CR8" s="234"/>
      <c r="CS8" s="234"/>
      <c r="CT8" s="234"/>
      <c r="CU8" s="234"/>
      <c r="CV8" s="234"/>
      <c r="CW8" s="234"/>
      <c r="CX8" s="234"/>
      <c r="CY8" s="234"/>
      <c r="CZ8" s="234"/>
      <c r="DA8" s="234"/>
      <c r="DB8" s="234"/>
      <c r="DC8" s="234"/>
      <c r="DD8" s="234"/>
      <c r="DE8" s="234"/>
      <c r="DF8" s="234"/>
      <c r="DG8" s="234"/>
      <c r="DH8" s="234"/>
      <c r="DI8" s="234"/>
      <c r="DJ8" s="234"/>
      <c r="DK8" s="234"/>
      <c r="DL8" s="234"/>
      <c r="DM8" s="234"/>
      <c r="DN8" s="234"/>
      <c r="DO8" s="234"/>
      <c r="DP8" s="234"/>
      <c r="DQ8" s="234"/>
      <c r="DR8" s="234"/>
      <c r="DS8" s="234"/>
      <c r="DT8" s="234"/>
      <c r="DU8" s="234"/>
      <c r="DV8" s="234"/>
      <c r="DW8" s="234"/>
      <c r="DX8" s="234"/>
      <c r="DY8" s="234"/>
      <c r="DZ8" s="234"/>
      <c r="EA8" s="234"/>
      <c r="EB8" s="234"/>
      <c r="EC8" s="234"/>
      <c r="ED8" s="234"/>
      <c r="EE8" s="234"/>
      <c r="EF8" s="234"/>
      <c r="EG8" s="234"/>
      <c r="EH8" s="234"/>
      <c r="EI8" s="234"/>
      <c r="EJ8" s="234"/>
      <c r="EK8" s="234"/>
      <c r="EL8" s="234"/>
      <c r="EM8" s="234"/>
      <c r="EN8" s="234"/>
      <c r="EO8" s="234"/>
      <c r="EP8" s="234"/>
      <c r="EQ8" s="234"/>
      <c r="ER8" s="234"/>
      <c r="ES8" s="234"/>
      <c r="ET8" s="234"/>
      <c r="EU8" s="234"/>
      <c r="EV8" s="234"/>
      <c r="EW8" s="234"/>
      <c r="EX8" s="234"/>
      <c r="EY8" s="234"/>
      <c r="EZ8" s="234"/>
      <c r="FA8" s="234"/>
      <c r="FB8" s="234"/>
      <c r="FC8" s="234"/>
      <c r="FD8" s="234"/>
      <c r="FE8" s="234"/>
      <c r="FF8" s="234"/>
      <c r="FG8" s="234"/>
      <c r="FH8" s="234"/>
      <c r="FI8" s="234"/>
      <c r="FJ8" s="234"/>
      <c r="FK8" s="234"/>
      <c r="FL8" s="234"/>
      <c r="FM8" s="234"/>
      <c r="FN8" s="234"/>
      <c r="FO8" s="234"/>
      <c r="FP8" s="234"/>
      <c r="FQ8" s="234"/>
      <c r="FR8" s="234"/>
      <c r="FS8" s="234"/>
      <c r="FT8" s="234"/>
      <c r="FU8" s="234"/>
      <c r="FV8" s="234"/>
      <c r="FW8" s="234"/>
      <c r="FX8" s="234"/>
      <c r="FY8" s="234"/>
      <c r="FZ8" s="234"/>
      <c r="GA8" s="234"/>
      <c r="GB8" s="234"/>
      <c r="GC8" s="234"/>
      <c r="GD8" s="234"/>
      <c r="GE8" s="234"/>
      <c r="GF8" s="234"/>
      <c r="GG8" s="234"/>
      <c r="GH8" s="234"/>
      <c r="GI8" s="234"/>
      <c r="GJ8" s="234"/>
      <c r="GK8" s="234"/>
      <c r="GL8" s="234"/>
      <c r="GM8" s="234"/>
      <c r="GN8" s="234"/>
      <c r="GO8" s="234"/>
      <c r="GP8" s="234"/>
      <c r="GQ8" s="234"/>
      <c r="GR8" s="234"/>
      <c r="GS8" s="234"/>
      <c r="GT8" s="234"/>
      <c r="GU8" s="234"/>
      <c r="GV8" s="234"/>
      <c r="GW8" s="234"/>
      <c r="GX8" s="234"/>
      <c r="GY8" s="234"/>
      <c r="GZ8" s="234"/>
      <c r="HA8" s="234"/>
      <c r="HB8" s="234"/>
      <c r="HC8" s="234"/>
      <c r="HD8" s="234"/>
      <c r="HE8" s="234"/>
      <c r="HF8" s="234"/>
      <c r="HG8" s="234"/>
      <c r="HH8" s="234"/>
      <c r="HI8" s="234"/>
      <c r="HJ8" s="234"/>
      <c r="HK8" s="234"/>
      <c r="HL8" s="234"/>
      <c r="HM8" s="234"/>
      <c r="HN8" s="234"/>
      <c r="HO8" s="234"/>
      <c r="HP8" s="234"/>
      <c r="HQ8" s="234"/>
      <c r="HR8" s="234"/>
      <c r="HS8" s="234"/>
      <c r="HT8" s="234"/>
      <c r="HU8" s="234"/>
      <c r="HV8" s="234"/>
      <c r="HW8" s="234"/>
      <c r="HX8" s="234"/>
      <c r="HY8" s="234"/>
      <c r="HZ8" s="234"/>
      <c r="IA8" s="234"/>
      <c r="IB8" s="234"/>
      <c r="IC8" s="234"/>
      <c r="ID8" s="234"/>
      <c r="IE8" s="234"/>
      <c r="IF8" s="234"/>
      <c r="IG8" s="234"/>
      <c r="IH8" s="234"/>
      <c r="II8" s="234"/>
      <c r="IJ8" s="234"/>
      <c r="IK8" s="234"/>
      <c r="IL8" s="234"/>
      <c r="IM8" s="234"/>
      <c r="IN8" s="234"/>
      <c r="IO8" s="234"/>
      <c r="IP8" s="234"/>
      <c r="IQ8" s="234"/>
      <c r="IR8" s="234"/>
      <c r="IS8" s="234"/>
      <c r="IT8" s="234"/>
      <c r="IU8" s="234"/>
    </row>
    <row r="9" spans="1:255" s="237" customFormat="1" ht="15" customHeight="1">
      <c r="A9" s="234"/>
      <c r="B9" s="257" t="s">
        <v>1446</v>
      </c>
      <c r="C9" s="258"/>
      <c r="D9" s="259"/>
      <c r="E9" s="260"/>
      <c r="F9" s="248"/>
      <c r="G9" s="248"/>
      <c r="H9" s="248"/>
      <c r="I9" s="248"/>
      <c r="J9" s="248"/>
      <c r="K9" s="248"/>
      <c r="L9" s="234"/>
      <c r="M9" s="234"/>
      <c r="N9" s="234"/>
      <c r="O9" s="234"/>
      <c r="P9" s="234"/>
      <c r="Q9" s="234"/>
      <c r="R9" s="234"/>
      <c r="S9" s="234"/>
      <c r="T9" s="234"/>
      <c r="U9" s="234"/>
      <c r="V9" s="234"/>
      <c r="W9" s="234"/>
      <c r="X9" s="234"/>
      <c r="Y9" s="234"/>
      <c r="Z9" s="234"/>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34"/>
      <c r="BL9" s="234"/>
      <c r="BM9" s="234"/>
      <c r="BN9" s="234"/>
      <c r="BO9" s="234"/>
      <c r="BP9" s="234"/>
      <c r="BQ9" s="234"/>
      <c r="BR9" s="234"/>
      <c r="BS9" s="234"/>
      <c r="BT9" s="234"/>
      <c r="BU9" s="234"/>
      <c r="BV9" s="234"/>
      <c r="BW9" s="234"/>
      <c r="BX9" s="234"/>
      <c r="BY9" s="234"/>
      <c r="BZ9" s="234"/>
      <c r="CA9" s="234"/>
      <c r="CB9" s="234"/>
      <c r="CC9" s="234"/>
      <c r="CD9" s="234"/>
      <c r="CE9" s="234"/>
      <c r="CF9" s="234"/>
      <c r="CG9" s="234"/>
      <c r="CH9" s="234"/>
      <c r="CI9" s="234"/>
      <c r="CJ9" s="234"/>
      <c r="CK9" s="234"/>
      <c r="CL9" s="234"/>
      <c r="CM9" s="234"/>
      <c r="CN9" s="234"/>
      <c r="CO9" s="234"/>
      <c r="CP9" s="234"/>
      <c r="CQ9" s="234"/>
      <c r="CR9" s="234"/>
      <c r="CS9" s="234"/>
      <c r="CT9" s="234"/>
      <c r="CU9" s="234"/>
      <c r="CV9" s="234"/>
      <c r="CW9" s="234"/>
      <c r="CX9" s="234"/>
      <c r="CY9" s="234"/>
      <c r="CZ9" s="234"/>
      <c r="DA9" s="234"/>
      <c r="DB9" s="234"/>
      <c r="DC9" s="234"/>
      <c r="DD9" s="234"/>
      <c r="DE9" s="234"/>
      <c r="DF9" s="234"/>
      <c r="DG9" s="234"/>
      <c r="DH9" s="234"/>
      <c r="DI9" s="234"/>
      <c r="DJ9" s="234"/>
      <c r="DK9" s="234"/>
      <c r="DL9" s="234"/>
      <c r="DM9" s="234"/>
      <c r="DN9" s="234"/>
      <c r="DO9" s="234"/>
      <c r="DP9" s="234"/>
      <c r="DQ9" s="234"/>
      <c r="DR9" s="234"/>
      <c r="DS9" s="234"/>
      <c r="DT9" s="234"/>
      <c r="DU9" s="234"/>
      <c r="DV9" s="234"/>
      <c r="DW9" s="234"/>
      <c r="DX9" s="234"/>
      <c r="DY9" s="234"/>
      <c r="DZ9" s="234"/>
      <c r="EA9" s="234"/>
      <c r="EB9" s="234"/>
      <c r="EC9" s="234"/>
      <c r="ED9" s="234"/>
      <c r="EE9" s="234"/>
      <c r="EF9" s="234"/>
      <c r="EG9" s="234"/>
      <c r="EH9" s="234"/>
      <c r="EI9" s="234"/>
      <c r="EJ9" s="234"/>
      <c r="EK9" s="234"/>
      <c r="EL9" s="234"/>
      <c r="EM9" s="234"/>
      <c r="EN9" s="234"/>
      <c r="EO9" s="234"/>
      <c r="EP9" s="234"/>
      <c r="EQ9" s="234"/>
      <c r="ER9" s="234"/>
      <c r="ES9" s="234"/>
      <c r="ET9" s="234"/>
      <c r="EU9" s="234"/>
      <c r="EV9" s="234"/>
      <c r="EW9" s="234"/>
      <c r="EX9" s="234"/>
      <c r="EY9" s="234"/>
      <c r="EZ9" s="234"/>
      <c r="FA9" s="234"/>
      <c r="FB9" s="234"/>
      <c r="FC9" s="234"/>
      <c r="FD9" s="234"/>
      <c r="FE9" s="234"/>
      <c r="FF9" s="234"/>
      <c r="FG9" s="234"/>
      <c r="FH9" s="234"/>
      <c r="FI9" s="234"/>
      <c r="FJ9" s="234"/>
      <c r="FK9" s="234"/>
      <c r="FL9" s="234"/>
      <c r="FM9" s="234"/>
      <c r="FN9" s="234"/>
      <c r="FO9" s="234"/>
      <c r="FP9" s="234"/>
      <c r="FQ9" s="234"/>
      <c r="FR9" s="234"/>
      <c r="FS9" s="234"/>
      <c r="FT9" s="234"/>
      <c r="FU9" s="234"/>
      <c r="FV9" s="234"/>
      <c r="FW9" s="234"/>
      <c r="FX9" s="234"/>
      <c r="FY9" s="234"/>
      <c r="FZ9" s="234"/>
      <c r="GA9" s="234"/>
      <c r="GB9" s="234"/>
      <c r="GC9" s="234"/>
      <c r="GD9" s="234"/>
      <c r="GE9" s="234"/>
      <c r="GF9" s="234"/>
      <c r="GG9" s="234"/>
      <c r="GH9" s="234"/>
      <c r="GI9" s="234"/>
      <c r="GJ9" s="234"/>
      <c r="GK9" s="234"/>
      <c r="GL9" s="234"/>
      <c r="GM9" s="234"/>
      <c r="GN9" s="234"/>
      <c r="GO9" s="234"/>
      <c r="GP9" s="234"/>
      <c r="GQ9" s="234"/>
      <c r="GR9" s="234"/>
      <c r="GS9" s="234"/>
      <c r="GT9" s="234"/>
      <c r="GU9" s="234"/>
      <c r="GV9" s="234"/>
      <c r="GW9" s="234"/>
      <c r="GX9" s="234"/>
      <c r="GY9" s="234"/>
      <c r="GZ9" s="234"/>
      <c r="HA9" s="234"/>
      <c r="HB9" s="234"/>
      <c r="HC9" s="234"/>
      <c r="HD9" s="234"/>
      <c r="HE9" s="234"/>
      <c r="HF9" s="234"/>
      <c r="HG9" s="234"/>
      <c r="HH9" s="234"/>
      <c r="HI9" s="234"/>
      <c r="HJ9" s="234"/>
      <c r="HK9" s="234"/>
      <c r="HL9" s="234"/>
      <c r="HM9" s="234"/>
      <c r="HN9" s="234"/>
      <c r="HO9" s="234"/>
      <c r="HP9" s="234"/>
      <c r="HQ9" s="234"/>
      <c r="HR9" s="234"/>
      <c r="HS9" s="234"/>
      <c r="HT9" s="234"/>
      <c r="HU9" s="234"/>
      <c r="HV9" s="234"/>
      <c r="HW9" s="234"/>
      <c r="HX9" s="234"/>
      <c r="HY9" s="234"/>
      <c r="HZ9" s="234"/>
      <c r="IA9" s="234"/>
      <c r="IB9" s="234"/>
      <c r="IC9" s="234"/>
      <c r="ID9" s="234"/>
      <c r="IE9" s="234"/>
      <c r="IF9" s="234"/>
      <c r="IG9" s="234"/>
      <c r="IH9" s="234"/>
      <c r="II9" s="234"/>
      <c r="IJ9" s="234"/>
      <c r="IK9" s="234"/>
      <c r="IL9" s="234"/>
      <c r="IM9" s="234"/>
      <c r="IN9" s="234"/>
      <c r="IO9" s="234"/>
      <c r="IP9" s="234"/>
      <c r="IQ9" s="234"/>
      <c r="IR9" s="234"/>
      <c r="IS9" s="234"/>
      <c r="IT9" s="234"/>
      <c r="IU9" s="234"/>
    </row>
    <row r="10" spans="1:255" s="237" customFormat="1" ht="15" customHeight="1">
      <c r="A10" s="234"/>
      <c r="B10" s="1079" t="s">
        <v>140</v>
      </c>
      <c r="C10" s="1066"/>
      <c r="D10" s="1066"/>
      <c r="E10" s="261" t="s">
        <v>141</v>
      </c>
      <c r="F10" s="108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66"/>
      <c r="H10" s="1066"/>
      <c r="I10" s="1066"/>
      <c r="J10" s="1066"/>
      <c r="K10" s="1066"/>
      <c r="L10" s="1066"/>
      <c r="M10" s="1066"/>
      <c r="N10" s="1066"/>
      <c r="O10" s="1066"/>
      <c r="P10" s="1066"/>
      <c r="Q10" s="1066"/>
      <c r="R10" s="1066"/>
      <c r="S10" s="1066"/>
      <c r="T10" s="248"/>
      <c r="U10" s="234"/>
      <c r="V10" s="234"/>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c r="BO10" s="234"/>
      <c r="BP10" s="234"/>
      <c r="BQ10" s="234"/>
      <c r="BR10" s="234"/>
      <c r="BS10" s="234"/>
      <c r="BT10" s="234"/>
      <c r="BU10" s="234"/>
      <c r="BV10" s="234"/>
      <c r="BW10" s="234"/>
      <c r="BX10" s="234"/>
      <c r="BY10" s="234"/>
      <c r="BZ10" s="234"/>
      <c r="CA10" s="234"/>
      <c r="CB10" s="234"/>
      <c r="CC10" s="234"/>
      <c r="CD10" s="234"/>
      <c r="CE10" s="234"/>
      <c r="CF10" s="234"/>
      <c r="CG10" s="234"/>
      <c r="CH10" s="234"/>
      <c r="CI10" s="234"/>
      <c r="CJ10" s="234"/>
      <c r="CK10" s="234"/>
      <c r="CL10" s="234"/>
      <c r="CM10" s="234"/>
      <c r="CN10" s="234"/>
      <c r="CO10" s="234"/>
      <c r="CP10" s="234"/>
      <c r="CQ10" s="234"/>
      <c r="CR10" s="234"/>
      <c r="CS10" s="234"/>
      <c r="CT10" s="234"/>
      <c r="CU10" s="234"/>
      <c r="CV10" s="234"/>
      <c r="CW10" s="234"/>
      <c r="CX10" s="234"/>
      <c r="CY10" s="234"/>
      <c r="CZ10" s="234"/>
      <c r="DA10" s="234"/>
      <c r="DB10" s="234"/>
      <c r="DC10" s="234"/>
      <c r="DD10" s="234"/>
      <c r="DE10" s="234"/>
      <c r="DF10" s="234"/>
      <c r="DG10" s="234"/>
      <c r="DH10" s="234"/>
      <c r="DI10" s="234"/>
      <c r="DJ10" s="234"/>
      <c r="DK10" s="234"/>
      <c r="DL10" s="234"/>
      <c r="DM10" s="234"/>
      <c r="DN10" s="234"/>
      <c r="DO10" s="234"/>
      <c r="DP10" s="234"/>
      <c r="DQ10" s="234"/>
      <c r="DR10" s="234"/>
      <c r="DS10" s="234"/>
      <c r="DT10" s="234"/>
      <c r="DU10" s="234"/>
      <c r="DV10" s="234"/>
      <c r="DW10" s="234"/>
      <c r="DX10" s="234"/>
      <c r="DY10" s="234"/>
      <c r="DZ10" s="234"/>
      <c r="EA10" s="234"/>
      <c r="EB10" s="234"/>
      <c r="EC10" s="234"/>
      <c r="ED10" s="234"/>
      <c r="EE10" s="234"/>
      <c r="EF10" s="234"/>
      <c r="EG10" s="234"/>
      <c r="EH10" s="234"/>
      <c r="EI10" s="234"/>
      <c r="EJ10" s="234"/>
      <c r="EK10" s="234"/>
      <c r="EL10" s="234"/>
      <c r="EM10" s="234"/>
      <c r="EN10" s="234"/>
      <c r="EO10" s="234"/>
      <c r="EP10" s="234"/>
      <c r="EQ10" s="234"/>
      <c r="ER10" s="234"/>
      <c r="ES10" s="234"/>
      <c r="ET10" s="234"/>
      <c r="EU10" s="234"/>
      <c r="EV10" s="234"/>
      <c r="EW10" s="234"/>
      <c r="EX10" s="234"/>
      <c r="EY10" s="234"/>
      <c r="EZ10" s="234"/>
      <c r="FA10" s="234"/>
      <c r="FB10" s="234"/>
      <c r="FC10" s="234"/>
      <c r="FD10" s="234"/>
      <c r="FE10" s="234"/>
      <c r="FF10" s="234"/>
      <c r="FG10" s="234"/>
      <c r="FH10" s="234"/>
      <c r="FI10" s="234"/>
      <c r="FJ10" s="234"/>
      <c r="FK10" s="234"/>
      <c r="FL10" s="234"/>
      <c r="FM10" s="234"/>
      <c r="FN10" s="234"/>
      <c r="FO10" s="234"/>
      <c r="FP10" s="234"/>
      <c r="FQ10" s="234"/>
      <c r="FR10" s="234"/>
      <c r="FS10" s="234"/>
      <c r="FT10" s="234"/>
      <c r="FU10" s="234"/>
      <c r="FV10" s="234"/>
      <c r="FW10" s="234"/>
      <c r="FX10" s="234"/>
      <c r="FY10" s="234"/>
      <c r="FZ10" s="234"/>
      <c r="GA10" s="234"/>
      <c r="GB10" s="234"/>
      <c r="GC10" s="234"/>
      <c r="GD10" s="234"/>
      <c r="GE10" s="234"/>
      <c r="GF10" s="234"/>
      <c r="GG10" s="234"/>
      <c r="GH10" s="234"/>
      <c r="GI10" s="234"/>
      <c r="GJ10" s="234"/>
      <c r="GK10" s="234"/>
      <c r="GL10" s="234"/>
      <c r="GM10" s="234"/>
      <c r="GN10" s="234"/>
      <c r="GO10" s="234"/>
      <c r="GP10" s="234"/>
      <c r="GQ10" s="234"/>
      <c r="GR10" s="234"/>
      <c r="GS10" s="234"/>
      <c r="GT10" s="234"/>
      <c r="GU10" s="234"/>
      <c r="GV10" s="234"/>
      <c r="GW10" s="234"/>
      <c r="GX10" s="234"/>
      <c r="GY10" s="234"/>
      <c r="GZ10" s="234"/>
      <c r="HA10" s="234"/>
      <c r="HB10" s="234"/>
      <c r="HC10" s="234"/>
      <c r="HD10" s="234"/>
      <c r="HE10" s="234"/>
      <c r="HF10" s="234"/>
      <c r="HG10" s="234"/>
      <c r="HH10" s="234"/>
      <c r="HI10" s="234"/>
      <c r="HJ10" s="234"/>
      <c r="HK10" s="234"/>
      <c r="HL10" s="234"/>
      <c r="HM10" s="234"/>
      <c r="HN10" s="234"/>
      <c r="HO10" s="234"/>
      <c r="HP10" s="234"/>
      <c r="HQ10" s="234"/>
      <c r="HR10" s="234"/>
      <c r="HS10" s="234"/>
      <c r="HT10" s="234"/>
      <c r="HU10" s="234"/>
      <c r="HV10" s="234"/>
      <c r="HW10" s="234"/>
      <c r="HX10" s="234"/>
      <c r="HY10" s="234"/>
      <c r="HZ10" s="234"/>
      <c r="IA10" s="234"/>
      <c r="IB10" s="234"/>
      <c r="IC10" s="234"/>
      <c r="ID10" s="234"/>
      <c r="IE10" s="234"/>
      <c r="IF10" s="234"/>
      <c r="IG10" s="234"/>
      <c r="IH10" s="234"/>
      <c r="II10" s="234"/>
      <c r="IJ10" s="234"/>
      <c r="IK10" s="234"/>
      <c r="IL10" s="234"/>
      <c r="IM10" s="234"/>
      <c r="IN10" s="234"/>
      <c r="IO10" s="234"/>
      <c r="IP10" s="234"/>
      <c r="IQ10" s="234"/>
      <c r="IR10" s="234"/>
      <c r="IS10" s="234"/>
      <c r="IT10" s="234"/>
      <c r="IU10" s="234"/>
    </row>
    <row r="11" spans="1:255" s="237" customFormat="1" ht="14.25" customHeight="1">
      <c r="A11" s="234"/>
      <c r="B11" s="262"/>
      <c r="C11" s="244"/>
      <c r="D11" s="253" t="str">
        <f>IF(E10="SI APLICA","¿El indicador no se reporta por limitaciones de información disponible? ","")</f>
        <v xml:space="preserve">¿El indicador no se reporta por limitaciones de información disponible? </v>
      </c>
      <c r="E11" s="263" t="s">
        <v>142</v>
      </c>
      <c r="F11" s="1083"/>
      <c r="G11" s="1084"/>
      <c r="H11" s="1084"/>
      <c r="I11" s="1084"/>
      <c r="J11" s="1084"/>
      <c r="K11" s="1084"/>
      <c r="L11" s="1084"/>
      <c r="M11" s="1084"/>
      <c r="N11" s="1084"/>
      <c r="O11" s="1084"/>
      <c r="P11" s="1084"/>
      <c r="Q11" s="1084"/>
      <c r="R11" s="1084"/>
      <c r="S11" s="108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c r="BU11" s="234"/>
      <c r="BV11" s="234"/>
      <c r="BW11" s="234"/>
      <c r="BX11" s="234"/>
      <c r="BY11" s="234"/>
      <c r="BZ11" s="234"/>
      <c r="CA11" s="234"/>
      <c r="CB11" s="234"/>
      <c r="CC11" s="234"/>
      <c r="CD11" s="234"/>
      <c r="CE11" s="234"/>
      <c r="CF11" s="234"/>
      <c r="CG11" s="234"/>
      <c r="CH11" s="234"/>
      <c r="CI11" s="234"/>
      <c r="CJ11" s="234"/>
      <c r="CK11" s="234"/>
      <c r="CL11" s="234"/>
      <c r="CM11" s="234"/>
      <c r="CN11" s="234"/>
      <c r="CO11" s="234"/>
      <c r="CP11" s="234"/>
      <c r="CQ11" s="234"/>
      <c r="CR11" s="234"/>
      <c r="CS11" s="234"/>
      <c r="CT11" s="234"/>
      <c r="CU11" s="234"/>
      <c r="CV11" s="234"/>
      <c r="CW11" s="234"/>
      <c r="CX11" s="234"/>
      <c r="CY11" s="234"/>
      <c r="CZ11" s="234"/>
      <c r="DA11" s="234"/>
      <c r="DB11" s="234"/>
      <c r="DC11" s="234"/>
      <c r="DD11" s="234"/>
      <c r="DE11" s="234"/>
      <c r="DF11" s="234"/>
      <c r="DG11" s="234"/>
      <c r="DH11" s="234"/>
      <c r="DI11" s="234"/>
      <c r="DJ11" s="234"/>
      <c r="DK11" s="234"/>
      <c r="DL11" s="234"/>
      <c r="DM11" s="234"/>
      <c r="DN11" s="234"/>
      <c r="DO11" s="234"/>
      <c r="DP11" s="234"/>
      <c r="DQ11" s="234"/>
      <c r="DR11" s="234"/>
      <c r="DS11" s="234"/>
      <c r="DT11" s="234"/>
      <c r="DU11" s="234"/>
      <c r="DV11" s="234"/>
      <c r="DW11" s="234"/>
      <c r="DX11" s="234"/>
      <c r="DY11" s="234"/>
      <c r="DZ11" s="234"/>
      <c r="EA11" s="234"/>
      <c r="EB11" s="234"/>
      <c r="EC11" s="234"/>
      <c r="ED11" s="234"/>
      <c r="EE11" s="234"/>
      <c r="EF11" s="234"/>
      <c r="EG11" s="234"/>
      <c r="EH11" s="234"/>
      <c r="EI11" s="234"/>
      <c r="EJ11" s="234"/>
      <c r="EK11" s="234"/>
      <c r="EL11" s="234"/>
      <c r="EM11" s="234"/>
      <c r="EN11" s="234"/>
      <c r="EO11" s="234"/>
      <c r="EP11" s="234"/>
      <c r="EQ11" s="234"/>
      <c r="ER11" s="234"/>
      <c r="ES11" s="234"/>
      <c r="ET11" s="234"/>
      <c r="EU11" s="234"/>
      <c r="EV11" s="234"/>
      <c r="EW11" s="234"/>
      <c r="EX11" s="234"/>
      <c r="EY11" s="234"/>
      <c r="EZ11" s="234"/>
      <c r="FA11" s="234"/>
      <c r="FB11" s="234"/>
      <c r="FC11" s="234"/>
      <c r="FD11" s="234"/>
      <c r="FE11" s="234"/>
      <c r="FF11" s="234"/>
      <c r="FG11" s="234"/>
      <c r="FH11" s="234"/>
      <c r="FI11" s="234"/>
      <c r="FJ11" s="234"/>
      <c r="FK11" s="234"/>
      <c r="FL11" s="234"/>
      <c r="FM11" s="234"/>
      <c r="FN11" s="234"/>
      <c r="FO11" s="234"/>
      <c r="FP11" s="234"/>
      <c r="FQ11" s="234"/>
      <c r="FR11" s="234"/>
      <c r="FS11" s="234"/>
      <c r="FT11" s="234"/>
      <c r="FU11" s="234"/>
      <c r="FV11" s="234"/>
      <c r="FW11" s="234"/>
      <c r="FX11" s="234"/>
      <c r="FY11" s="234"/>
      <c r="FZ11" s="234"/>
      <c r="GA11" s="234"/>
      <c r="GB11" s="234"/>
      <c r="GC11" s="234"/>
      <c r="GD11" s="234"/>
      <c r="GE11" s="234"/>
      <c r="GF11" s="234"/>
      <c r="GG11" s="234"/>
      <c r="GH11" s="234"/>
      <c r="GI11" s="234"/>
      <c r="GJ11" s="234"/>
      <c r="GK11" s="234"/>
      <c r="GL11" s="234"/>
      <c r="GM11" s="234"/>
      <c r="GN11" s="234"/>
      <c r="GO11" s="234"/>
      <c r="GP11" s="234"/>
      <c r="GQ11" s="234"/>
      <c r="GR11" s="234"/>
      <c r="GS11" s="234"/>
      <c r="GT11" s="234"/>
      <c r="GU11" s="234"/>
      <c r="GV11" s="234"/>
      <c r="GW11" s="234"/>
      <c r="GX11" s="234"/>
      <c r="GY11" s="234"/>
      <c r="GZ11" s="234"/>
      <c r="HA11" s="234"/>
      <c r="HB11" s="234"/>
      <c r="HC11" s="234"/>
      <c r="HD11" s="234"/>
      <c r="HE11" s="234"/>
      <c r="HF11" s="234"/>
      <c r="HG11" s="234"/>
      <c r="HH11" s="234"/>
      <c r="HI11" s="234"/>
      <c r="HJ11" s="234"/>
      <c r="HK11" s="234"/>
      <c r="HL11" s="234"/>
      <c r="HM11" s="234"/>
      <c r="HN11" s="234"/>
      <c r="HO11" s="234"/>
      <c r="HP11" s="234"/>
      <c r="HQ11" s="234"/>
      <c r="HR11" s="234"/>
      <c r="HS11" s="234"/>
      <c r="HT11" s="234"/>
      <c r="HU11" s="234"/>
      <c r="HV11" s="234"/>
      <c r="HW11" s="234"/>
      <c r="HX11" s="234"/>
      <c r="HY11" s="234"/>
      <c r="HZ11" s="234"/>
      <c r="IA11" s="234"/>
      <c r="IB11" s="234"/>
      <c r="IC11" s="234"/>
      <c r="ID11" s="234"/>
      <c r="IE11" s="234"/>
      <c r="IF11" s="234"/>
      <c r="IG11" s="234"/>
      <c r="IH11" s="234"/>
      <c r="II11" s="234"/>
      <c r="IJ11" s="234"/>
      <c r="IK11" s="234"/>
      <c r="IL11" s="234"/>
      <c r="IM11" s="234"/>
      <c r="IN11" s="234"/>
      <c r="IO11" s="234"/>
      <c r="IP11" s="234"/>
      <c r="IQ11" s="234"/>
      <c r="IR11" s="234"/>
      <c r="IS11" s="234"/>
      <c r="IT11" s="234"/>
      <c r="IU11" s="234"/>
    </row>
    <row r="12" spans="1:255" s="237" customFormat="1" ht="31.5" customHeight="1">
      <c r="A12" s="234"/>
      <c r="B12" s="262"/>
      <c r="C12" s="244"/>
      <c r="D12" s="264" t="str">
        <f>IF(E11="SI SE REPORTA","¿Qué programas o proyectos del Plan de Acción están asociados al indicador? ","")</f>
        <v xml:space="preserve">¿Qué programas o proyectos del Plan de Acción están asociados al indicador? </v>
      </c>
      <c r="E12" s="1085" t="s">
        <v>1447</v>
      </c>
      <c r="F12" s="1085"/>
      <c r="G12" s="265"/>
      <c r="H12" s="265"/>
      <c r="I12" s="265"/>
      <c r="J12" s="265"/>
      <c r="K12" s="265"/>
      <c r="L12" s="265"/>
      <c r="M12" s="265"/>
      <c r="N12" s="265"/>
      <c r="O12" s="265"/>
      <c r="P12" s="265"/>
      <c r="Q12" s="266"/>
      <c r="R12" s="266"/>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c r="BQ12" s="234"/>
      <c r="BR12" s="234"/>
      <c r="BS12" s="234"/>
      <c r="BT12" s="234"/>
      <c r="BU12" s="234"/>
      <c r="BV12" s="234"/>
      <c r="BW12" s="234"/>
      <c r="BX12" s="234"/>
      <c r="BY12" s="234"/>
      <c r="BZ12" s="234"/>
      <c r="CA12" s="234"/>
      <c r="CB12" s="234"/>
      <c r="CC12" s="234"/>
      <c r="CD12" s="234"/>
      <c r="CE12" s="234"/>
      <c r="CF12" s="234"/>
      <c r="CG12" s="234"/>
      <c r="CH12" s="234"/>
      <c r="CI12" s="234"/>
      <c r="CJ12" s="234"/>
      <c r="CK12" s="234"/>
      <c r="CL12" s="234"/>
      <c r="CM12" s="234"/>
      <c r="CN12" s="234"/>
      <c r="CO12" s="234"/>
      <c r="CP12" s="234"/>
      <c r="CQ12" s="234"/>
      <c r="CR12" s="234"/>
      <c r="CS12" s="234"/>
      <c r="CT12" s="234"/>
      <c r="CU12" s="234"/>
      <c r="CV12" s="234"/>
      <c r="CW12" s="234"/>
      <c r="CX12" s="234"/>
      <c r="CY12" s="234"/>
      <c r="CZ12" s="234"/>
      <c r="DA12" s="234"/>
      <c r="DB12" s="234"/>
      <c r="DC12" s="234"/>
      <c r="DD12" s="234"/>
      <c r="DE12" s="234"/>
      <c r="DF12" s="234"/>
      <c r="DG12" s="234"/>
      <c r="DH12" s="234"/>
      <c r="DI12" s="234"/>
      <c r="DJ12" s="234"/>
      <c r="DK12" s="234"/>
      <c r="DL12" s="234"/>
      <c r="DM12" s="234"/>
      <c r="DN12" s="234"/>
      <c r="DO12" s="234"/>
      <c r="DP12" s="234"/>
      <c r="DQ12" s="234"/>
      <c r="DR12" s="234"/>
      <c r="DS12" s="234"/>
      <c r="DT12" s="234"/>
      <c r="DU12" s="234"/>
      <c r="DV12" s="234"/>
      <c r="DW12" s="234"/>
      <c r="DX12" s="234"/>
      <c r="DY12" s="234"/>
      <c r="DZ12" s="234"/>
      <c r="EA12" s="234"/>
      <c r="EB12" s="234"/>
      <c r="EC12" s="234"/>
      <c r="ED12" s="234"/>
      <c r="EE12" s="234"/>
      <c r="EF12" s="234"/>
      <c r="EG12" s="234"/>
      <c r="EH12" s="234"/>
      <c r="EI12" s="234"/>
      <c r="EJ12" s="234"/>
      <c r="EK12" s="234"/>
      <c r="EL12" s="234"/>
      <c r="EM12" s="234"/>
      <c r="EN12" s="234"/>
      <c r="EO12" s="234"/>
      <c r="EP12" s="234"/>
      <c r="EQ12" s="234"/>
      <c r="ER12" s="234"/>
      <c r="ES12" s="234"/>
      <c r="ET12" s="234"/>
      <c r="EU12" s="234"/>
      <c r="EV12" s="234"/>
      <c r="EW12" s="234"/>
      <c r="EX12" s="234"/>
      <c r="EY12" s="234"/>
      <c r="EZ12" s="234"/>
      <c r="FA12" s="234"/>
      <c r="FB12" s="234"/>
      <c r="FC12" s="234"/>
      <c r="FD12" s="234"/>
      <c r="FE12" s="234"/>
      <c r="FF12" s="234"/>
      <c r="FG12" s="234"/>
      <c r="FH12" s="234"/>
      <c r="FI12" s="234"/>
      <c r="FJ12" s="234"/>
      <c r="FK12" s="234"/>
      <c r="FL12" s="234"/>
      <c r="FM12" s="234"/>
      <c r="FN12" s="234"/>
      <c r="FO12" s="234"/>
      <c r="FP12" s="234"/>
      <c r="FQ12" s="234"/>
      <c r="FR12" s="234"/>
      <c r="FS12" s="234"/>
      <c r="FT12" s="234"/>
      <c r="FU12" s="234"/>
      <c r="FV12" s="234"/>
      <c r="FW12" s="234"/>
      <c r="FX12" s="234"/>
      <c r="FY12" s="234"/>
      <c r="FZ12" s="234"/>
      <c r="GA12" s="234"/>
      <c r="GB12" s="234"/>
      <c r="GC12" s="234"/>
      <c r="GD12" s="234"/>
      <c r="GE12" s="234"/>
      <c r="GF12" s="234"/>
      <c r="GG12" s="234"/>
      <c r="GH12" s="234"/>
      <c r="GI12" s="234"/>
      <c r="GJ12" s="234"/>
      <c r="GK12" s="234"/>
      <c r="GL12" s="234"/>
      <c r="GM12" s="234"/>
      <c r="GN12" s="234"/>
      <c r="GO12" s="234"/>
      <c r="GP12" s="234"/>
      <c r="GQ12" s="234"/>
      <c r="GR12" s="234"/>
      <c r="GS12" s="234"/>
      <c r="GT12" s="234"/>
      <c r="GU12" s="234"/>
      <c r="GV12" s="234"/>
      <c r="GW12" s="234"/>
      <c r="GX12" s="234"/>
      <c r="GY12" s="234"/>
      <c r="GZ12" s="234"/>
      <c r="HA12" s="234"/>
      <c r="HB12" s="234"/>
      <c r="HC12" s="234"/>
      <c r="HD12" s="234"/>
      <c r="HE12" s="234"/>
      <c r="HF12" s="234"/>
      <c r="HG12" s="234"/>
      <c r="HH12" s="234"/>
      <c r="HI12" s="234"/>
      <c r="HJ12" s="234"/>
      <c r="HK12" s="234"/>
      <c r="HL12" s="234"/>
      <c r="HM12" s="234"/>
      <c r="HN12" s="234"/>
      <c r="HO12" s="234"/>
      <c r="HP12" s="234"/>
      <c r="HQ12" s="234"/>
      <c r="HR12" s="234"/>
      <c r="HS12" s="234"/>
      <c r="HT12" s="234"/>
      <c r="HU12" s="234"/>
      <c r="HV12" s="234"/>
      <c r="HW12" s="234"/>
      <c r="HX12" s="234"/>
      <c r="HY12" s="234"/>
      <c r="HZ12" s="234"/>
      <c r="IA12" s="234"/>
      <c r="IB12" s="234"/>
      <c r="IC12" s="234"/>
      <c r="ID12" s="234"/>
      <c r="IE12" s="234"/>
      <c r="IF12" s="234"/>
      <c r="IG12" s="234"/>
      <c r="IH12" s="234"/>
      <c r="II12" s="234"/>
      <c r="IJ12" s="234"/>
      <c r="IK12" s="234"/>
      <c r="IL12" s="234"/>
      <c r="IM12" s="234"/>
      <c r="IN12" s="234"/>
      <c r="IO12" s="234"/>
      <c r="IP12" s="234"/>
      <c r="IQ12" s="234"/>
      <c r="IR12" s="234"/>
      <c r="IS12" s="234"/>
      <c r="IT12" s="234"/>
      <c r="IU12" s="234"/>
    </row>
    <row r="13" spans="1:255" s="237" customFormat="1" ht="21.75" customHeight="1">
      <c r="A13" s="234"/>
      <c r="B13" s="262"/>
      <c r="C13" s="244"/>
      <c r="D13" s="253" t="s">
        <v>143</v>
      </c>
      <c r="E13" s="1086"/>
      <c r="F13" s="1087"/>
      <c r="G13" s="1087"/>
      <c r="H13" s="1087"/>
      <c r="I13" s="1087"/>
      <c r="J13" s="1087"/>
      <c r="K13" s="1087"/>
      <c r="L13" s="1087"/>
      <c r="M13" s="1087"/>
      <c r="N13" s="1087"/>
      <c r="O13" s="1087"/>
      <c r="P13" s="1087"/>
      <c r="Q13" s="267"/>
      <c r="R13" s="267"/>
      <c r="S13" s="234"/>
      <c r="T13" s="234"/>
      <c r="U13" s="234"/>
      <c r="V13" s="234"/>
      <c r="W13" s="234"/>
      <c r="X13" s="234"/>
      <c r="Y13" s="234"/>
      <c r="Z13" s="234"/>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c r="BM13" s="234"/>
      <c r="BN13" s="234"/>
      <c r="BO13" s="234"/>
      <c r="BP13" s="234"/>
      <c r="BQ13" s="234"/>
      <c r="BR13" s="234"/>
      <c r="BS13" s="234"/>
      <c r="BT13" s="234"/>
      <c r="BU13" s="234"/>
      <c r="BV13" s="234"/>
      <c r="BW13" s="234"/>
      <c r="BX13" s="234"/>
      <c r="BY13" s="234"/>
      <c r="BZ13" s="234"/>
      <c r="CA13" s="234"/>
      <c r="CB13" s="234"/>
      <c r="CC13" s="234"/>
      <c r="CD13" s="234"/>
      <c r="CE13" s="234"/>
      <c r="CF13" s="234"/>
      <c r="CG13" s="234"/>
      <c r="CH13" s="234"/>
      <c r="CI13" s="234"/>
      <c r="CJ13" s="234"/>
      <c r="CK13" s="234"/>
      <c r="CL13" s="234"/>
      <c r="CM13" s="234"/>
      <c r="CN13" s="234"/>
      <c r="CO13" s="234"/>
      <c r="CP13" s="234"/>
      <c r="CQ13" s="234"/>
      <c r="CR13" s="234"/>
      <c r="CS13" s="234"/>
      <c r="CT13" s="234"/>
      <c r="CU13" s="234"/>
      <c r="CV13" s="234"/>
      <c r="CW13" s="234"/>
      <c r="CX13" s="234"/>
      <c r="CY13" s="234"/>
      <c r="CZ13" s="234"/>
      <c r="DA13" s="234"/>
      <c r="DB13" s="234"/>
      <c r="DC13" s="234"/>
      <c r="DD13" s="234"/>
      <c r="DE13" s="234"/>
      <c r="DF13" s="234"/>
      <c r="DG13" s="234"/>
      <c r="DH13" s="234"/>
      <c r="DI13" s="234"/>
      <c r="DJ13" s="234"/>
      <c r="DK13" s="234"/>
      <c r="DL13" s="234"/>
      <c r="DM13" s="234"/>
      <c r="DN13" s="234"/>
      <c r="DO13" s="234"/>
      <c r="DP13" s="234"/>
      <c r="DQ13" s="234"/>
      <c r="DR13" s="234"/>
      <c r="DS13" s="234"/>
      <c r="DT13" s="234"/>
      <c r="DU13" s="234"/>
      <c r="DV13" s="234"/>
      <c r="DW13" s="234"/>
      <c r="DX13" s="234"/>
      <c r="DY13" s="234"/>
      <c r="DZ13" s="234"/>
      <c r="EA13" s="234"/>
      <c r="EB13" s="234"/>
      <c r="EC13" s="234"/>
      <c r="ED13" s="234"/>
      <c r="EE13" s="234"/>
      <c r="EF13" s="234"/>
      <c r="EG13" s="234"/>
      <c r="EH13" s="234"/>
      <c r="EI13" s="234"/>
      <c r="EJ13" s="234"/>
      <c r="EK13" s="234"/>
      <c r="EL13" s="234"/>
      <c r="EM13" s="234"/>
      <c r="EN13" s="234"/>
      <c r="EO13" s="234"/>
      <c r="EP13" s="234"/>
      <c r="EQ13" s="234"/>
      <c r="ER13" s="234"/>
      <c r="ES13" s="234"/>
      <c r="ET13" s="234"/>
      <c r="EU13" s="234"/>
      <c r="EV13" s="234"/>
      <c r="EW13" s="234"/>
      <c r="EX13" s="234"/>
      <c r="EY13" s="234"/>
      <c r="EZ13" s="234"/>
      <c r="FA13" s="234"/>
      <c r="FB13" s="234"/>
      <c r="FC13" s="234"/>
      <c r="FD13" s="234"/>
      <c r="FE13" s="234"/>
      <c r="FF13" s="234"/>
      <c r="FG13" s="234"/>
      <c r="FH13" s="234"/>
      <c r="FI13" s="234"/>
      <c r="FJ13" s="234"/>
      <c r="FK13" s="234"/>
      <c r="FL13" s="234"/>
      <c r="FM13" s="234"/>
      <c r="FN13" s="234"/>
      <c r="FO13" s="234"/>
      <c r="FP13" s="234"/>
      <c r="FQ13" s="234"/>
      <c r="FR13" s="234"/>
      <c r="FS13" s="234"/>
      <c r="FT13" s="234"/>
      <c r="FU13" s="234"/>
      <c r="FV13" s="234"/>
      <c r="FW13" s="234"/>
      <c r="FX13" s="234"/>
      <c r="FY13" s="234"/>
      <c r="FZ13" s="234"/>
      <c r="GA13" s="234"/>
      <c r="GB13" s="234"/>
      <c r="GC13" s="234"/>
      <c r="GD13" s="234"/>
      <c r="GE13" s="234"/>
      <c r="GF13" s="234"/>
      <c r="GG13" s="234"/>
      <c r="GH13" s="234"/>
      <c r="GI13" s="234"/>
      <c r="GJ13" s="234"/>
      <c r="GK13" s="234"/>
      <c r="GL13" s="234"/>
      <c r="GM13" s="234"/>
      <c r="GN13" s="234"/>
      <c r="GO13" s="234"/>
      <c r="GP13" s="234"/>
      <c r="GQ13" s="234"/>
      <c r="GR13" s="234"/>
      <c r="GS13" s="234"/>
      <c r="GT13" s="234"/>
      <c r="GU13" s="234"/>
      <c r="GV13" s="234"/>
      <c r="GW13" s="234"/>
      <c r="GX13" s="234"/>
      <c r="GY13" s="234"/>
      <c r="GZ13" s="234"/>
      <c r="HA13" s="234"/>
      <c r="HB13" s="234"/>
      <c r="HC13" s="234"/>
      <c r="HD13" s="234"/>
      <c r="HE13" s="234"/>
      <c r="HF13" s="234"/>
      <c r="HG13" s="234"/>
      <c r="HH13" s="234"/>
      <c r="HI13" s="234"/>
      <c r="HJ13" s="234"/>
      <c r="HK13" s="234"/>
      <c r="HL13" s="234"/>
      <c r="HM13" s="234"/>
      <c r="HN13" s="234"/>
      <c r="HO13" s="234"/>
      <c r="HP13" s="234"/>
      <c r="HQ13" s="234"/>
      <c r="HR13" s="234"/>
      <c r="HS13" s="234"/>
      <c r="HT13" s="234"/>
      <c r="HU13" s="234"/>
      <c r="HV13" s="234"/>
      <c r="HW13" s="234"/>
      <c r="HX13" s="234"/>
      <c r="HY13" s="234"/>
      <c r="HZ13" s="234"/>
      <c r="IA13" s="234"/>
      <c r="IB13" s="234"/>
      <c r="IC13" s="234"/>
      <c r="ID13" s="234"/>
      <c r="IE13" s="234"/>
      <c r="IF13" s="234"/>
      <c r="IG13" s="234"/>
      <c r="IH13" s="234"/>
      <c r="II13" s="234"/>
      <c r="IJ13" s="234"/>
      <c r="IK13" s="234"/>
      <c r="IL13" s="234"/>
      <c r="IM13" s="234"/>
      <c r="IN13" s="234"/>
      <c r="IO13" s="234"/>
      <c r="IP13" s="234"/>
      <c r="IQ13" s="234"/>
      <c r="IR13" s="234"/>
      <c r="IS13" s="234"/>
      <c r="IT13" s="234"/>
      <c r="IU13" s="234"/>
    </row>
    <row r="14" spans="1:255" s="237" customFormat="1" ht="8.1" customHeight="1" thickBot="1">
      <c r="A14" s="234"/>
      <c r="B14" s="268"/>
      <c r="C14" s="269"/>
      <c r="D14" s="270"/>
      <c r="E14" s="271"/>
      <c r="F14" s="271"/>
      <c r="G14" s="271"/>
      <c r="H14" s="271"/>
      <c r="I14" s="271"/>
      <c r="J14" s="271"/>
      <c r="K14" s="271"/>
      <c r="L14" s="234"/>
      <c r="M14" s="234"/>
      <c r="N14" s="234"/>
      <c r="O14" s="234"/>
      <c r="P14" s="234"/>
      <c r="Q14" s="234"/>
      <c r="R14" s="234"/>
      <c r="S14" s="234"/>
      <c r="T14" s="234"/>
      <c r="U14" s="234"/>
      <c r="V14" s="234"/>
      <c r="W14" s="234"/>
      <c r="X14" s="234"/>
      <c r="Y14" s="234"/>
      <c r="Z14" s="234"/>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c r="BP14" s="234"/>
      <c r="BQ14" s="234"/>
      <c r="BR14" s="234"/>
      <c r="BS14" s="234"/>
      <c r="BT14" s="234"/>
      <c r="BU14" s="234"/>
      <c r="BV14" s="234"/>
      <c r="BW14" s="234"/>
      <c r="BX14" s="234"/>
      <c r="BY14" s="234"/>
      <c r="BZ14" s="234"/>
      <c r="CA14" s="234"/>
      <c r="CB14" s="234"/>
      <c r="CC14" s="234"/>
      <c r="CD14" s="234"/>
      <c r="CE14" s="234"/>
      <c r="CF14" s="234"/>
      <c r="CG14" s="234"/>
      <c r="CH14" s="234"/>
      <c r="CI14" s="234"/>
      <c r="CJ14" s="234"/>
      <c r="CK14" s="234"/>
      <c r="CL14" s="234"/>
      <c r="CM14" s="234"/>
      <c r="CN14" s="234"/>
      <c r="CO14" s="234"/>
      <c r="CP14" s="234"/>
      <c r="CQ14" s="234"/>
      <c r="CR14" s="234"/>
      <c r="CS14" s="234"/>
      <c r="CT14" s="234"/>
      <c r="CU14" s="234"/>
      <c r="CV14" s="234"/>
      <c r="CW14" s="234"/>
      <c r="CX14" s="234"/>
      <c r="CY14" s="234"/>
      <c r="CZ14" s="234"/>
      <c r="DA14" s="234"/>
      <c r="DB14" s="234"/>
      <c r="DC14" s="234"/>
      <c r="DD14" s="234"/>
      <c r="DE14" s="234"/>
      <c r="DF14" s="234"/>
      <c r="DG14" s="234"/>
      <c r="DH14" s="234"/>
      <c r="DI14" s="234"/>
      <c r="DJ14" s="234"/>
      <c r="DK14" s="234"/>
      <c r="DL14" s="234"/>
      <c r="DM14" s="234"/>
      <c r="DN14" s="234"/>
      <c r="DO14" s="234"/>
      <c r="DP14" s="234"/>
      <c r="DQ14" s="234"/>
      <c r="DR14" s="234"/>
      <c r="DS14" s="234"/>
      <c r="DT14" s="234"/>
      <c r="DU14" s="234"/>
      <c r="DV14" s="234"/>
      <c r="DW14" s="234"/>
      <c r="DX14" s="234"/>
      <c r="DY14" s="234"/>
      <c r="DZ14" s="234"/>
      <c r="EA14" s="234"/>
      <c r="EB14" s="234"/>
      <c r="EC14" s="234"/>
      <c r="ED14" s="234"/>
      <c r="EE14" s="234"/>
      <c r="EF14" s="234"/>
      <c r="EG14" s="234"/>
      <c r="EH14" s="234"/>
      <c r="EI14" s="234"/>
      <c r="EJ14" s="234"/>
      <c r="EK14" s="234"/>
      <c r="EL14" s="234"/>
      <c r="EM14" s="234"/>
      <c r="EN14" s="234"/>
      <c r="EO14" s="234"/>
      <c r="EP14" s="234"/>
      <c r="EQ14" s="234"/>
      <c r="ER14" s="234"/>
      <c r="ES14" s="234"/>
      <c r="ET14" s="234"/>
      <c r="EU14" s="234"/>
      <c r="EV14" s="234"/>
      <c r="EW14" s="234"/>
      <c r="EX14" s="234"/>
      <c r="EY14" s="234"/>
      <c r="EZ14" s="234"/>
      <c r="FA14" s="234"/>
      <c r="FB14" s="234"/>
      <c r="FC14" s="234"/>
      <c r="FD14" s="234"/>
      <c r="FE14" s="234"/>
      <c r="FF14" s="234"/>
      <c r="FG14" s="234"/>
      <c r="FH14" s="234"/>
      <c r="FI14" s="234"/>
      <c r="FJ14" s="234"/>
      <c r="FK14" s="234"/>
      <c r="FL14" s="234"/>
      <c r="FM14" s="234"/>
      <c r="FN14" s="234"/>
      <c r="FO14" s="234"/>
      <c r="FP14" s="234"/>
      <c r="FQ14" s="234"/>
      <c r="FR14" s="234"/>
      <c r="FS14" s="234"/>
      <c r="FT14" s="234"/>
      <c r="FU14" s="234"/>
      <c r="FV14" s="234"/>
      <c r="FW14" s="234"/>
      <c r="FX14" s="234"/>
      <c r="FY14" s="234"/>
      <c r="FZ14" s="234"/>
      <c r="GA14" s="234"/>
      <c r="GB14" s="234"/>
      <c r="GC14" s="234"/>
      <c r="GD14" s="234"/>
      <c r="GE14" s="234"/>
      <c r="GF14" s="234"/>
      <c r="GG14" s="234"/>
      <c r="GH14" s="234"/>
      <c r="GI14" s="234"/>
      <c r="GJ14" s="234"/>
      <c r="GK14" s="234"/>
      <c r="GL14" s="234"/>
      <c r="GM14" s="234"/>
      <c r="GN14" s="234"/>
      <c r="GO14" s="234"/>
      <c r="GP14" s="234"/>
      <c r="GQ14" s="234"/>
      <c r="GR14" s="234"/>
      <c r="GS14" s="234"/>
      <c r="GT14" s="234"/>
      <c r="GU14" s="234"/>
      <c r="GV14" s="234"/>
      <c r="GW14" s="234"/>
      <c r="GX14" s="234"/>
      <c r="GY14" s="234"/>
      <c r="GZ14" s="234"/>
      <c r="HA14" s="234"/>
      <c r="HB14" s="234"/>
      <c r="HC14" s="234"/>
      <c r="HD14" s="234"/>
      <c r="HE14" s="234"/>
      <c r="HF14" s="234"/>
      <c r="HG14" s="234"/>
      <c r="HH14" s="234"/>
      <c r="HI14" s="234"/>
      <c r="HJ14" s="234"/>
      <c r="HK14" s="234"/>
      <c r="HL14" s="234"/>
      <c r="HM14" s="234"/>
      <c r="HN14" s="234"/>
      <c r="HO14" s="234"/>
      <c r="HP14" s="234"/>
      <c r="HQ14" s="234"/>
      <c r="HR14" s="234"/>
      <c r="HS14" s="234"/>
      <c r="HT14" s="234"/>
      <c r="HU14" s="234"/>
      <c r="HV14" s="234"/>
      <c r="HW14" s="234"/>
      <c r="HX14" s="234"/>
      <c r="HY14" s="234"/>
      <c r="HZ14" s="234"/>
      <c r="IA14" s="234"/>
      <c r="IB14" s="234"/>
      <c r="IC14" s="234"/>
      <c r="ID14" s="234"/>
      <c r="IE14" s="234"/>
      <c r="IF14" s="234"/>
      <c r="IG14" s="234"/>
      <c r="IH14" s="234"/>
      <c r="II14" s="234"/>
      <c r="IJ14" s="234"/>
      <c r="IK14" s="234"/>
      <c r="IL14" s="234"/>
      <c r="IM14" s="234"/>
      <c r="IN14" s="234"/>
      <c r="IO14" s="234"/>
      <c r="IP14" s="234"/>
      <c r="IQ14" s="234"/>
      <c r="IR14" s="234"/>
      <c r="IS14" s="234"/>
      <c r="IT14" s="234"/>
      <c r="IU14" s="234"/>
    </row>
    <row r="15" spans="1:255" s="237" customFormat="1" ht="24" customHeight="1" thickBot="1">
      <c r="A15" s="234"/>
      <c r="B15" s="1065" t="s">
        <v>144</v>
      </c>
      <c r="C15" s="272"/>
      <c r="D15" s="273" t="s">
        <v>268</v>
      </c>
      <c r="E15" s="274"/>
      <c r="F15" s="275"/>
      <c r="G15" s="275"/>
      <c r="H15" s="275"/>
      <c r="I15" s="275"/>
      <c r="J15" s="275"/>
      <c r="K15" s="276"/>
      <c r="L15" s="234"/>
      <c r="M15" s="234"/>
      <c r="N15" s="234"/>
      <c r="O15" s="234"/>
      <c r="P15" s="234"/>
      <c r="Q15" s="234"/>
      <c r="R15" s="234"/>
      <c r="S15" s="234"/>
      <c r="T15" s="234"/>
      <c r="U15" s="234"/>
      <c r="V15" s="234"/>
      <c r="W15" s="234"/>
      <c r="X15" s="234"/>
      <c r="Y15" s="234"/>
      <c r="Z15" s="234"/>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34"/>
      <c r="BK15" s="234"/>
      <c r="BL15" s="234"/>
      <c r="BM15" s="234"/>
      <c r="BN15" s="234"/>
      <c r="BO15" s="234"/>
      <c r="BP15" s="234"/>
      <c r="BQ15" s="234"/>
      <c r="BR15" s="234"/>
      <c r="BS15" s="234"/>
      <c r="BT15" s="234"/>
      <c r="BU15" s="234"/>
      <c r="BV15" s="234"/>
      <c r="BW15" s="234"/>
      <c r="BX15" s="234"/>
      <c r="BY15" s="234"/>
      <c r="BZ15" s="234"/>
      <c r="CA15" s="234"/>
      <c r="CB15" s="234"/>
      <c r="CC15" s="234"/>
      <c r="CD15" s="234"/>
      <c r="CE15" s="234"/>
      <c r="CF15" s="234"/>
      <c r="CG15" s="234"/>
      <c r="CH15" s="234"/>
      <c r="CI15" s="234"/>
      <c r="CJ15" s="234"/>
      <c r="CK15" s="234"/>
      <c r="CL15" s="234"/>
      <c r="CM15" s="234"/>
      <c r="CN15" s="234"/>
      <c r="CO15" s="234"/>
      <c r="CP15" s="234"/>
      <c r="CQ15" s="234"/>
      <c r="CR15" s="234"/>
      <c r="CS15" s="234"/>
      <c r="CT15" s="234"/>
      <c r="CU15" s="234"/>
      <c r="CV15" s="234"/>
      <c r="CW15" s="234"/>
      <c r="CX15" s="234"/>
      <c r="CY15" s="234"/>
      <c r="CZ15" s="234"/>
      <c r="DA15" s="234"/>
      <c r="DB15" s="234"/>
      <c r="DC15" s="234"/>
      <c r="DD15" s="234"/>
      <c r="DE15" s="234"/>
      <c r="DF15" s="234"/>
      <c r="DG15" s="234"/>
      <c r="DH15" s="234"/>
      <c r="DI15" s="234"/>
      <c r="DJ15" s="234"/>
      <c r="DK15" s="234"/>
      <c r="DL15" s="234"/>
      <c r="DM15" s="234"/>
      <c r="DN15" s="234"/>
      <c r="DO15" s="234"/>
      <c r="DP15" s="234"/>
      <c r="DQ15" s="234"/>
      <c r="DR15" s="234"/>
      <c r="DS15" s="234"/>
      <c r="DT15" s="234"/>
      <c r="DU15" s="234"/>
      <c r="DV15" s="234"/>
      <c r="DW15" s="234"/>
      <c r="DX15" s="234"/>
      <c r="DY15" s="234"/>
      <c r="DZ15" s="234"/>
      <c r="EA15" s="234"/>
      <c r="EB15" s="234"/>
      <c r="EC15" s="234"/>
      <c r="ED15" s="234"/>
      <c r="EE15" s="234"/>
      <c r="EF15" s="234"/>
      <c r="EG15" s="234"/>
      <c r="EH15" s="234"/>
      <c r="EI15" s="234"/>
      <c r="EJ15" s="234"/>
      <c r="EK15" s="234"/>
      <c r="EL15" s="234"/>
      <c r="EM15" s="234"/>
      <c r="EN15" s="234"/>
      <c r="EO15" s="234"/>
      <c r="EP15" s="234"/>
      <c r="EQ15" s="234"/>
      <c r="ER15" s="234"/>
      <c r="ES15" s="234"/>
      <c r="ET15" s="234"/>
      <c r="EU15" s="234"/>
      <c r="EV15" s="234"/>
      <c r="EW15" s="234"/>
      <c r="EX15" s="234"/>
      <c r="EY15" s="234"/>
      <c r="EZ15" s="234"/>
      <c r="FA15" s="234"/>
      <c r="FB15" s="234"/>
      <c r="FC15" s="234"/>
      <c r="FD15" s="234"/>
      <c r="FE15" s="234"/>
      <c r="FF15" s="234"/>
      <c r="FG15" s="234"/>
      <c r="FH15" s="234"/>
      <c r="FI15" s="234"/>
      <c r="FJ15" s="234"/>
      <c r="FK15" s="234"/>
      <c r="FL15" s="234"/>
      <c r="FM15" s="234"/>
      <c r="FN15" s="234"/>
      <c r="FO15" s="234"/>
      <c r="FP15" s="234"/>
      <c r="FQ15" s="234"/>
      <c r="FR15" s="234"/>
      <c r="FS15" s="234"/>
      <c r="FT15" s="234"/>
      <c r="FU15" s="234"/>
      <c r="FV15" s="234"/>
      <c r="FW15" s="234"/>
      <c r="FX15" s="234"/>
      <c r="FY15" s="234"/>
      <c r="FZ15" s="234"/>
      <c r="GA15" s="234"/>
      <c r="GB15" s="234"/>
      <c r="GC15" s="234"/>
      <c r="GD15" s="234"/>
      <c r="GE15" s="234"/>
      <c r="GF15" s="234"/>
      <c r="GG15" s="234"/>
      <c r="GH15" s="234"/>
      <c r="GI15" s="234"/>
      <c r="GJ15" s="234"/>
      <c r="GK15" s="234"/>
      <c r="GL15" s="234"/>
      <c r="GM15" s="234"/>
      <c r="GN15" s="234"/>
      <c r="GO15" s="234"/>
      <c r="GP15" s="234"/>
      <c r="GQ15" s="234"/>
      <c r="GR15" s="234"/>
      <c r="GS15" s="234"/>
      <c r="GT15" s="234"/>
      <c r="GU15" s="234"/>
      <c r="GV15" s="234"/>
      <c r="GW15" s="234"/>
      <c r="GX15" s="234"/>
      <c r="GY15" s="234"/>
      <c r="GZ15" s="234"/>
      <c r="HA15" s="234"/>
      <c r="HB15" s="234"/>
      <c r="HC15" s="234"/>
      <c r="HD15" s="234"/>
      <c r="HE15" s="234"/>
      <c r="HF15" s="234"/>
      <c r="HG15" s="234"/>
      <c r="HH15" s="234"/>
      <c r="HI15" s="234"/>
      <c r="HJ15" s="234"/>
      <c r="HK15" s="234"/>
      <c r="HL15" s="234"/>
      <c r="HM15" s="234"/>
      <c r="HN15" s="234"/>
      <c r="HO15" s="234"/>
      <c r="HP15" s="234"/>
      <c r="HQ15" s="234"/>
      <c r="HR15" s="234"/>
      <c r="HS15" s="234"/>
      <c r="HT15" s="234"/>
      <c r="HU15" s="234"/>
      <c r="HV15" s="234"/>
      <c r="HW15" s="234"/>
      <c r="HX15" s="234"/>
      <c r="HY15" s="234"/>
      <c r="HZ15" s="234"/>
      <c r="IA15" s="234"/>
      <c r="IB15" s="234"/>
      <c r="IC15" s="234"/>
      <c r="ID15" s="234"/>
      <c r="IE15" s="234"/>
      <c r="IF15" s="234"/>
      <c r="IG15" s="234"/>
      <c r="IH15" s="234"/>
      <c r="II15" s="234"/>
      <c r="IJ15" s="234"/>
      <c r="IK15" s="234"/>
      <c r="IL15" s="234"/>
      <c r="IM15" s="234"/>
      <c r="IN15" s="234"/>
      <c r="IO15" s="234"/>
      <c r="IP15" s="234"/>
      <c r="IQ15" s="234"/>
      <c r="IR15" s="234"/>
      <c r="IS15" s="234"/>
      <c r="IT15" s="234"/>
      <c r="IU15" s="234"/>
    </row>
    <row r="16" spans="1:255" s="237" customFormat="1" ht="33.950000000000003" customHeight="1" thickBot="1">
      <c r="A16" s="234"/>
      <c r="B16" s="1066"/>
      <c r="C16" s="277"/>
      <c r="D16" s="278" t="s">
        <v>631</v>
      </c>
      <c r="E16" s="279">
        <v>10</v>
      </c>
      <c r="F16" s="280"/>
      <c r="G16" s="248"/>
      <c r="H16" s="248"/>
      <c r="I16" s="248"/>
      <c r="J16" s="248"/>
      <c r="K16" s="281"/>
      <c r="L16" s="234"/>
      <c r="M16" s="234"/>
      <c r="N16" s="234"/>
      <c r="O16" s="234"/>
      <c r="P16" s="234"/>
      <c r="Q16" s="234"/>
      <c r="R16" s="234"/>
      <c r="S16" s="234"/>
      <c r="T16" s="234"/>
      <c r="U16" s="234"/>
      <c r="V16" s="234"/>
      <c r="W16" s="234"/>
      <c r="X16" s="234"/>
      <c r="Y16" s="234"/>
      <c r="Z16" s="234"/>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c r="BO16" s="234"/>
      <c r="BP16" s="234"/>
      <c r="BQ16" s="234"/>
      <c r="BR16" s="234"/>
      <c r="BS16" s="234"/>
      <c r="BT16" s="234"/>
      <c r="BU16" s="234"/>
      <c r="BV16" s="234"/>
      <c r="BW16" s="234"/>
      <c r="BX16" s="234"/>
      <c r="BY16" s="234"/>
      <c r="BZ16" s="234"/>
      <c r="CA16" s="234"/>
      <c r="CB16" s="234"/>
      <c r="CC16" s="234"/>
      <c r="CD16" s="234"/>
      <c r="CE16" s="234"/>
      <c r="CF16" s="234"/>
      <c r="CG16" s="234"/>
      <c r="CH16" s="234"/>
      <c r="CI16" s="234"/>
      <c r="CJ16" s="234"/>
      <c r="CK16" s="234"/>
      <c r="CL16" s="234"/>
      <c r="CM16" s="234"/>
      <c r="CN16" s="234"/>
      <c r="CO16" s="234"/>
      <c r="CP16" s="234"/>
      <c r="CQ16" s="234"/>
      <c r="CR16" s="234"/>
      <c r="CS16" s="234"/>
      <c r="CT16" s="234"/>
      <c r="CU16" s="234"/>
      <c r="CV16" s="234"/>
      <c r="CW16" s="234"/>
      <c r="CX16" s="234"/>
      <c r="CY16" s="234"/>
      <c r="CZ16" s="234"/>
      <c r="DA16" s="234"/>
      <c r="DB16" s="234"/>
      <c r="DC16" s="234"/>
      <c r="DD16" s="234"/>
      <c r="DE16" s="234"/>
      <c r="DF16" s="234"/>
      <c r="DG16" s="234"/>
      <c r="DH16" s="234"/>
      <c r="DI16" s="234"/>
      <c r="DJ16" s="234"/>
      <c r="DK16" s="234"/>
      <c r="DL16" s="234"/>
      <c r="DM16" s="234"/>
      <c r="DN16" s="234"/>
      <c r="DO16" s="234"/>
      <c r="DP16" s="234"/>
      <c r="DQ16" s="234"/>
      <c r="DR16" s="234"/>
      <c r="DS16" s="234"/>
      <c r="DT16" s="234"/>
      <c r="DU16" s="234"/>
      <c r="DV16" s="234"/>
      <c r="DW16" s="234"/>
      <c r="DX16" s="234"/>
      <c r="DY16" s="234"/>
      <c r="DZ16" s="234"/>
      <c r="EA16" s="234"/>
      <c r="EB16" s="234"/>
      <c r="EC16" s="234"/>
      <c r="ED16" s="234"/>
      <c r="EE16" s="234"/>
      <c r="EF16" s="234"/>
      <c r="EG16" s="234"/>
      <c r="EH16" s="234"/>
      <c r="EI16" s="234"/>
      <c r="EJ16" s="234"/>
      <c r="EK16" s="234"/>
      <c r="EL16" s="234"/>
      <c r="EM16" s="234"/>
      <c r="EN16" s="234"/>
      <c r="EO16" s="234"/>
      <c r="EP16" s="234"/>
      <c r="EQ16" s="234"/>
      <c r="ER16" s="234"/>
      <c r="ES16" s="234"/>
      <c r="ET16" s="234"/>
      <c r="EU16" s="234"/>
      <c r="EV16" s="234"/>
      <c r="EW16" s="234"/>
      <c r="EX16" s="234"/>
      <c r="EY16" s="234"/>
      <c r="EZ16" s="234"/>
      <c r="FA16" s="234"/>
      <c r="FB16" s="234"/>
      <c r="FC16" s="234"/>
      <c r="FD16" s="234"/>
      <c r="FE16" s="234"/>
      <c r="FF16" s="234"/>
      <c r="FG16" s="234"/>
      <c r="FH16" s="234"/>
      <c r="FI16" s="234"/>
      <c r="FJ16" s="234"/>
      <c r="FK16" s="234"/>
      <c r="FL16" s="234"/>
      <c r="FM16" s="234"/>
      <c r="FN16" s="234"/>
      <c r="FO16" s="234"/>
      <c r="FP16" s="234"/>
      <c r="FQ16" s="234"/>
      <c r="FR16" s="234"/>
      <c r="FS16" s="234"/>
      <c r="FT16" s="234"/>
      <c r="FU16" s="234"/>
      <c r="FV16" s="234"/>
      <c r="FW16" s="234"/>
      <c r="FX16" s="234"/>
      <c r="FY16" s="234"/>
      <c r="FZ16" s="234"/>
      <c r="GA16" s="234"/>
      <c r="GB16" s="234"/>
      <c r="GC16" s="234"/>
      <c r="GD16" s="234"/>
      <c r="GE16" s="234"/>
      <c r="GF16" s="234"/>
      <c r="GG16" s="234"/>
      <c r="GH16" s="234"/>
      <c r="GI16" s="234"/>
      <c r="GJ16" s="234"/>
      <c r="GK16" s="234"/>
      <c r="GL16" s="234"/>
      <c r="GM16" s="234"/>
      <c r="GN16" s="234"/>
      <c r="GO16" s="234"/>
      <c r="GP16" s="234"/>
      <c r="GQ16" s="234"/>
      <c r="GR16" s="234"/>
      <c r="GS16" s="234"/>
      <c r="GT16" s="234"/>
      <c r="GU16" s="234"/>
      <c r="GV16" s="234"/>
      <c r="GW16" s="234"/>
      <c r="GX16" s="234"/>
      <c r="GY16" s="234"/>
      <c r="GZ16" s="234"/>
      <c r="HA16" s="234"/>
      <c r="HB16" s="234"/>
      <c r="HC16" s="234"/>
      <c r="HD16" s="234"/>
      <c r="HE16" s="234"/>
      <c r="HF16" s="234"/>
      <c r="HG16" s="234"/>
      <c r="HH16" s="234"/>
      <c r="HI16" s="234"/>
      <c r="HJ16" s="234"/>
      <c r="HK16" s="234"/>
      <c r="HL16" s="234"/>
      <c r="HM16" s="234"/>
      <c r="HN16" s="234"/>
      <c r="HO16" s="234"/>
      <c r="HP16" s="234"/>
      <c r="HQ16" s="234"/>
      <c r="HR16" s="234"/>
      <c r="HS16" s="234"/>
      <c r="HT16" s="234"/>
      <c r="HU16" s="234"/>
      <c r="HV16" s="234"/>
      <c r="HW16" s="234"/>
      <c r="HX16" s="234"/>
      <c r="HY16" s="234"/>
      <c r="HZ16" s="234"/>
      <c r="IA16" s="234"/>
      <c r="IB16" s="234"/>
      <c r="IC16" s="234"/>
      <c r="ID16" s="234"/>
      <c r="IE16" s="234"/>
      <c r="IF16" s="234"/>
      <c r="IG16" s="234"/>
      <c r="IH16" s="234"/>
      <c r="II16" s="234"/>
      <c r="IJ16" s="234"/>
      <c r="IK16" s="234"/>
      <c r="IL16" s="234"/>
      <c r="IM16" s="234"/>
      <c r="IN16" s="234"/>
      <c r="IO16" s="234"/>
      <c r="IP16" s="234"/>
      <c r="IQ16" s="234"/>
      <c r="IR16" s="234"/>
      <c r="IS16" s="234"/>
      <c r="IT16" s="234"/>
      <c r="IU16" s="234"/>
    </row>
    <row r="17" spans="1:255" s="237" customFormat="1" ht="24" customHeight="1" thickBot="1">
      <c r="A17" s="234"/>
      <c r="B17" s="1066"/>
      <c r="C17" s="277"/>
      <c r="D17" s="278" t="s">
        <v>630</v>
      </c>
      <c r="E17" s="279">
        <v>8</v>
      </c>
      <c r="F17" s="280"/>
      <c r="G17" s="248"/>
      <c r="H17" s="248"/>
      <c r="I17" s="248"/>
      <c r="J17" s="234"/>
      <c r="K17" s="281"/>
      <c r="L17" s="234"/>
      <c r="M17" s="234"/>
      <c r="N17" s="234"/>
      <c r="O17" s="234"/>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c r="BP17" s="234"/>
      <c r="BQ17" s="234"/>
      <c r="BR17" s="234"/>
      <c r="BS17" s="234"/>
      <c r="BT17" s="234"/>
      <c r="BU17" s="234"/>
      <c r="BV17" s="234"/>
      <c r="BW17" s="234"/>
      <c r="BX17" s="234"/>
      <c r="BY17" s="234"/>
      <c r="BZ17" s="234"/>
      <c r="CA17" s="234"/>
      <c r="CB17" s="234"/>
      <c r="CC17" s="234"/>
      <c r="CD17" s="234"/>
      <c r="CE17" s="234"/>
      <c r="CF17" s="234"/>
      <c r="CG17" s="234"/>
      <c r="CH17" s="234"/>
      <c r="CI17" s="234"/>
      <c r="CJ17" s="234"/>
      <c r="CK17" s="234"/>
      <c r="CL17" s="234"/>
      <c r="CM17" s="234"/>
      <c r="CN17" s="234"/>
      <c r="CO17" s="234"/>
      <c r="CP17" s="234"/>
      <c r="CQ17" s="234"/>
      <c r="CR17" s="234"/>
      <c r="CS17" s="234"/>
      <c r="CT17" s="234"/>
      <c r="CU17" s="234"/>
      <c r="CV17" s="234"/>
      <c r="CW17" s="234"/>
      <c r="CX17" s="234"/>
      <c r="CY17" s="234"/>
      <c r="CZ17" s="234"/>
      <c r="DA17" s="234"/>
      <c r="DB17" s="234"/>
      <c r="DC17" s="234"/>
      <c r="DD17" s="234"/>
      <c r="DE17" s="234"/>
      <c r="DF17" s="234"/>
      <c r="DG17" s="234"/>
      <c r="DH17" s="234"/>
      <c r="DI17" s="234"/>
      <c r="DJ17" s="234"/>
      <c r="DK17" s="234"/>
      <c r="DL17" s="234"/>
      <c r="DM17" s="234"/>
      <c r="DN17" s="234"/>
      <c r="DO17" s="234"/>
      <c r="DP17" s="234"/>
      <c r="DQ17" s="234"/>
      <c r="DR17" s="234"/>
      <c r="DS17" s="234"/>
      <c r="DT17" s="234"/>
      <c r="DU17" s="234"/>
      <c r="DV17" s="234"/>
      <c r="DW17" s="234"/>
      <c r="DX17" s="234"/>
      <c r="DY17" s="234"/>
      <c r="DZ17" s="234"/>
      <c r="EA17" s="234"/>
      <c r="EB17" s="234"/>
      <c r="EC17" s="234"/>
      <c r="ED17" s="234"/>
      <c r="EE17" s="234"/>
      <c r="EF17" s="234"/>
      <c r="EG17" s="234"/>
      <c r="EH17" s="234"/>
      <c r="EI17" s="234"/>
      <c r="EJ17" s="234"/>
      <c r="EK17" s="234"/>
      <c r="EL17" s="234"/>
      <c r="EM17" s="234"/>
      <c r="EN17" s="234"/>
      <c r="EO17" s="234"/>
      <c r="EP17" s="234"/>
      <c r="EQ17" s="234"/>
      <c r="ER17" s="234"/>
      <c r="ES17" s="234"/>
      <c r="ET17" s="234"/>
      <c r="EU17" s="234"/>
      <c r="EV17" s="234"/>
      <c r="EW17" s="234"/>
      <c r="EX17" s="234"/>
      <c r="EY17" s="234"/>
      <c r="EZ17" s="234"/>
      <c r="FA17" s="234"/>
      <c r="FB17" s="234"/>
      <c r="FC17" s="234"/>
      <c r="FD17" s="234"/>
      <c r="FE17" s="234"/>
      <c r="FF17" s="234"/>
      <c r="FG17" s="234"/>
      <c r="FH17" s="234"/>
      <c r="FI17" s="234"/>
      <c r="FJ17" s="234"/>
      <c r="FK17" s="234"/>
      <c r="FL17" s="234"/>
      <c r="FM17" s="234"/>
      <c r="FN17" s="234"/>
      <c r="FO17" s="234"/>
      <c r="FP17" s="234"/>
      <c r="FQ17" s="234"/>
      <c r="FR17" s="234"/>
      <c r="FS17" s="234"/>
      <c r="FT17" s="234"/>
      <c r="FU17" s="234"/>
      <c r="FV17" s="234"/>
      <c r="FW17" s="234"/>
      <c r="FX17" s="234"/>
      <c r="FY17" s="234"/>
      <c r="FZ17" s="234"/>
      <c r="GA17" s="234"/>
      <c r="GB17" s="234"/>
      <c r="GC17" s="234"/>
      <c r="GD17" s="234"/>
      <c r="GE17" s="234"/>
      <c r="GF17" s="234"/>
      <c r="GG17" s="234"/>
      <c r="GH17" s="234"/>
      <c r="GI17" s="234"/>
      <c r="GJ17" s="234"/>
      <c r="GK17" s="234"/>
      <c r="GL17" s="234"/>
      <c r="GM17" s="234"/>
      <c r="GN17" s="234"/>
      <c r="GO17" s="234"/>
      <c r="GP17" s="234"/>
      <c r="GQ17" s="234"/>
      <c r="GR17" s="234"/>
      <c r="GS17" s="234"/>
      <c r="GT17" s="234"/>
      <c r="GU17" s="234"/>
      <c r="GV17" s="234"/>
      <c r="GW17" s="234"/>
      <c r="GX17" s="234"/>
      <c r="GY17" s="234"/>
      <c r="GZ17" s="234"/>
      <c r="HA17" s="234"/>
      <c r="HB17" s="234"/>
      <c r="HC17" s="234"/>
      <c r="HD17" s="234"/>
      <c r="HE17" s="234"/>
      <c r="HF17" s="234"/>
      <c r="HG17" s="234"/>
      <c r="HH17" s="234"/>
      <c r="HI17" s="234"/>
      <c r="HJ17" s="234"/>
      <c r="HK17" s="234"/>
      <c r="HL17" s="234"/>
      <c r="HM17" s="234"/>
      <c r="HN17" s="234"/>
      <c r="HO17" s="234"/>
      <c r="HP17" s="234"/>
      <c r="HQ17" s="234"/>
      <c r="HR17" s="234"/>
      <c r="HS17" s="234"/>
      <c r="HT17" s="234"/>
      <c r="HU17" s="234"/>
      <c r="HV17" s="234"/>
      <c r="HW17" s="234"/>
      <c r="HX17" s="234"/>
      <c r="HY17" s="234"/>
      <c r="HZ17" s="234"/>
      <c r="IA17" s="234"/>
      <c r="IB17" s="234"/>
      <c r="IC17" s="234"/>
      <c r="ID17" s="234"/>
      <c r="IE17" s="234"/>
      <c r="IF17" s="234"/>
      <c r="IG17" s="234"/>
      <c r="IH17" s="234"/>
      <c r="II17" s="234"/>
      <c r="IJ17" s="234"/>
      <c r="IK17" s="234"/>
      <c r="IL17" s="234"/>
      <c r="IM17" s="234"/>
      <c r="IN17" s="234"/>
      <c r="IO17" s="234"/>
      <c r="IP17" s="234"/>
      <c r="IQ17" s="234"/>
      <c r="IR17" s="234"/>
      <c r="IS17" s="234"/>
      <c r="IT17" s="234"/>
      <c r="IU17" s="234"/>
    </row>
    <row r="18" spans="1:255" s="237" customFormat="1" ht="33.950000000000003" customHeight="1" thickBot="1">
      <c r="A18" s="234"/>
      <c r="B18" s="1066"/>
      <c r="C18" s="277"/>
      <c r="D18" s="278" t="s">
        <v>629</v>
      </c>
      <c r="E18" s="279">
        <v>7</v>
      </c>
      <c r="F18" s="280"/>
      <c r="G18" s="248"/>
      <c r="H18" s="248"/>
      <c r="I18" s="248"/>
      <c r="J18" s="248"/>
      <c r="K18" s="281"/>
      <c r="L18" s="234"/>
      <c r="M18" s="234"/>
      <c r="N18" s="234"/>
      <c r="O18" s="234"/>
      <c r="P18" s="234"/>
      <c r="Q18" s="234"/>
      <c r="R18" s="234"/>
      <c r="S18" s="234"/>
      <c r="T18" s="234"/>
      <c r="U18" s="234"/>
      <c r="V18" s="234"/>
      <c r="W18" s="234"/>
      <c r="X18" s="234"/>
      <c r="Y18" s="234"/>
      <c r="Z18" s="234"/>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c r="BW18" s="234"/>
      <c r="BX18" s="234"/>
      <c r="BY18" s="234"/>
      <c r="BZ18" s="234"/>
      <c r="CA18" s="234"/>
      <c r="CB18" s="234"/>
      <c r="CC18" s="234"/>
      <c r="CD18" s="234"/>
      <c r="CE18" s="234"/>
      <c r="CF18" s="234"/>
      <c r="CG18" s="234"/>
      <c r="CH18" s="234"/>
      <c r="CI18" s="234"/>
      <c r="CJ18" s="234"/>
      <c r="CK18" s="234"/>
      <c r="CL18" s="234"/>
      <c r="CM18" s="234"/>
      <c r="CN18" s="234"/>
      <c r="CO18" s="234"/>
      <c r="CP18" s="234"/>
      <c r="CQ18" s="234"/>
      <c r="CR18" s="234"/>
      <c r="CS18" s="234"/>
      <c r="CT18" s="234"/>
      <c r="CU18" s="234"/>
      <c r="CV18" s="234"/>
      <c r="CW18" s="234"/>
      <c r="CX18" s="234"/>
      <c r="CY18" s="234"/>
      <c r="CZ18" s="234"/>
      <c r="DA18" s="234"/>
      <c r="DB18" s="234"/>
      <c r="DC18" s="234"/>
      <c r="DD18" s="234"/>
      <c r="DE18" s="234"/>
      <c r="DF18" s="234"/>
      <c r="DG18" s="234"/>
      <c r="DH18" s="234"/>
      <c r="DI18" s="234"/>
      <c r="DJ18" s="234"/>
      <c r="DK18" s="234"/>
      <c r="DL18" s="234"/>
      <c r="DM18" s="234"/>
      <c r="DN18" s="234"/>
      <c r="DO18" s="234"/>
      <c r="DP18" s="234"/>
      <c r="DQ18" s="234"/>
      <c r="DR18" s="234"/>
      <c r="DS18" s="234"/>
      <c r="DT18" s="234"/>
      <c r="DU18" s="234"/>
      <c r="DV18" s="234"/>
      <c r="DW18" s="234"/>
      <c r="DX18" s="234"/>
      <c r="DY18" s="234"/>
      <c r="DZ18" s="234"/>
      <c r="EA18" s="234"/>
      <c r="EB18" s="234"/>
      <c r="EC18" s="234"/>
      <c r="ED18" s="234"/>
      <c r="EE18" s="234"/>
      <c r="EF18" s="234"/>
      <c r="EG18" s="234"/>
      <c r="EH18" s="234"/>
      <c r="EI18" s="234"/>
      <c r="EJ18" s="234"/>
      <c r="EK18" s="234"/>
      <c r="EL18" s="234"/>
      <c r="EM18" s="234"/>
      <c r="EN18" s="234"/>
      <c r="EO18" s="234"/>
      <c r="EP18" s="234"/>
      <c r="EQ18" s="234"/>
      <c r="ER18" s="234"/>
      <c r="ES18" s="234"/>
      <c r="ET18" s="234"/>
      <c r="EU18" s="234"/>
      <c r="EV18" s="234"/>
      <c r="EW18" s="234"/>
      <c r="EX18" s="234"/>
      <c r="EY18" s="234"/>
      <c r="EZ18" s="234"/>
      <c r="FA18" s="234"/>
      <c r="FB18" s="234"/>
      <c r="FC18" s="234"/>
      <c r="FD18" s="234"/>
      <c r="FE18" s="234"/>
      <c r="FF18" s="234"/>
      <c r="FG18" s="234"/>
      <c r="FH18" s="234"/>
      <c r="FI18" s="234"/>
      <c r="FJ18" s="234"/>
      <c r="FK18" s="234"/>
      <c r="FL18" s="234"/>
      <c r="FM18" s="234"/>
      <c r="FN18" s="234"/>
      <c r="FO18" s="234"/>
      <c r="FP18" s="234"/>
      <c r="FQ18" s="234"/>
      <c r="FR18" s="234"/>
      <c r="FS18" s="234"/>
      <c r="FT18" s="234"/>
      <c r="FU18" s="234"/>
      <c r="FV18" s="234"/>
      <c r="FW18" s="234"/>
      <c r="FX18" s="234"/>
      <c r="FY18" s="234"/>
      <c r="FZ18" s="234"/>
      <c r="GA18" s="234"/>
      <c r="GB18" s="234"/>
      <c r="GC18" s="234"/>
      <c r="GD18" s="234"/>
      <c r="GE18" s="234"/>
      <c r="GF18" s="234"/>
      <c r="GG18" s="234"/>
      <c r="GH18" s="234"/>
      <c r="GI18" s="234"/>
      <c r="GJ18" s="234"/>
      <c r="GK18" s="234"/>
      <c r="GL18" s="234"/>
      <c r="GM18" s="234"/>
      <c r="GN18" s="234"/>
      <c r="GO18" s="234"/>
      <c r="GP18" s="234"/>
      <c r="GQ18" s="234"/>
      <c r="GR18" s="234"/>
      <c r="GS18" s="234"/>
      <c r="GT18" s="234"/>
      <c r="GU18" s="234"/>
      <c r="GV18" s="234"/>
      <c r="GW18" s="234"/>
      <c r="GX18" s="234"/>
      <c r="GY18" s="234"/>
      <c r="GZ18" s="234"/>
      <c r="HA18" s="234"/>
      <c r="HB18" s="234"/>
      <c r="HC18" s="234"/>
      <c r="HD18" s="234"/>
      <c r="HE18" s="234"/>
      <c r="HF18" s="234"/>
      <c r="HG18" s="234"/>
      <c r="HH18" s="234"/>
      <c r="HI18" s="234"/>
      <c r="HJ18" s="234"/>
      <c r="HK18" s="234"/>
      <c r="HL18" s="234"/>
      <c r="HM18" s="234"/>
      <c r="HN18" s="234"/>
      <c r="HO18" s="234"/>
      <c r="HP18" s="234"/>
      <c r="HQ18" s="234"/>
      <c r="HR18" s="234"/>
      <c r="HS18" s="234"/>
      <c r="HT18" s="234"/>
      <c r="HU18" s="234"/>
      <c r="HV18" s="234"/>
      <c r="HW18" s="234"/>
      <c r="HX18" s="234"/>
      <c r="HY18" s="234"/>
      <c r="HZ18" s="234"/>
      <c r="IA18" s="234"/>
      <c r="IB18" s="234"/>
      <c r="IC18" s="234"/>
      <c r="ID18" s="234"/>
      <c r="IE18" s="234"/>
      <c r="IF18" s="234"/>
      <c r="IG18" s="234"/>
      <c r="IH18" s="234"/>
      <c r="II18" s="234"/>
      <c r="IJ18" s="234"/>
      <c r="IK18" s="234"/>
      <c r="IL18" s="234"/>
      <c r="IM18" s="234"/>
      <c r="IN18" s="234"/>
      <c r="IO18" s="234"/>
      <c r="IP18" s="234"/>
      <c r="IQ18" s="234"/>
      <c r="IR18" s="234"/>
      <c r="IS18" s="234"/>
      <c r="IT18" s="234"/>
      <c r="IU18" s="234"/>
    </row>
    <row r="19" spans="1:255" s="237" customFormat="1" ht="24" customHeight="1" thickBot="1">
      <c r="A19" s="234"/>
      <c r="B19" s="1066"/>
      <c r="C19" s="277"/>
      <c r="D19" s="278" t="s">
        <v>628</v>
      </c>
      <c r="E19" s="279">
        <v>8</v>
      </c>
      <c r="F19" s="280"/>
      <c r="G19" s="248"/>
      <c r="H19" s="248"/>
      <c r="I19" s="248"/>
      <c r="J19" s="248"/>
      <c r="K19" s="281"/>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c r="BQ19" s="234"/>
      <c r="BR19" s="234"/>
      <c r="BS19" s="234"/>
      <c r="BT19" s="234"/>
      <c r="BU19" s="234"/>
      <c r="BV19" s="234"/>
      <c r="BW19" s="234"/>
      <c r="BX19" s="234"/>
      <c r="BY19" s="234"/>
      <c r="BZ19" s="234"/>
      <c r="CA19" s="234"/>
      <c r="CB19" s="234"/>
      <c r="CC19" s="234"/>
      <c r="CD19" s="234"/>
      <c r="CE19" s="234"/>
      <c r="CF19" s="234"/>
      <c r="CG19" s="234"/>
      <c r="CH19" s="234"/>
      <c r="CI19" s="234"/>
      <c r="CJ19" s="234"/>
      <c r="CK19" s="234"/>
      <c r="CL19" s="234"/>
      <c r="CM19" s="234"/>
      <c r="CN19" s="234"/>
      <c r="CO19" s="234"/>
      <c r="CP19" s="234"/>
      <c r="CQ19" s="234"/>
      <c r="CR19" s="234"/>
      <c r="CS19" s="234"/>
      <c r="CT19" s="234"/>
      <c r="CU19" s="234"/>
      <c r="CV19" s="234"/>
      <c r="CW19" s="234"/>
      <c r="CX19" s="234"/>
      <c r="CY19" s="234"/>
      <c r="CZ19" s="234"/>
      <c r="DA19" s="234"/>
      <c r="DB19" s="234"/>
      <c r="DC19" s="234"/>
      <c r="DD19" s="234"/>
      <c r="DE19" s="234"/>
      <c r="DF19" s="234"/>
      <c r="DG19" s="234"/>
      <c r="DH19" s="234"/>
      <c r="DI19" s="234"/>
      <c r="DJ19" s="234"/>
      <c r="DK19" s="234"/>
      <c r="DL19" s="234"/>
      <c r="DM19" s="234"/>
      <c r="DN19" s="234"/>
      <c r="DO19" s="234"/>
      <c r="DP19" s="234"/>
      <c r="DQ19" s="234"/>
      <c r="DR19" s="234"/>
      <c r="DS19" s="234"/>
      <c r="DT19" s="234"/>
      <c r="DU19" s="234"/>
      <c r="DV19" s="234"/>
      <c r="DW19" s="234"/>
      <c r="DX19" s="234"/>
      <c r="DY19" s="234"/>
      <c r="DZ19" s="234"/>
      <c r="EA19" s="234"/>
      <c r="EB19" s="234"/>
      <c r="EC19" s="234"/>
      <c r="ED19" s="234"/>
      <c r="EE19" s="234"/>
      <c r="EF19" s="234"/>
      <c r="EG19" s="234"/>
      <c r="EH19" s="234"/>
      <c r="EI19" s="234"/>
      <c r="EJ19" s="234"/>
      <c r="EK19" s="234"/>
      <c r="EL19" s="234"/>
      <c r="EM19" s="234"/>
      <c r="EN19" s="234"/>
      <c r="EO19" s="234"/>
      <c r="EP19" s="234"/>
      <c r="EQ19" s="234"/>
      <c r="ER19" s="234"/>
      <c r="ES19" s="234"/>
      <c r="ET19" s="234"/>
      <c r="EU19" s="234"/>
      <c r="EV19" s="234"/>
      <c r="EW19" s="234"/>
      <c r="EX19" s="234"/>
      <c r="EY19" s="234"/>
      <c r="EZ19" s="234"/>
      <c r="FA19" s="234"/>
      <c r="FB19" s="234"/>
      <c r="FC19" s="234"/>
      <c r="FD19" s="234"/>
      <c r="FE19" s="234"/>
      <c r="FF19" s="234"/>
      <c r="FG19" s="234"/>
      <c r="FH19" s="234"/>
      <c r="FI19" s="234"/>
      <c r="FJ19" s="234"/>
      <c r="FK19" s="234"/>
      <c r="FL19" s="234"/>
      <c r="FM19" s="234"/>
      <c r="FN19" s="234"/>
      <c r="FO19" s="234"/>
      <c r="FP19" s="234"/>
      <c r="FQ19" s="234"/>
      <c r="FR19" s="234"/>
      <c r="FS19" s="234"/>
      <c r="FT19" s="234"/>
      <c r="FU19" s="234"/>
      <c r="FV19" s="234"/>
      <c r="FW19" s="234"/>
      <c r="FX19" s="234"/>
      <c r="FY19" s="234"/>
      <c r="FZ19" s="234"/>
      <c r="GA19" s="234"/>
      <c r="GB19" s="234"/>
      <c r="GC19" s="234"/>
      <c r="GD19" s="234"/>
      <c r="GE19" s="234"/>
      <c r="GF19" s="234"/>
      <c r="GG19" s="234"/>
      <c r="GH19" s="234"/>
      <c r="GI19" s="234"/>
      <c r="GJ19" s="234"/>
      <c r="GK19" s="234"/>
      <c r="GL19" s="234"/>
      <c r="GM19" s="234"/>
      <c r="GN19" s="234"/>
      <c r="GO19" s="234"/>
      <c r="GP19" s="234"/>
      <c r="GQ19" s="234"/>
      <c r="GR19" s="234"/>
      <c r="GS19" s="234"/>
      <c r="GT19" s="234"/>
      <c r="GU19" s="234"/>
      <c r="GV19" s="234"/>
      <c r="GW19" s="234"/>
      <c r="GX19" s="234"/>
      <c r="GY19" s="234"/>
      <c r="GZ19" s="234"/>
      <c r="HA19" s="234"/>
      <c r="HB19" s="234"/>
      <c r="HC19" s="234"/>
      <c r="HD19" s="234"/>
      <c r="HE19" s="234"/>
      <c r="HF19" s="234"/>
      <c r="HG19" s="234"/>
      <c r="HH19" s="234"/>
      <c r="HI19" s="234"/>
      <c r="HJ19" s="234"/>
      <c r="HK19" s="234"/>
      <c r="HL19" s="234"/>
      <c r="HM19" s="234"/>
      <c r="HN19" s="234"/>
      <c r="HO19" s="234"/>
      <c r="HP19" s="234"/>
      <c r="HQ19" s="234"/>
      <c r="HR19" s="234"/>
      <c r="HS19" s="234"/>
      <c r="HT19" s="234"/>
      <c r="HU19" s="234"/>
      <c r="HV19" s="234"/>
      <c r="HW19" s="234"/>
      <c r="HX19" s="234"/>
      <c r="HY19" s="234"/>
      <c r="HZ19" s="234"/>
      <c r="IA19" s="234"/>
      <c r="IB19" s="234"/>
      <c r="IC19" s="234"/>
      <c r="ID19" s="234"/>
      <c r="IE19" s="234"/>
      <c r="IF19" s="234"/>
      <c r="IG19" s="234"/>
      <c r="IH19" s="234"/>
      <c r="II19" s="234"/>
      <c r="IJ19" s="234"/>
      <c r="IK19" s="234"/>
      <c r="IL19" s="234"/>
      <c r="IM19" s="234"/>
      <c r="IN19" s="234"/>
      <c r="IO19" s="234"/>
      <c r="IP19" s="234"/>
      <c r="IQ19" s="234"/>
      <c r="IR19" s="234"/>
      <c r="IS19" s="234"/>
      <c r="IT19" s="234"/>
      <c r="IU19" s="234"/>
    </row>
    <row r="20" spans="1:255" s="237" customFormat="1" ht="24" customHeight="1" thickBot="1">
      <c r="A20" s="234"/>
      <c r="B20" s="1066"/>
      <c r="C20" s="277"/>
      <c r="D20" s="278" t="s">
        <v>627</v>
      </c>
      <c r="E20" s="279">
        <v>3</v>
      </c>
      <c r="F20" s="280"/>
      <c r="G20" s="248"/>
      <c r="H20" s="248"/>
      <c r="I20" s="248"/>
      <c r="J20" s="248"/>
      <c r="K20" s="281"/>
      <c r="L20" s="234"/>
      <c r="M20" s="234"/>
      <c r="N20" s="234"/>
      <c r="O20" s="234"/>
      <c r="P20" s="234"/>
      <c r="Q20" s="234"/>
      <c r="R20" s="234"/>
      <c r="S20" s="234"/>
      <c r="T20" s="234"/>
      <c r="U20" s="234"/>
      <c r="V20" s="234"/>
      <c r="W20" s="234"/>
      <c r="X20" s="234"/>
      <c r="Y20" s="234"/>
      <c r="Z20" s="234"/>
      <c r="AA20" s="234"/>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N20" s="234"/>
      <c r="BO20" s="234"/>
      <c r="BP20" s="234"/>
      <c r="BQ20" s="234"/>
      <c r="BR20" s="234"/>
      <c r="BS20" s="234"/>
      <c r="BT20" s="234"/>
      <c r="BU20" s="234"/>
      <c r="BV20" s="234"/>
      <c r="BW20" s="234"/>
      <c r="BX20" s="234"/>
      <c r="BY20" s="234"/>
      <c r="BZ20" s="234"/>
      <c r="CA20" s="234"/>
      <c r="CB20" s="234"/>
      <c r="CC20" s="234"/>
      <c r="CD20" s="234"/>
      <c r="CE20" s="234"/>
      <c r="CF20" s="234"/>
      <c r="CG20" s="234"/>
      <c r="CH20" s="234"/>
      <c r="CI20" s="234"/>
      <c r="CJ20" s="234"/>
      <c r="CK20" s="234"/>
      <c r="CL20" s="234"/>
      <c r="CM20" s="234"/>
      <c r="CN20" s="234"/>
      <c r="CO20" s="234"/>
      <c r="CP20" s="234"/>
      <c r="CQ20" s="234"/>
      <c r="CR20" s="234"/>
      <c r="CS20" s="234"/>
      <c r="CT20" s="234"/>
      <c r="CU20" s="234"/>
      <c r="CV20" s="234"/>
      <c r="CW20" s="234"/>
      <c r="CX20" s="234"/>
      <c r="CY20" s="234"/>
      <c r="CZ20" s="234"/>
      <c r="DA20" s="234"/>
      <c r="DB20" s="234"/>
      <c r="DC20" s="234"/>
      <c r="DD20" s="234"/>
      <c r="DE20" s="234"/>
      <c r="DF20" s="234"/>
      <c r="DG20" s="234"/>
      <c r="DH20" s="234"/>
      <c r="DI20" s="234"/>
      <c r="DJ20" s="234"/>
      <c r="DK20" s="234"/>
      <c r="DL20" s="234"/>
      <c r="DM20" s="234"/>
      <c r="DN20" s="234"/>
      <c r="DO20" s="234"/>
      <c r="DP20" s="234"/>
      <c r="DQ20" s="234"/>
      <c r="DR20" s="234"/>
      <c r="DS20" s="234"/>
      <c r="DT20" s="234"/>
      <c r="DU20" s="234"/>
      <c r="DV20" s="234"/>
      <c r="DW20" s="234"/>
      <c r="DX20" s="234"/>
      <c r="DY20" s="234"/>
      <c r="DZ20" s="234"/>
      <c r="EA20" s="234"/>
      <c r="EB20" s="234"/>
      <c r="EC20" s="234"/>
      <c r="ED20" s="234"/>
      <c r="EE20" s="234"/>
      <c r="EF20" s="234"/>
      <c r="EG20" s="234"/>
      <c r="EH20" s="234"/>
      <c r="EI20" s="234"/>
      <c r="EJ20" s="234"/>
      <c r="EK20" s="234"/>
      <c r="EL20" s="234"/>
      <c r="EM20" s="234"/>
      <c r="EN20" s="234"/>
      <c r="EO20" s="234"/>
      <c r="EP20" s="234"/>
      <c r="EQ20" s="234"/>
      <c r="ER20" s="234"/>
      <c r="ES20" s="234"/>
      <c r="ET20" s="234"/>
      <c r="EU20" s="234"/>
      <c r="EV20" s="234"/>
      <c r="EW20" s="234"/>
      <c r="EX20" s="234"/>
      <c r="EY20" s="234"/>
      <c r="EZ20" s="234"/>
      <c r="FA20" s="234"/>
      <c r="FB20" s="234"/>
      <c r="FC20" s="234"/>
      <c r="FD20" s="234"/>
      <c r="FE20" s="234"/>
      <c r="FF20" s="234"/>
      <c r="FG20" s="234"/>
      <c r="FH20" s="234"/>
      <c r="FI20" s="234"/>
      <c r="FJ20" s="234"/>
      <c r="FK20" s="234"/>
      <c r="FL20" s="234"/>
      <c r="FM20" s="234"/>
      <c r="FN20" s="234"/>
      <c r="FO20" s="234"/>
      <c r="FP20" s="234"/>
      <c r="FQ20" s="234"/>
      <c r="FR20" s="234"/>
      <c r="FS20" s="234"/>
      <c r="FT20" s="234"/>
      <c r="FU20" s="234"/>
      <c r="FV20" s="234"/>
      <c r="FW20" s="234"/>
      <c r="FX20" s="234"/>
      <c r="FY20" s="234"/>
      <c r="FZ20" s="234"/>
      <c r="GA20" s="234"/>
      <c r="GB20" s="234"/>
      <c r="GC20" s="234"/>
      <c r="GD20" s="234"/>
      <c r="GE20" s="234"/>
      <c r="GF20" s="234"/>
      <c r="GG20" s="234"/>
      <c r="GH20" s="234"/>
      <c r="GI20" s="234"/>
      <c r="GJ20" s="234"/>
      <c r="GK20" s="234"/>
      <c r="GL20" s="234"/>
      <c r="GM20" s="234"/>
      <c r="GN20" s="234"/>
      <c r="GO20" s="234"/>
      <c r="GP20" s="234"/>
      <c r="GQ20" s="234"/>
      <c r="GR20" s="234"/>
      <c r="GS20" s="234"/>
      <c r="GT20" s="234"/>
      <c r="GU20" s="234"/>
      <c r="GV20" s="234"/>
      <c r="GW20" s="234"/>
      <c r="GX20" s="234"/>
      <c r="GY20" s="234"/>
      <c r="GZ20" s="234"/>
      <c r="HA20" s="234"/>
      <c r="HB20" s="234"/>
      <c r="HC20" s="234"/>
      <c r="HD20" s="234"/>
      <c r="HE20" s="234"/>
      <c r="HF20" s="234"/>
      <c r="HG20" s="234"/>
      <c r="HH20" s="234"/>
      <c r="HI20" s="234"/>
      <c r="HJ20" s="234"/>
      <c r="HK20" s="234"/>
      <c r="HL20" s="234"/>
      <c r="HM20" s="234"/>
      <c r="HN20" s="234"/>
      <c r="HO20" s="234"/>
      <c r="HP20" s="234"/>
      <c r="HQ20" s="234"/>
      <c r="HR20" s="234"/>
      <c r="HS20" s="234"/>
      <c r="HT20" s="234"/>
      <c r="HU20" s="234"/>
      <c r="HV20" s="234"/>
      <c r="HW20" s="234"/>
      <c r="HX20" s="234"/>
      <c r="HY20" s="234"/>
      <c r="HZ20" s="234"/>
      <c r="IA20" s="234"/>
      <c r="IB20" s="234"/>
      <c r="IC20" s="234"/>
      <c r="ID20" s="234"/>
      <c r="IE20" s="234"/>
      <c r="IF20" s="234"/>
      <c r="IG20" s="234"/>
      <c r="IH20" s="234"/>
      <c r="II20" s="234"/>
      <c r="IJ20" s="234"/>
      <c r="IK20" s="234"/>
      <c r="IL20" s="234"/>
      <c r="IM20" s="234"/>
      <c r="IN20" s="234"/>
      <c r="IO20" s="234"/>
      <c r="IP20" s="234"/>
      <c r="IQ20" s="234"/>
      <c r="IR20" s="234"/>
      <c r="IS20" s="234"/>
      <c r="IT20" s="234"/>
      <c r="IU20" s="234"/>
    </row>
    <row r="21" spans="1:255" s="237" customFormat="1" ht="24" customHeight="1" thickBot="1">
      <c r="A21" s="234"/>
      <c r="B21" s="1066"/>
      <c r="C21" s="277"/>
      <c r="D21" s="278" t="s">
        <v>626</v>
      </c>
      <c r="E21" s="279">
        <v>0</v>
      </c>
      <c r="F21" s="280"/>
      <c r="G21" s="248"/>
      <c r="H21" s="248"/>
      <c r="I21" s="248"/>
      <c r="J21" s="248"/>
      <c r="K21" s="281"/>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c r="BN21" s="234"/>
      <c r="BO21" s="234"/>
      <c r="BP21" s="234"/>
      <c r="BQ21" s="234"/>
      <c r="BR21" s="234"/>
      <c r="BS21" s="234"/>
      <c r="BT21" s="234"/>
      <c r="BU21" s="234"/>
      <c r="BV21" s="234"/>
      <c r="BW21" s="234"/>
      <c r="BX21" s="234"/>
      <c r="BY21" s="234"/>
      <c r="BZ21" s="234"/>
      <c r="CA21" s="234"/>
      <c r="CB21" s="234"/>
      <c r="CC21" s="234"/>
      <c r="CD21" s="234"/>
      <c r="CE21" s="234"/>
      <c r="CF21" s="234"/>
      <c r="CG21" s="234"/>
      <c r="CH21" s="234"/>
      <c r="CI21" s="234"/>
      <c r="CJ21" s="234"/>
      <c r="CK21" s="234"/>
      <c r="CL21" s="234"/>
      <c r="CM21" s="234"/>
      <c r="CN21" s="234"/>
      <c r="CO21" s="234"/>
      <c r="CP21" s="234"/>
      <c r="CQ21" s="234"/>
      <c r="CR21" s="234"/>
      <c r="CS21" s="234"/>
      <c r="CT21" s="234"/>
      <c r="CU21" s="234"/>
      <c r="CV21" s="234"/>
      <c r="CW21" s="234"/>
      <c r="CX21" s="234"/>
      <c r="CY21" s="234"/>
      <c r="CZ21" s="234"/>
      <c r="DA21" s="234"/>
      <c r="DB21" s="234"/>
      <c r="DC21" s="234"/>
      <c r="DD21" s="234"/>
      <c r="DE21" s="234"/>
      <c r="DF21" s="234"/>
      <c r="DG21" s="234"/>
      <c r="DH21" s="234"/>
      <c r="DI21" s="234"/>
      <c r="DJ21" s="234"/>
      <c r="DK21" s="234"/>
      <c r="DL21" s="234"/>
      <c r="DM21" s="234"/>
      <c r="DN21" s="234"/>
      <c r="DO21" s="234"/>
      <c r="DP21" s="234"/>
      <c r="DQ21" s="234"/>
      <c r="DR21" s="234"/>
      <c r="DS21" s="234"/>
      <c r="DT21" s="234"/>
      <c r="DU21" s="234"/>
      <c r="DV21" s="234"/>
      <c r="DW21" s="234"/>
      <c r="DX21" s="234"/>
      <c r="DY21" s="234"/>
      <c r="DZ21" s="234"/>
      <c r="EA21" s="234"/>
      <c r="EB21" s="234"/>
      <c r="EC21" s="234"/>
      <c r="ED21" s="234"/>
      <c r="EE21" s="234"/>
      <c r="EF21" s="234"/>
      <c r="EG21" s="234"/>
      <c r="EH21" s="234"/>
      <c r="EI21" s="234"/>
      <c r="EJ21" s="234"/>
      <c r="EK21" s="234"/>
      <c r="EL21" s="234"/>
      <c r="EM21" s="234"/>
      <c r="EN21" s="234"/>
      <c r="EO21" s="234"/>
      <c r="EP21" s="234"/>
      <c r="EQ21" s="234"/>
      <c r="ER21" s="234"/>
      <c r="ES21" s="234"/>
      <c r="ET21" s="234"/>
      <c r="EU21" s="234"/>
      <c r="EV21" s="234"/>
      <c r="EW21" s="234"/>
      <c r="EX21" s="234"/>
      <c r="EY21" s="234"/>
      <c r="EZ21" s="234"/>
      <c r="FA21" s="234"/>
      <c r="FB21" s="234"/>
      <c r="FC21" s="234"/>
      <c r="FD21" s="234"/>
      <c r="FE21" s="234"/>
      <c r="FF21" s="234"/>
      <c r="FG21" s="234"/>
      <c r="FH21" s="234"/>
      <c r="FI21" s="234"/>
      <c r="FJ21" s="234"/>
      <c r="FK21" s="234"/>
      <c r="FL21" s="234"/>
      <c r="FM21" s="234"/>
      <c r="FN21" s="234"/>
      <c r="FO21" s="234"/>
      <c r="FP21" s="234"/>
      <c r="FQ21" s="234"/>
      <c r="FR21" s="234"/>
      <c r="FS21" s="234"/>
      <c r="FT21" s="234"/>
      <c r="FU21" s="234"/>
      <c r="FV21" s="234"/>
      <c r="FW21" s="234"/>
      <c r="FX21" s="234"/>
      <c r="FY21" s="234"/>
      <c r="FZ21" s="234"/>
      <c r="GA21" s="234"/>
      <c r="GB21" s="234"/>
      <c r="GC21" s="234"/>
      <c r="GD21" s="234"/>
      <c r="GE21" s="234"/>
      <c r="GF21" s="234"/>
      <c r="GG21" s="234"/>
      <c r="GH21" s="234"/>
      <c r="GI21" s="234"/>
      <c r="GJ21" s="234"/>
      <c r="GK21" s="234"/>
      <c r="GL21" s="234"/>
      <c r="GM21" s="234"/>
      <c r="GN21" s="234"/>
      <c r="GO21" s="234"/>
      <c r="GP21" s="234"/>
      <c r="GQ21" s="234"/>
      <c r="GR21" s="234"/>
      <c r="GS21" s="234"/>
      <c r="GT21" s="234"/>
      <c r="GU21" s="234"/>
      <c r="GV21" s="234"/>
      <c r="GW21" s="234"/>
      <c r="GX21" s="234"/>
      <c r="GY21" s="234"/>
      <c r="GZ21" s="234"/>
      <c r="HA21" s="234"/>
      <c r="HB21" s="234"/>
      <c r="HC21" s="234"/>
      <c r="HD21" s="234"/>
      <c r="HE21" s="234"/>
      <c r="HF21" s="234"/>
      <c r="HG21" s="234"/>
      <c r="HH21" s="234"/>
      <c r="HI21" s="234"/>
      <c r="HJ21" s="234"/>
      <c r="HK21" s="234"/>
      <c r="HL21" s="234"/>
      <c r="HM21" s="234"/>
      <c r="HN21" s="234"/>
      <c r="HO21" s="234"/>
      <c r="HP21" s="234"/>
      <c r="HQ21" s="234"/>
      <c r="HR21" s="234"/>
      <c r="HS21" s="234"/>
      <c r="HT21" s="234"/>
      <c r="HU21" s="234"/>
      <c r="HV21" s="234"/>
      <c r="HW21" s="234"/>
      <c r="HX21" s="234"/>
      <c r="HY21" s="234"/>
      <c r="HZ21" s="234"/>
      <c r="IA21" s="234"/>
      <c r="IB21" s="234"/>
      <c r="IC21" s="234"/>
      <c r="ID21" s="234"/>
      <c r="IE21" s="234"/>
      <c r="IF21" s="234"/>
      <c r="IG21" s="234"/>
      <c r="IH21" s="234"/>
      <c r="II21" s="234"/>
      <c r="IJ21" s="234"/>
      <c r="IK21" s="234"/>
      <c r="IL21" s="234"/>
      <c r="IM21" s="234"/>
      <c r="IN21" s="234"/>
      <c r="IO21" s="234"/>
      <c r="IP21" s="234"/>
      <c r="IQ21" s="234"/>
      <c r="IR21" s="234"/>
      <c r="IS21" s="234"/>
      <c r="IT21" s="234"/>
      <c r="IU21" s="234"/>
    </row>
    <row r="22" spans="1:255" s="237" customFormat="1" ht="13.5" customHeight="1">
      <c r="A22" s="234"/>
      <c r="B22" s="282"/>
      <c r="C22" s="277"/>
      <c r="D22" s="1067" t="s">
        <v>625</v>
      </c>
      <c r="E22" s="1066"/>
      <c r="F22" s="1066"/>
      <c r="G22" s="1066"/>
      <c r="H22" s="1066"/>
      <c r="I22" s="1066"/>
      <c r="J22" s="1066"/>
      <c r="K22" s="1066"/>
      <c r="L22" s="234"/>
      <c r="M22" s="234"/>
      <c r="N22" s="234"/>
      <c r="O22" s="234"/>
      <c r="P22" s="234"/>
      <c r="Q22" s="234"/>
      <c r="R22" s="234"/>
      <c r="S22" s="234"/>
      <c r="T22" s="234"/>
      <c r="U22" s="234"/>
      <c r="V22" s="234"/>
      <c r="W22" s="234"/>
      <c r="X22" s="234"/>
      <c r="Y22" s="234"/>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c r="BO22" s="234"/>
      <c r="BP22" s="234"/>
      <c r="BQ22" s="234"/>
      <c r="BR22" s="234"/>
      <c r="BS22" s="234"/>
      <c r="BT22" s="234"/>
      <c r="BU22" s="234"/>
      <c r="BV22" s="234"/>
      <c r="BW22" s="234"/>
      <c r="BX22" s="234"/>
      <c r="BY22" s="234"/>
      <c r="BZ22" s="234"/>
      <c r="CA22" s="234"/>
      <c r="CB22" s="234"/>
      <c r="CC22" s="234"/>
      <c r="CD22" s="234"/>
      <c r="CE22" s="234"/>
      <c r="CF22" s="234"/>
      <c r="CG22" s="234"/>
      <c r="CH22" s="234"/>
      <c r="CI22" s="234"/>
      <c r="CJ22" s="234"/>
      <c r="CK22" s="234"/>
      <c r="CL22" s="234"/>
      <c r="CM22" s="234"/>
      <c r="CN22" s="234"/>
      <c r="CO22" s="234"/>
      <c r="CP22" s="234"/>
      <c r="CQ22" s="234"/>
      <c r="CR22" s="234"/>
      <c r="CS22" s="234"/>
      <c r="CT22" s="234"/>
      <c r="CU22" s="234"/>
      <c r="CV22" s="234"/>
      <c r="CW22" s="234"/>
      <c r="CX22" s="234"/>
      <c r="CY22" s="234"/>
      <c r="CZ22" s="234"/>
      <c r="DA22" s="234"/>
      <c r="DB22" s="234"/>
      <c r="DC22" s="234"/>
      <c r="DD22" s="234"/>
      <c r="DE22" s="234"/>
      <c r="DF22" s="234"/>
      <c r="DG22" s="234"/>
      <c r="DH22" s="234"/>
      <c r="DI22" s="234"/>
      <c r="DJ22" s="234"/>
      <c r="DK22" s="234"/>
      <c r="DL22" s="234"/>
      <c r="DM22" s="234"/>
      <c r="DN22" s="234"/>
      <c r="DO22" s="234"/>
      <c r="DP22" s="234"/>
      <c r="DQ22" s="234"/>
      <c r="DR22" s="234"/>
      <c r="DS22" s="234"/>
      <c r="DT22" s="234"/>
      <c r="DU22" s="234"/>
      <c r="DV22" s="234"/>
      <c r="DW22" s="234"/>
      <c r="DX22" s="234"/>
      <c r="DY22" s="234"/>
      <c r="DZ22" s="234"/>
      <c r="EA22" s="234"/>
      <c r="EB22" s="234"/>
      <c r="EC22" s="234"/>
      <c r="ED22" s="234"/>
      <c r="EE22" s="234"/>
      <c r="EF22" s="234"/>
      <c r="EG22" s="234"/>
      <c r="EH22" s="234"/>
      <c r="EI22" s="234"/>
      <c r="EJ22" s="234"/>
      <c r="EK22" s="234"/>
      <c r="EL22" s="234"/>
      <c r="EM22" s="234"/>
      <c r="EN22" s="234"/>
      <c r="EO22" s="234"/>
      <c r="EP22" s="234"/>
      <c r="EQ22" s="234"/>
      <c r="ER22" s="234"/>
      <c r="ES22" s="234"/>
      <c r="ET22" s="234"/>
      <c r="EU22" s="234"/>
      <c r="EV22" s="234"/>
      <c r="EW22" s="234"/>
      <c r="EX22" s="234"/>
      <c r="EY22" s="234"/>
      <c r="EZ22" s="234"/>
      <c r="FA22" s="234"/>
      <c r="FB22" s="234"/>
      <c r="FC22" s="234"/>
      <c r="FD22" s="234"/>
      <c r="FE22" s="234"/>
      <c r="FF22" s="234"/>
      <c r="FG22" s="234"/>
      <c r="FH22" s="234"/>
      <c r="FI22" s="234"/>
      <c r="FJ22" s="234"/>
      <c r="FK22" s="234"/>
      <c r="FL22" s="234"/>
      <c r="FM22" s="234"/>
      <c r="FN22" s="234"/>
      <c r="FO22" s="234"/>
      <c r="FP22" s="234"/>
      <c r="FQ22" s="234"/>
      <c r="FR22" s="234"/>
      <c r="FS22" s="234"/>
      <c r="FT22" s="234"/>
      <c r="FU22" s="234"/>
      <c r="FV22" s="234"/>
      <c r="FW22" s="234"/>
      <c r="FX22" s="234"/>
      <c r="FY22" s="234"/>
      <c r="FZ22" s="234"/>
      <c r="GA22" s="234"/>
      <c r="GB22" s="234"/>
      <c r="GC22" s="234"/>
      <c r="GD22" s="234"/>
      <c r="GE22" s="234"/>
      <c r="GF22" s="234"/>
      <c r="GG22" s="234"/>
      <c r="GH22" s="234"/>
      <c r="GI22" s="234"/>
      <c r="GJ22" s="234"/>
      <c r="GK22" s="234"/>
      <c r="GL22" s="234"/>
      <c r="GM22" s="234"/>
      <c r="GN22" s="234"/>
      <c r="GO22" s="234"/>
      <c r="GP22" s="234"/>
      <c r="GQ22" s="234"/>
      <c r="GR22" s="234"/>
      <c r="GS22" s="234"/>
      <c r="GT22" s="234"/>
      <c r="GU22" s="234"/>
      <c r="GV22" s="234"/>
      <c r="GW22" s="234"/>
      <c r="GX22" s="234"/>
      <c r="GY22" s="234"/>
      <c r="GZ22" s="234"/>
      <c r="HA22" s="234"/>
      <c r="HB22" s="234"/>
      <c r="HC22" s="234"/>
      <c r="HD22" s="234"/>
      <c r="HE22" s="234"/>
      <c r="HF22" s="234"/>
      <c r="HG22" s="234"/>
      <c r="HH22" s="234"/>
      <c r="HI22" s="234"/>
      <c r="HJ22" s="234"/>
      <c r="HK22" s="234"/>
      <c r="HL22" s="234"/>
      <c r="HM22" s="234"/>
      <c r="HN22" s="234"/>
      <c r="HO22" s="234"/>
      <c r="HP22" s="234"/>
      <c r="HQ22" s="234"/>
      <c r="HR22" s="234"/>
      <c r="HS22" s="234"/>
      <c r="HT22" s="234"/>
      <c r="HU22" s="234"/>
      <c r="HV22" s="234"/>
      <c r="HW22" s="234"/>
      <c r="HX22" s="234"/>
      <c r="HY22" s="234"/>
      <c r="HZ22" s="234"/>
      <c r="IA22" s="234"/>
      <c r="IB22" s="234"/>
      <c r="IC22" s="234"/>
      <c r="ID22" s="234"/>
      <c r="IE22" s="234"/>
      <c r="IF22" s="234"/>
      <c r="IG22" s="234"/>
      <c r="IH22" s="234"/>
      <c r="II22" s="234"/>
      <c r="IJ22" s="234"/>
      <c r="IK22" s="234"/>
      <c r="IL22" s="234"/>
      <c r="IM22" s="234"/>
      <c r="IN22" s="234"/>
      <c r="IO22" s="234"/>
      <c r="IP22" s="234"/>
      <c r="IQ22" s="234"/>
      <c r="IR22" s="234"/>
      <c r="IS22" s="234"/>
      <c r="IT22" s="234"/>
      <c r="IU22" s="234"/>
    </row>
    <row r="23" spans="1:255" s="237" customFormat="1" ht="13.5" customHeight="1" thickBot="1">
      <c r="A23" s="234"/>
      <c r="B23" s="283"/>
      <c r="C23" s="277"/>
      <c r="D23" s="1068" t="s">
        <v>624</v>
      </c>
      <c r="E23" s="1066"/>
      <c r="F23" s="1066"/>
      <c r="G23" s="1066"/>
      <c r="H23" s="1066"/>
      <c r="I23" s="1066"/>
      <c r="J23" s="1066"/>
      <c r="K23" s="1066"/>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c r="BQ23" s="234"/>
      <c r="BR23" s="234"/>
      <c r="BS23" s="234"/>
      <c r="BT23" s="234"/>
      <c r="BU23" s="234"/>
      <c r="BV23" s="234"/>
      <c r="BW23" s="234"/>
      <c r="BX23" s="234"/>
      <c r="BY23" s="234"/>
      <c r="BZ23" s="234"/>
      <c r="CA23" s="234"/>
      <c r="CB23" s="234"/>
      <c r="CC23" s="234"/>
      <c r="CD23" s="234"/>
      <c r="CE23" s="234"/>
      <c r="CF23" s="234"/>
      <c r="CG23" s="234"/>
      <c r="CH23" s="234"/>
      <c r="CI23" s="234"/>
      <c r="CJ23" s="234"/>
      <c r="CK23" s="234"/>
      <c r="CL23" s="234"/>
      <c r="CM23" s="234"/>
      <c r="CN23" s="234"/>
      <c r="CO23" s="234"/>
      <c r="CP23" s="234"/>
      <c r="CQ23" s="234"/>
      <c r="CR23" s="234"/>
      <c r="CS23" s="234"/>
      <c r="CT23" s="234"/>
      <c r="CU23" s="234"/>
      <c r="CV23" s="234"/>
      <c r="CW23" s="234"/>
      <c r="CX23" s="234"/>
      <c r="CY23" s="234"/>
      <c r="CZ23" s="234"/>
      <c r="DA23" s="234"/>
      <c r="DB23" s="234"/>
      <c r="DC23" s="234"/>
      <c r="DD23" s="234"/>
      <c r="DE23" s="234"/>
      <c r="DF23" s="234"/>
      <c r="DG23" s="234"/>
      <c r="DH23" s="234"/>
      <c r="DI23" s="234"/>
      <c r="DJ23" s="234"/>
      <c r="DK23" s="234"/>
      <c r="DL23" s="234"/>
      <c r="DM23" s="234"/>
      <c r="DN23" s="234"/>
      <c r="DO23" s="234"/>
      <c r="DP23" s="234"/>
      <c r="DQ23" s="234"/>
      <c r="DR23" s="234"/>
      <c r="DS23" s="234"/>
      <c r="DT23" s="234"/>
      <c r="DU23" s="234"/>
      <c r="DV23" s="234"/>
      <c r="DW23" s="234"/>
      <c r="DX23" s="234"/>
      <c r="DY23" s="234"/>
      <c r="DZ23" s="234"/>
      <c r="EA23" s="234"/>
      <c r="EB23" s="234"/>
      <c r="EC23" s="234"/>
      <c r="ED23" s="234"/>
      <c r="EE23" s="234"/>
      <c r="EF23" s="234"/>
      <c r="EG23" s="234"/>
      <c r="EH23" s="234"/>
      <c r="EI23" s="234"/>
      <c r="EJ23" s="234"/>
      <c r="EK23" s="234"/>
      <c r="EL23" s="234"/>
      <c r="EM23" s="234"/>
      <c r="EN23" s="234"/>
      <c r="EO23" s="234"/>
      <c r="EP23" s="234"/>
      <c r="EQ23" s="234"/>
      <c r="ER23" s="234"/>
      <c r="ES23" s="234"/>
      <c r="ET23" s="234"/>
      <c r="EU23" s="234"/>
      <c r="EV23" s="234"/>
      <c r="EW23" s="234"/>
      <c r="EX23" s="234"/>
      <c r="EY23" s="234"/>
      <c r="EZ23" s="234"/>
      <c r="FA23" s="234"/>
      <c r="FB23" s="234"/>
      <c r="FC23" s="234"/>
      <c r="FD23" s="234"/>
      <c r="FE23" s="234"/>
      <c r="FF23" s="234"/>
      <c r="FG23" s="234"/>
      <c r="FH23" s="234"/>
      <c r="FI23" s="234"/>
      <c r="FJ23" s="234"/>
      <c r="FK23" s="234"/>
      <c r="FL23" s="234"/>
      <c r="FM23" s="234"/>
      <c r="FN23" s="234"/>
      <c r="FO23" s="234"/>
      <c r="FP23" s="234"/>
      <c r="FQ23" s="234"/>
      <c r="FR23" s="234"/>
      <c r="FS23" s="234"/>
      <c r="FT23" s="234"/>
      <c r="FU23" s="234"/>
      <c r="FV23" s="234"/>
      <c r="FW23" s="234"/>
      <c r="FX23" s="234"/>
      <c r="FY23" s="234"/>
      <c r="FZ23" s="234"/>
      <c r="GA23" s="234"/>
      <c r="GB23" s="234"/>
      <c r="GC23" s="234"/>
      <c r="GD23" s="234"/>
      <c r="GE23" s="234"/>
      <c r="GF23" s="234"/>
      <c r="GG23" s="234"/>
      <c r="GH23" s="234"/>
      <c r="GI23" s="234"/>
      <c r="GJ23" s="234"/>
      <c r="GK23" s="234"/>
      <c r="GL23" s="234"/>
      <c r="GM23" s="234"/>
      <c r="GN23" s="234"/>
      <c r="GO23" s="234"/>
      <c r="GP23" s="234"/>
      <c r="GQ23" s="234"/>
      <c r="GR23" s="234"/>
      <c r="GS23" s="234"/>
      <c r="GT23" s="234"/>
      <c r="GU23" s="234"/>
      <c r="GV23" s="234"/>
      <c r="GW23" s="234"/>
      <c r="GX23" s="234"/>
      <c r="GY23" s="234"/>
      <c r="GZ23" s="234"/>
      <c r="HA23" s="234"/>
      <c r="HB23" s="234"/>
      <c r="HC23" s="234"/>
      <c r="HD23" s="234"/>
      <c r="HE23" s="234"/>
      <c r="HF23" s="234"/>
      <c r="HG23" s="234"/>
      <c r="HH23" s="234"/>
      <c r="HI23" s="234"/>
      <c r="HJ23" s="234"/>
      <c r="HK23" s="234"/>
      <c r="HL23" s="234"/>
      <c r="HM23" s="234"/>
      <c r="HN23" s="234"/>
      <c r="HO23" s="234"/>
      <c r="HP23" s="234"/>
      <c r="HQ23" s="234"/>
      <c r="HR23" s="234"/>
      <c r="HS23" s="234"/>
      <c r="HT23" s="234"/>
      <c r="HU23" s="234"/>
      <c r="HV23" s="234"/>
      <c r="HW23" s="234"/>
      <c r="HX23" s="234"/>
      <c r="HY23" s="234"/>
      <c r="HZ23" s="234"/>
      <c r="IA23" s="234"/>
      <c r="IB23" s="234"/>
      <c r="IC23" s="234"/>
      <c r="ID23" s="234"/>
      <c r="IE23" s="234"/>
      <c r="IF23" s="234"/>
      <c r="IG23" s="234"/>
      <c r="IH23" s="234"/>
      <c r="II23" s="234"/>
      <c r="IJ23" s="234"/>
      <c r="IK23" s="234"/>
      <c r="IL23" s="234"/>
      <c r="IM23" s="234"/>
      <c r="IN23" s="234"/>
      <c r="IO23" s="234"/>
      <c r="IP23" s="234"/>
      <c r="IQ23" s="234"/>
      <c r="IR23" s="234"/>
      <c r="IS23" s="234"/>
      <c r="IT23" s="234"/>
      <c r="IU23" s="234"/>
    </row>
    <row r="24" spans="1:255" s="237" customFormat="1" ht="39" customHeight="1" thickBot="1">
      <c r="A24" s="234"/>
      <c r="B24" s="283"/>
      <c r="C24" s="284"/>
      <c r="D24" s="285" t="s">
        <v>596</v>
      </c>
      <c r="E24" s="285" t="s">
        <v>616</v>
      </c>
      <c r="F24" s="285" t="s">
        <v>594</v>
      </c>
      <c r="G24" s="285" t="s">
        <v>623</v>
      </c>
      <c r="H24" s="286" t="s">
        <v>622</v>
      </c>
      <c r="I24" s="286" t="s">
        <v>1448</v>
      </c>
      <c r="J24" s="280"/>
      <c r="K24" s="281"/>
      <c r="L24" s="234"/>
      <c r="M24" s="234"/>
      <c r="N24" s="234"/>
      <c r="O24" s="234"/>
      <c r="P24" s="234"/>
      <c r="Q24" s="234"/>
      <c r="R24" s="234"/>
      <c r="S24" s="234"/>
      <c r="T24" s="234"/>
      <c r="U24" s="234"/>
      <c r="V24" s="234"/>
      <c r="W24" s="234"/>
      <c r="X24" s="234"/>
      <c r="Y24" s="234"/>
      <c r="Z24" s="234"/>
      <c r="AA24" s="234"/>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34"/>
      <c r="BL24" s="234"/>
      <c r="BM24" s="234"/>
      <c r="BN24" s="234"/>
      <c r="BO24" s="234"/>
      <c r="BP24" s="234"/>
      <c r="BQ24" s="234"/>
      <c r="BR24" s="234"/>
      <c r="BS24" s="234"/>
      <c r="BT24" s="234"/>
      <c r="BU24" s="234"/>
      <c r="BV24" s="234"/>
      <c r="BW24" s="234"/>
      <c r="BX24" s="234"/>
      <c r="BY24" s="234"/>
      <c r="BZ24" s="234"/>
      <c r="CA24" s="234"/>
      <c r="CB24" s="234"/>
      <c r="CC24" s="234"/>
      <c r="CD24" s="234"/>
      <c r="CE24" s="234"/>
      <c r="CF24" s="234"/>
      <c r="CG24" s="234"/>
      <c r="CH24" s="234"/>
      <c r="CI24" s="234"/>
      <c r="CJ24" s="234"/>
      <c r="CK24" s="234"/>
      <c r="CL24" s="234"/>
      <c r="CM24" s="234"/>
      <c r="CN24" s="234"/>
      <c r="CO24" s="234"/>
      <c r="CP24" s="234"/>
      <c r="CQ24" s="234"/>
      <c r="CR24" s="234"/>
      <c r="CS24" s="234"/>
      <c r="CT24" s="234"/>
      <c r="CU24" s="234"/>
      <c r="CV24" s="234"/>
      <c r="CW24" s="234"/>
      <c r="CX24" s="234"/>
      <c r="CY24" s="234"/>
      <c r="CZ24" s="234"/>
      <c r="DA24" s="234"/>
      <c r="DB24" s="234"/>
      <c r="DC24" s="234"/>
      <c r="DD24" s="234"/>
      <c r="DE24" s="234"/>
      <c r="DF24" s="234"/>
      <c r="DG24" s="234"/>
      <c r="DH24" s="234"/>
      <c r="DI24" s="234"/>
      <c r="DJ24" s="234"/>
      <c r="DK24" s="234"/>
      <c r="DL24" s="234"/>
      <c r="DM24" s="234"/>
      <c r="DN24" s="234"/>
      <c r="DO24" s="234"/>
      <c r="DP24" s="234"/>
      <c r="DQ24" s="234"/>
      <c r="DR24" s="234"/>
      <c r="DS24" s="234"/>
      <c r="DT24" s="234"/>
      <c r="DU24" s="234"/>
      <c r="DV24" s="234"/>
      <c r="DW24" s="234"/>
      <c r="DX24" s="234"/>
      <c r="DY24" s="234"/>
      <c r="DZ24" s="234"/>
      <c r="EA24" s="234"/>
      <c r="EB24" s="234"/>
      <c r="EC24" s="234"/>
      <c r="ED24" s="234"/>
      <c r="EE24" s="234"/>
      <c r="EF24" s="234"/>
      <c r="EG24" s="234"/>
      <c r="EH24" s="234"/>
      <c r="EI24" s="234"/>
      <c r="EJ24" s="234"/>
      <c r="EK24" s="234"/>
      <c r="EL24" s="234"/>
      <c r="EM24" s="234"/>
      <c r="EN24" s="234"/>
      <c r="EO24" s="234"/>
      <c r="EP24" s="234"/>
      <c r="EQ24" s="234"/>
      <c r="ER24" s="234"/>
      <c r="ES24" s="234"/>
      <c r="ET24" s="234"/>
      <c r="EU24" s="234"/>
      <c r="EV24" s="234"/>
      <c r="EW24" s="234"/>
      <c r="EX24" s="234"/>
      <c r="EY24" s="234"/>
      <c r="EZ24" s="234"/>
      <c r="FA24" s="234"/>
      <c r="FB24" s="234"/>
      <c r="FC24" s="234"/>
      <c r="FD24" s="234"/>
      <c r="FE24" s="234"/>
      <c r="FF24" s="234"/>
      <c r="FG24" s="234"/>
      <c r="FH24" s="234"/>
      <c r="FI24" s="234"/>
      <c r="FJ24" s="234"/>
      <c r="FK24" s="234"/>
      <c r="FL24" s="234"/>
      <c r="FM24" s="234"/>
      <c r="FN24" s="234"/>
      <c r="FO24" s="234"/>
      <c r="FP24" s="234"/>
      <c r="FQ24" s="234"/>
      <c r="FR24" s="234"/>
      <c r="FS24" s="234"/>
      <c r="FT24" s="234"/>
      <c r="FU24" s="234"/>
      <c r="FV24" s="234"/>
      <c r="FW24" s="234"/>
      <c r="FX24" s="234"/>
      <c r="FY24" s="234"/>
      <c r="FZ24" s="234"/>
      <c r="GA24" s="234"/>
      <c r="GB24" s="234"/>
      <c r="GC24" s="234"/>
      <c r="GD24" s="234"/>
      <c r="GE24" s="234"/>
      <c r="GF24" s="234"/>
      <c r="GG24" s="234"/>
      <c r="GH24" s="234"/>
      <c r="GI24" s="234"/>
      <c r="GJ24" s="234"/>
      <c r="GK24" s="234"/>
      <c r="GL24" s="234"/>
      <c r="GM24" s="234"/>
      <c r="GN24" s="234"/>
      <c r="GO24" s="234"/>
      <c r="GP24" s="234"/>
      <c r="GQ24" s="234"/>
      <c r="GR24" s="234"/>
      <c r="GS24" s="234"/>
      <c r="GT24" s="234"/>
      <c r="GU24" s="234"/>
      <c r="GV24" s="234"/>
      <c r="GW24" s="234"/>
      <c r="GX24" s="234"/>
      <c r="GY24" s="234"/>
      <c r="GZ24" s="234"/>
      <c r="HA24" s="234"/>
      <c r="HB24" s="234"/>
      <c r="HC24" s="234"/>
      <c r="HD24" s="234"/>
      <c r="HE24" s="234"/>
      <c r="HF24" s="234"/>
      <c r="HG24" s="234"/>
      <c r="HH24" s="234"/>
      <c r="HI24" s="234"/>
      <c r="HJ24" s="234"/>
      <c r="HK24" s="234"/>
      <c r="HL24" s="234"/>
      <c r="HM24" s="234"/>
      <c r="HN24" s="234"/>
      <c r="HO24" s="234"/>
      <c r="HP24" s="234"/>
      <c r="HQ24" s="234"/>
      <c r="HR24" s="234"/>
      <c r="HS24" s="234"/>
      <c r="HT24" s="234"/>
      <c r="HU24" s="234"/>
      <c r="HV24" s="234"/>
      <c r="HW24" s="234"/>
      <c r="HX24" s="234"/>
      <c r="HY24" s="234"/>
      <c r="HZ24" s="234"/>
      <c r="IA24" s="234"/>
      <c r="IB24" s="234"/>
      <c r="IC24" s="234"/>
      <c r="ID24" s="234"/>
      <c r="IE24" s="234"/>
      <c r="IF24" s="234"/>
      <c r="IG24" s="234"/>
      <c r="IH24" s="234"/>
      <c r="II24" s="234"/>
      <c r="IJ24" s="234"/>
      <c r="IK24" s="234"/>
      <c r="IL24" s="234"/>
      <c r="IM24" s="234"/>
      <c r="IN24" s="234"/>
      <c r="IO24" s="234"/>
      <c r="IP24" s="234"/>
      <c r="IQ24" s="234"/>
      <c r="IR24" s="234"/>
      <c r="IS24" s="234"/>
      <c r="IT24" s="234"/>
      <c r="IU24" s="234"/>
    </row>
    <row r="25" spans="1:255" s="237" customFormat="1" ht="13.5" customHeight="1" thickBot="1">
      <c r="A25" s="234"/>
      <c r="B25" s="283"/>
      <c r="C25" s="287">
        <v>1</v>
      </c>
      <c r="D25" s="288" t="s">
        <v>521</v>
      </c>
      <c r="E25" s="288">
        <v>2616</v>
      </c>
      <c r="F25" s="288" t="s">
        <v>615</v>
      </c>
      <c r="G25" s="289">
        <v>138774.62</v>
      </c>
      <c r="H25" s="290" t="s">
        <v>621</v>
      </c>
      <c r="I25" s="291">
        <v>0.82</v>
      </c>
      <c r="J25" s="292">
        <v>16</v>
      </c>
      <c r="K25" s="281"/>
      <c r="L25" s="234"/>
      <c r="M25" s="234"/>
      <c r="N25" s="234"/>
      <c r="O25" s="234"/>
      <c r="P25" s="234"/>
      <c r="Q25" s="234"/>
      <c r="R25" s="234"/>
      <c r="S25" s="234"/>
      <c r="T25" s="234"/>
      <c r="U25" s="234"/>
      <c r="V25" s="234"/>
      <c r="W25" s="234"/>
      <c r="X25" s="234"/>
      <c r="Y25" s="234"/>
      <c r="Z25" s="234"/>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c r="BQ25" s="234"/>
      <c r="BR25" s="234"/>
      <c r="BS25" s="234"/>
      <c r="BT25" s="234"/>
      <c r="BU25" s="234"/>
      <c r="BV25" s="234"/>
      <c r="BW25" s="234"/>
      <c r="BX25" s="234"/>
      <c r="BY25" s="234"/>
      <c r="BZ25" s="234"/>
      <c r="CA25" s="234"/>
      <c r="CB25" s="234"/>
      <c r="CC25" s="234"/>
      <c r="CD25" s="234"/>
      <c r="CE25" s="234"/>
      <c r="CF25" s="234"/>
      <c r="CG25" s="234"/>
      <c r="CH25" s="234"/>
      <c r="CI25" s="234"/>
      <c r="CJ25" s="234"/>
      <c r="CK25" s="234"/>
      <c r="CL25" s="234"/>
      <c r="CM25" s="234"/>
      <c r="CN25" s="234"/>
      <c r="CO25" s="234"/>
      <c r="CP25" s="234"/>
      <c r="CQ25" s="234"/>
      <c r="CR25" s="234"/>
      <c r="CS25" s="234"/>
      <c r="CT25" s="234"/>
      <c r="CU25" s="234"/>
      <c r="CV25" s="234"/>
      <c r="CW25" s="234"/>
      <c r="CX25" s="234"/>
      <c r="CY25" s="234"/>
      <c r="CZ25" s="234"/>
      <c r="DA25" s="234"/>
      <c r="DB25" s="234"/>
      <c r="DC25" s="234"/>
      <c r="DD25" s="234"/>
      <c r="DE25" s="234"/>
      <c r="DF25" s="234"/>
      <c r="DG25" s="234"/>
      <c r="DH25" s="234"/>
      <c r="DI25" s="234"/>
      <c r="DJ25" s="234"/>
      <c r="DK25" s="234"/>
      <c r="DL25" s="234"/>
      <c r="DM25" s="234"/>
      <c r="DN25" s="234"/>
      <c r="DO25" s="234"/>
      <c r="DP25" s="234"/>
      <c r="DQ25" s="234"/>
      <c r="DR25" s="234"/>
      <c r="DS25" s="234"/>
      <c r="DT25" s="234"/>
      <c r="DU25" s="234"/>
      <c r="DV25" s="234"/>
      <c r="DW25" s="234"/>
      <c r="DX25" s="234"/>
      <c r="DY25" s="234"/>
      <c r="DZ25" s="234"/>
      <c r="EA25" s="234"/>
      <c r="EB25" s="234"/>
      <c r="EC25" s="234"/>
      <c r="ED25" s="234"/>
      <c r="EE25" s="234"/>
      <c r="EF25" s="234"/>
      <c r="EG25" s="234"/>
      <c r="EH25" s="234"/>
      <c r="EI25" s="234"/>
      <c r="EJ25" s="234"/>
      <c r="EK25" s="234"/>
      <c r="EL25" s="234"/>
      <c r="EM25" s="234"/>
      <c r="EN25" s="234"/>
      <c r="EO25" s="234"/>
      <c r="EP25" s="234"/>
      <c r="EQ25" s="234"/>
      <c r="ER25" s="234"/>
      <c r="ES25" s="234"/>
      <c r="ET25" s="234"/>
      <c r="EU25" s="234"/>
      <c r="EV25" s="234"/>
      <c r="EW25" s="234"/>
      <c r="EX25" s="234"/>
      <c r="EY25" s="234"/>
      <c r="EZ25" s="234"/>
      <c r="FA25" s="234"/>
      <c r="FB25" s="234"/>
      <c r="FC25" s="234"/>
      <c r="FD25" s="234"/>
      <c r="FE25" s="234"/>
      <c r="FF25" s="234"/>
      <c r="FG25" s="234"/>
      <c r="FH25" s="234"/>
      <c r="FI25" s="234"/>
      <c r="FJ25" s="234"/>
      <c r="FK25" s="234"/>
      <c r="FL25" s="234"/>
      <c r="FM25" s="234"/>
      <c r="FN25" s="234"/>
      <c r="FO25" s="234"/>
      <c r="FP25" s="234"/>
      <c r="FQ25" s="234"/>
      <c r="FR25" s="234"/>
      <c r="FS25" s="234"/>
      <c r="FT25" s="234"/>
      <c r="FU25" s="234"/>
      <c r="FV25" s="234"/>
      <c r="FW25" s="234"/>
      <c r="FX25" s="234"/>
      <c r="FY25" s="234"/>
      <c r="FZ25" s="234"/>
      <c r="GA25" s="234"/>
      <c r="GB25" s="234"/>
      <c r="GC25" s="234"/>
      <c r="GD25" s="234"/>
      <c r="GE25" s="234"/>
      <c r="GF25" s="234"/>
      <c r="GG25" s="234"/>
      <c r="GH25" s="234"/>
      <c r="GI25" s="234"/>
      <c r="GJ25" s="234"/>
      <c r="GK25" s="234"/>
      <c r="GL25" s="234"/>
      <c r="GM25" s="234"/>
      <c r="GN25" s="234"/>
      <c r="GO25" s="234"/>
      <c r="GP25" s="234"/>
      <c r="GQ25" s="234"/>
      <c r="GR25" s="234"/>
      <c r="GS25" s="234"/>
      <c r="GT25" s="234"/>
      <c r="GU25" s="234"/>
      <c r="GV25" s="234"/>
      <c r="GW25" s="234"/>
      <c r="GX25" s="234"/>
      <c r="GY25" s="234"/>
      <c r="GZ25" s="234"/>
      <c r="HA25" s="234"/>
      <c r="HB25" s="234"/>
      <c r="HC25" s="234"/>
      <c r="HD25" s="234"/>
      <c r="HE25" s="234"/>
      <c r="HF25" s="234"/>
      <c r="HG25" s="234"/>
      <c r="HH25" s="234"/>
      <c r="HI25" s="234"/>
      <c r="HJ25" s="234"/>
      <c r="HK25" s="234"/>
      <c r="HL25" s="234"/>
      <c r="HM25" s="234"/>
      <c r="HN25" s="234"/>
      <c r="HO25" s="234"/>
      <c r="HP25" s="234"/>
      <c r="HQ25" s="234"/>
      <c r="HR25" s="234"/>
      <c r="HS25" s="234"/>
      <c r="HT25" s="234"/>
      <c r="HU25" s="234"/>
      <c r="HV25" s="234"/>
      <c r="HW25" s="234"/>
      <c r="HX25" s="234"/>
      <c r="HY25" s="234"/>
      <c r="HZ25" s="234"/>
      <c r="IA25" s="234"/>
      <c r="IB25" s="234"/>
      <c r="IC25" s="234"/>
      <c r="ID25" s="234"/>
      <c r="IE25" s="234"/>
      <c r="IF25" s="234"/>
      <c r="IG25" s="234"/>
      <c r="IH25" s="234"/>
      <c r="II25" s="234"/>
      <c r="IJ25" s="234"/>
      <c r="IK25" s="234"/>
      <c r="IL25" s="234"/>
      <c r="IM25" s="234"/>
      <c r="IN25" s="234"/>
      <c r="IO25" s="234"/>
      <c r="IP25" s="234"/>
      <c r="IQ25" s="234"/>
      <c r="IR25" s="234"/>
      <c r="IS25" s="234"/>
      <c r="IT25" s="234"/>
      <c r="IU25" s="234"/>
    </row>
    <row r="26" spans="1:255" s="237" customFormat="1" ht="13.5" customHeight="1" thickBot="1">
      <c r="A26" s="234"/>
      <c r="B26" s="283"/>
      <c r="C26" s="287">
        <v>2</v>
      </c>
      <c r="D26" s="288" t="s">
        <v>521</v>
      </c>
      <c r="E26" s="288">
        <v>2618</v>
      </c>
      <c r="F26" s="288" t="s">
        <v>614</v>
      </c>
      <c r="G26" s="289">
        <v>47824.08</v>
      </c>
      <c r="H26" s="290" t="s">
        <v>619</v>
      </c>
      <c r="I26" s="291">
        <v>1</v>
      </c>
      <c r="J26" s="292">
        <f t="shared" ref="J26:J38" si="0">J25+9</f>
        <v>25</v>
      </c>
      <c r="K26" s="281"/>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34"/>
      <c r="BK26" s="234"/>
      <c r="BL26" s="234"/>
      <c r="BM26" s="234"/>
      <c r="BN26" s="234"/>
      <c r="BO26" s="234"/>
      <c r="BP26" s="234"/>
      <c r="BQ26" s="234"/>
      <c r="BR26" s="234"/>
      <c r="BS26" s="234"/>
      <c r="BT26" s="234"/>
      <c r="BU26" s="234"/>
      <c r="BV26" s="234"/>
      <c r="BW26" s="234"/>
      <c r="BX26" s="234"/>
      <c r="BY26" s="234"/>
      <c r="BZ26" s="234"/>
      <c r="CA26" s="234"/>
      <c r="CB26" s="234"/>
      <c r="CC26" s="234"/>
      <c r="CD26" s="234"/>
      <c r="CE26" s="234"/>
      <c r="CF26" s="234"/>
      <c r="CG26" s="234"/>
      <c r="CH26" s="234"/>
      <c r="CI26" s="234"/>
      <c r="CJ26" s="234"/>
      <c r="CK26" s="234"/>
      <c r="CL26" s="234"/>
      <c r="CM26" s="234"/>
      <c r="CN26" s="234"/>
      <c r="CO26" s="234"/>
      <c r="CP26" s="234"/>
      <c r="CQ26" s="234"/>
      <c r="CR26" s="234"/>
      <c r="CS26" s="234"/>
      <c r="CT26" s="234"/>
      <c r="CU26" s="234"/>
      <c r="CV26" s="234"/>
      <c r="CW26" s="234"/>
      <c r="CX26" s="234"/>
      <c r="CY26" s="234"/>
      <c r="CZ26" s="234"/>
      <c r="DA26" s="234"/>
      <c r="DB26" s="234"/>
      <c r="DC26" s="234"/>
      <c r="DD26" s="234"/>
      <c r="DE26" s="234"/>
      <c r="DF26" s="234"/>
      <c r="DG26" s="234"/>
      <c r="DH26" s="234"/>
      <c r="DI26" s="234"/>
      <c r="DJ26" s="234"/>
      <c r="DK26" s="234"/>
      <c r="DL26" s="234"/>
      <c r="DM26" s="234"/>
      <c r="DN26" s="234"/>
      <c r="DO26" s="234"/>
      <c r="DP26" s="234"/>
      <c r="DQ26" s="234"/>
      <c r="DR26" s="234"/>
      <c r="DS26" s="234"/>
      <c r="DT26" s="234"/>
      <c r="DU26" s="234"/>
      <c r="DV26" s="234"/>
      <c r="DW26" s="234"/>
      <c r="DX26" s="234"/>
      <c r="DY26" s="234"/>
      <c r="DZ26" s="234"/>
      <c r="EA26" s="234"/>
      <c r="EB26" s="234"/>
      <c r="EC26" s="234"/>
      <c r="ED26" s="234"/>
      <c r="EE26" s="234"/>
      <c r="EF26" s="234"/>
      <c r="EG26" s="234"/>
      <c r="EH26" s="234"/>
      <c r="EI26" s="234"/>
      <c r="EJ26" s="234"/>
      <c r="EK26" s="234"/>
      <c r="EL26" s="234"/>
      <c r="EM26" s="234"/>
      <c r="EN26" s="234"/>
      <c r="EO26" s="234"/>
      <c r="EP26" s="234"/>
      <c r="EQ26" s="234"/>
      <c r="ER26" s="234"/>
      <c r="ES26" s="234"/>
      <c r="ET26" s="234"/>
      <c r="EU26" s="234"/>
      <c r="EV26" s="234"/>
      <c r="EW26" s="234"/>
      <c r="EX26" s="234"/>
      <c r="EY26" s="234"/>
      <c r="EZ26" s="234"/>
      <c r="FA26" s="234"/>
      <c r="FB26" s="234"/>
      <c r="FC26" s="234"/>
      <c r="FD26" s="234"/>
      <c r="FE26" s="234"/>
      <c r="FF26" s="234"/>
      <c r="FG26" s="234"/>
      <c r="FH26" s="234"/>
      <c r="FI26" s="234"/>
      <c r="FJ26" s="234"/>
      <c r="FK26" s="234"/>
      <c r="FL26" s="234"/>
      <c r="FM26" s="234"/>
      <c r="FN26" s="234"/>
      <c r="FO26" s="234"/>
      <c r="FP26" s="234"/>
      <c r="FQ26" s="234"/>
      <c r="FR26" s="234"/>
      <c r="FS26" s="234"/>
      <c r="FT26" s="234"/>
      <c r="FU26" s="234"/>
      <c r="FV26" s="234"/>
      <c r="FW26" s="234"/>
      <c r="FX26" s="234"/>
      <c r="FY26" s="234"/>
      <c r="FZ26" s="234"/>
      <c r="GA26" s="234"/>
      <c r="GB26" s="234"/>
      <c r="GC26" s="234"/>
      <c r="GD26" s="234"/>
      <c r="GE26" s="234"/>
      <c r="GF26" s="234"/>
      <c r="GG26" s="234"/>
      <c r="GH26" s="234"/>
      <c r="GI26" s="234"/>
      <c r="GJ26" s="234"/>
      <c r="GK26" s="234"/>
      <c r="GL26" s="234"/>
      <c r="GM26" s="234"/>
      <c r="GN26" s="234"/>
      <c r="GO26" s="234"/>
      <c r="GP26" s="234"/>
      <c r="GQ26" s="234"/>
      <c r="GR26" s="234"/>
      <c r="GS26" s="234"/>
      <c r="GT26" s="234"/>
      <c r="GU26" s="234"/>
      <c r="GV26" s="234"/>
      <c r="GW26" s="234"/>
      <c r="GX26" s="234"/>
      <c r="GY26" s="234"/>
      <c r="GZ26" s="234"/>
      <c r="HA26" s="234"/>
      <c r="HB26" s="234"/>
      <c r="HC26" s="234"/>
      <c r="HD26" s="234"/>
      <c r="HE26" s="234"/>
      <c r="HF26" s="234"/>
      <c r="HG26" s="234"/>
      <c r="HH26" s="234"/>
      <c r="HI26" s="234"/>
      <c r="HJ26" s="234"/>
      <c r="HK26" s="234"/>
      <c r="HL26" s="234"/>
      <c r="HM26" s="234"/>
      <c r="HN26" s="234"/>
      <c r="HO26" s="234"/>
      <c r="HP26" s="234"/>
      <c r="HQ26" s="234"/>
      <c r="HR26" s="234"/>
      <c r="HS26" s="234"/>
      <c r="HT26" s="234"/>
      <c r="HU26" s="234"/>
      <c r="HV26" s="234"/>
      <c r="HW26" s="234"/>
      <c r="HX26" s="234"/>
      <c r="HY26" s="234"/>
      <c r="HZ26" s="234"/>
      <c r="IA26" s="234"/>
      <c r="IB26" s="234"/>
      <c r="IC26" s="234"/>
      <c r="ID26" s="234"/>
      <c r="IE26" s="234"/>
      <c r="IF26" s="234"/>
      <c r="IG26" s="234"/>
      <c r="IH26" s="234"/>
      <c r="II26" s="234"/>
      <c r="IJ26" s="234"/>
      <c r="IK26" s="234"/>
      <c r="IL26" s="234"/>
      <c r="IM26" s="234"/>
      <c r="IN26" s="234"/>
      <c r="IO26" s="234"/>
      <c r="IP26" s="234"/>
      <c r="IQ26" s="234"/>
      <c r="IR26" s="234"/>
      <c r="IS26" s="234"/>
      <c r="IT26" s="234"/>
      <c r="IU26" s="234"/>
    </row>
    <row r="27" spans="1:255" s="237" customFormat="1" ht="13.5" customHeight="1" thickBot="1">
      <c r="A27" s="234"/>
      <c r="B27" s="283"/>
      <c r="C27" s="287">
        <v>3</v>
      </c>
      <c r="D27" s="288" t="s">
        <v>521</v>
      </c>
      <c r="E27" s="288" t="s">
        <v>613</v>
      </c>
      <c r="F27" s="288" t="s">
        <v>612</v>
      </c>
      <c r="G27" s="289">
        <v>13403.22</v>
      </c>
      <c r="H27" s="290" t="s">
        <v>621</v>
      </c>
      <c r="I27" s="291">
        <v>0.82</v>
      </c>
      <c r="J27" s="292">
        <f t="shared" si="0"/>
        <v>34</v>
      </c>
      <c r="K27" s="281"/>
      <c r="L27" s="234"/>
      <c r="M27" s="234"/>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234"/>
      <c r="BU27" s="234"/>
      <c r="BV27" s="234"/>
      <c r="BW27" s="234"/>
      <c r="BX27" s="234"/>
      <c r="BY27" s="234"/>
      <c r="BZ27" s="234"/>
      <c r="CA27" s="234"/>
      <c r="CB27" s="234"/>
      <c r="CC27" s="234"/>
      <c r="CD27" s="234"/>
      <c r="CE27" s="234"/>
      <c r="CF27" s="234"/>
      <c r="CG27" s="234"/>
      <c r="CH27" s="234"/>
      <c r="CI27" s="234"/>
      <c r="CJ27" s="234"/>
      <c r="CK27" s="234"/>
      <c r="CL27" s="234"/>
      <c r="CM27" s="234"/>
      <c r="CN27" s="234"/>
      <c r="CO27" s="234"/>
      <c r="CP27" s="234"/>
      <c r="CQ27" s="234"/>
      <c r="CR27" s="234"/>
      <c r="CS27" s="234"/>
      <c r="CT27" s="234"/>
      <c r="CU27" s="234"/>
      <c r="CV27" s="234"/>
      <c r="CW27" s="234"/>
      <c r="CX27" s="234"/>
      <c r="CY27" s="234"/>
      <c r="CZ27" s="234"/>
      <c r="DA27" s="234"/>
      <c r="DB27" s="234"/>
      <c r="DC27" s="234"/>
      <c r="DD27" s="234"/>
      <c r="DE27" s="234"/>
      <c r="DF27" s="234"/>
      <c r="DG27" s="234"/>
      <c r="DH27" s="234"/>
      <c r="DI27" s="234"/>
      <c r="DJ27" s="234"/>
      <c r="DK27" s="234"/>
      <c r="DL27" s="234"/>
      <c r="DM27" s="234"/>
      <c r="DN27" s="234"/>
      <c r="DO27" s="234"/>
      <c r="DP27" s="234"/>
      <c r="DQ27" s="234"/>
      <c r="DR27" s="234"/>
      <c r="DS27" s="234"/>
      <c r="DT27" s="234"/>
      <c r="DU27" s="234"/>
      <c r="DV27" s="234"/>
      <c r="DW27" s="234"/>
      <c r="DX27" s="234"/>
      <c r="DY27" s="234"/>
      <c r="DZ27" s="234"/>
      <c r="EA27" s="234"/>
      <c r="EB27" s="234"/>
      <c r="EC27" s="234"/>
      <c r="ED27" s="234"/>
      <c r="EE27" s="234"/>
      <c r="EF27" s="234"/>
      <c r="EG27" s="234"/>
      <c r="EH27" s="234"/>
      <c r="EI27" s="234"/>
      <c r="EJ27" s="234"/>
      <c r="EK27" s="234"/>
      <c r="EL27" s="234"/>
      <c r="EM27" s="234"/>
      <c r="EN27" s="234"/>
      <c r="EO27" s="234"/>
      <c r="EP27" s="234"/>
      <c r="EQ27" s="234"/>
      <c r="ER27" s="234"/>
      <c r="ES27" s="234"/>
      <c r="ET27" s="234"/>
      <c r="EU27" s="234"/>
      <c r="EV27" s="234"/>
      <c r="EW27" s="234"/>
      <c r="EX27" s="234"/>
      <c r="EY27" s="234"/>
      <c r="EZ27" s="234"/>
      <c r="FA27" s="234"/>
      <c r="FB27" s="234"/>
      <c r="FC27" s="234"/>
      <c r="FD27" s="234"/>
      <c r="FE27" s="234"/>
      <c r="FF27" s="234"/>
      <c r="FG27" s="234"/>
      <c r="FH27" s="234"/>
      <c r="FI27" s="234"/>
      <c r="FJ27" s="234"/>
      <c r="FK27" s="234"/>
      <c r="FL27" s="234"/>
      <c r="FM27" s="234"/>
      <c r="FN27" s="234"/>
      <c r="FO27" s="234"/>
      <c r="FP27" s="234"/>
      <c r="FQ27" s="234"/>
      <c r="FR27" s="234"/>
      <c r="FS27" s="234"/>
      <c r="FT27" s="234"/>
      <c r="FU27" s="234"/>
      <c r="FV27" s="234"/>
      <c r="FW27" s="234"/>
      <c r="FX27" s="234"/>
      <c r="FY27" s="234"/>
      <c r="FZ27" s="234"/>
      <c r="GA27" s="234"/>
      <c r="GB27" s="234"/>
      <c r="GC27" s="234"/>
      <c r="GD27" s="234"/>
      <c r="GE27" s="234"/>
      <c r="GF27" s="234"/>
      <c r="GG27" s="234"/>
      <c r="GH27" s="234"/>
      <c r="GI27" s="234"/>
      <c r="GJ27" s="234"/>
      <c r="GK27" s="234"/>
      <c r="GL27" s="234"/>
      <c r="GM27" s="234"/>
      <c r="GN27" s="234"/>
      <c r="GO27" s="234"/>
      <c r="GP27" s="234"/>
      <c r="GQ27" s="234"/>
      <c r="GR27" s="234"/>
      <c r="GS27" s="234"/>
      <c r="GT27" s="234"/>
      <c r="GU27" s="234"/>
      <c r="GV27" s="234"/>
      <c r="GW27" s="234"/>
      <c r="GX27" s="234"/>
      <c r="GY27" s="234"/>
      <c r="GZ27" s="234"/>
      <c r="HA27" s="234"/>
      <c r="HB27" s="234"/>
      <c r="HC27" s="234"/>
      <c r="HD27" s="234"/>
      <c r="HE27" s="234"/>
      <c r="HF27" s="234"/>
      <c r="HG27" s="234"/>
      <c r="HH27" s="234"/>
      <c r="HI27" s="234"/>
      <c r="HJ27" s="234"/>
      <c r="HK27" s="234"/>
      <c r="HL27" s="234"/>
      <c r="HM27" s="234"/>
      <c r="HN27" s="234"/>
      <c r="HO27" s="234"/>
      <c r="HP27" s="234"/>
      <c r="HQ27" s="234"/>
      <c r="HR27" s="234"/>
      <c r="HS27" s="234"/>
      <c r="HT27" s="234"/>
      <c r="HU27" s="234"/>
      <c r="HV27" s="234"/>
      <c r="HW27" s="234"/>
      <c r="HX27" s="234"/>
      <c r="HY27" s="234"/>
      <c r="HZ27" s="234"/>
      <c r="IA27" s="234"/>
      <c r="IB27" s="234"/>
      <c r="IC27" s="234"/>
      <c r="ID27" s="234"/>
      <c r="IE27" s="234"/>
      <c r="IF27" s="234"/>
      <c r="IG27" s="234"/>
      <c r="IH27" s="234"/>
      <c r="II27" s="234"/>
      <c r="IJ27" s="234"/>
      <c r="IK27" s="234"/>
      <c r="IL27" s="234"/>
      <c r="IM27" s="234"/>
      <c r="IN27" s="234"/>
      <c r="IO27" s="234"/>
      <c r="IP27" s="234"/>
      <c r="IQ27" s="234"/>
      <c r="IR27" s="234"/>
      <c r="IS27" s="234"/>
      <c r="IT27" s="234"/>
      <c r="IU27" s="234"/>
    </row>
    <row r="28" spans="1:255" s="237" customFormat="1" ht="13.5" customHeight="1" thickBot="1">
      <c r="A28" s="234"/>
      <c r="B28" s="283"/>
      <c r="C28" s="287">
        <v>4</v>
      </c>
      <c r="D28" s="288" t="s">
        <v>521</v>
      </c>
      <c r="E28" s="288">
        <v>2615</v>
      </c>
      <c r="F28" s="288" t="s">
        <v>611</v>
      </c>
      <c r="G28" s="289">
        <v>106955.72</v>
      </c>
      <c r="H28" s="290" t="s">
        <v>619</v>
      </c>
      <c r="I28" s="291">
        <v>1</v>
      </c>
      <c r="J28" s="292">
        <f t="shared" si="0"/>
        <v>43</v>
      </c>
      <c r="K28" s="281"/>
      <c r="L28" s="234"/>
      <c r="M28" s="234"/>
      <c r="N28" s="234"/>
      <c r="O28" s="234"/>
      <c r="P28" s="234"/>
      <c r="Q28" s="234"/>
      <c r="R28" s="234"/>
      <c r="S28" s="234"/>
      <c r="T28" s="234"/>
      <c r="U28" s="234"/>
      <c r="V28" s="234"/>
      <c r="W28" s="234"/>
      <c r="X28" s="234"/>
      <c r="Y28" s="234"/>
      <c r="Z28" s="234"/>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c r="BS28" s="234"/>
      <c r="BT28" s="234"/>
      <c r="BU28" s="234"/>
      <c r="BV28" s="234"/>
      <c r="BW28" s="234"/>
      <c r="BX28" s="234"/>
      <c r="BY28" s="234"/>
      <c r="BZ28" s="234"/>
      <c r="CA28" s="234"/>
      <c r="CB28" s="234"/>
      <c r="CC28" s="234"/>
      <c r="CD28" s="234"/>
      <c r="CE28" s="234"/>
      <c r="CF28" s="234"/>
      <c r="CG28" s="234"/>
      <c r="CH28" s="234"/>
      <c r="CI28" s="234"/>
      <c r="CJ28" s="234"/>
      <c r="CK28" s="234"/>
      <c r="CL28" s="234"/>
      <c r="CM28" s="234"/>
      <c r="CN28" s="234"/>
      <c r="CO28" s="234"/>
      <c r="CP28" s="234"/>
      <c r="CQ28" s="234"/>
      <c r="CR28" s="234"/>
      <c r="CS28" s="234"/>
      <c r="CT28" s="234"/>
      <c r="CU28" s="234"/>
      <c r="CV28" s="234"/>
      <c r="CW28" s="234"/>
      <c r="CX28" s="234"/>
      <c r="CY28" s="234"/>
      <c r="CZ28" s="234"/>
      <c r="DA28" s="234"/>
      <c r="DB28" s="234"/>
      <c r="DC28" s="234"/>
      <c r="DD28" s="234"/>
      <c r="DE28" s="234"/>
      <c r="DF28" s="234"/>
      <c r="DG28" s="234"/>
      <c r="DH28" s="234"/>
      <c r="DI28" s="234"/>
      <c r="DJ28" s="234"/>
      <c r="DK28" s="234"/>
      <c r="DL28" s="234"/>
      <c r="DM28" s="234"/>
      <c r="DN28" s="234"/>
      <c r="DO28" s="234"/>
      <c r="DP28" s="234"/>
      <c r="DQ28" s="234"/>
      <c r="DR28" s="234"/>
      <c r="DS28" s="234"/>
      <c r="DT28" s="234"/>
      <c r="DU28" s="234"/>
      <c r="DV28" s="234"/>
      <c r="DW28" s="234"/>
      <c r="DX28" s="234"/>
      <c r="DY28" s="234"/>
      <c r="DZ28" s="234"/>
      <c r="EA28" s="234"/>
      <c r="EB28" s="234"/>
      <c r="EC28" s="234"/>
      <c r="ED28" s="234"/>
      <c r="EE28" s="234"/>
      <c r="EF28" s="234"/>
      <c r="EG28" s="234"/>
      <c r="EH28" s="234"/>
      <c r="EI28" s="234"/>
      <c r="EJ28" s="234"/>
      <c r="EK28" s="234"/>
      <c r="EL28" s="234"/>
      <c r="EM28" s="234"/>
      <c r="EN28" s="234"/>
      <c r="EO28" s="234"/>
      <c r="EP28" s="234"/>
      <c r="EQ28" s="234"/>
      <c r="ER28" s="234"/>
      <c r="ES28" s="234"/>
      <c r="ET28" s="234"/>
      <c r="EU28" s="234"/>
      <c r="EV28" s="234"/>
      <c r="EW28" s="234"/>
      <c r="EX28" s="234"/>
      <c r="EY28" s="234"/>
      <c r="EZ28" s="234"/>
      <c r="FA28" s="234"/>
      <c r="FB28" s="234"/>
      <c r="FC28" s="234"/>
      <c r="FD28" s="234"/>
      <c r="FE28" s="234"/>
      <c r="FF28" s="234"/>
      <c r="FG28" s="234"/>
      <c r="FH28" s="234"/>
      <c r="FI28" s="234"/>
      <c r="FJ28" s="234"/>
      <c r="FK28" s="234"/>
      <c r="FL28" s="234"/>
      <c r="FM28" s="234"/>
      <c r="FN28" s="234"/>
      <c r="FO28" s="234"/>
      <c r="FP28" s="234"/>
      <c r="FQ28" s="234"/>
      <c r="FR28" s="234"/>
      <c r="FS28" s="234"/>
      <c r="FT28" s="234"/>
      <c r="FU28" s="234"/>
      <c r="FV28" s="234"/>
      <c r="FW28" s="234"/>
      <c r="FX28" s="234"/>
      <c r="FY28" s="234"/>
      <c r="FZ28" s="234"/>
      <c r="GA28" s="234"/>
      <c r="GB28" s="234"/>
      <c r="GC28" s="234"/>
      <c r="GD28" s="234"/>
      <c r="GE28" s="234"/>
      <c r="GF28" s="234"/>
      <c r="GG28" s="234"/>
      <c r="GH28" s="234"/>
      <c r="GI28" s="234"/>
      <c r="GJ28" s="234"/>
      <c r="GK28" s="234"/>
      <c r="GL28" s="234"/>
      <c r="GM28" s="234"/>
      <c r="GN28" s="234"/>
      <c r="GO28" s="234"/>
      <c r="GP28" s="234"/>
      <c r="GQ28" s="234"/>
      <c r="GR28" s="234"/>
      <c r="GS28" s="234"/>
      <c r="GT28" s="234"/>
      <c r="GU28" s="234"/>
      <c r="GV28" s="234"/>
      <c r="GW28" s="234"/>
      <c r="GX28" s="234"/>
      <c r="GY28" s="234"/>
      <c r="GZ28" s="234"/>
      <c r="HA28" s="234"/>
      <c r="HB28" s="234"/>
      <c r="HC28" s="234"/>
      <c r="HD28" s="234"/>
      <c r="HE28" s="234"/>
      <c r="HF28" s="234"/>
      <c r="HG28" s="234"/>
      <c r="HH28" s="234"/>
      <c r="HI28" s="234"/>
      <c r="HJ28" s="234"/>
      <c r="HK28" s="234"/>
      <c r="HL28" s="234"/>
      <c r="HM28" s="234"/>
      <c r="HN28" s="234"/>
      <c r="HO28" s="234"/>
      <c r="HP28" s="234"/>
      <c r="HQ28" s="234"/>
      <c r="HR28" s="234"/>
      <c r="HS28" s="234"/>
      <c r="HT28" s="234"/>
      <c r="HU28" s="234"/>
      <c r="HV28" s="234"/>
      <c r="HW28" s="234"/>
      <c r="HX28" s="234"/>
      <c r="HY28" s="234"/>
      <c r="HZ28" s="234"/>
      <c r="IA28" s="234"/>
      <c r="IB28" s="234"/>
      <c r="IC28" s="234"/>
      <c r="ID28" s="234"/>
      <c r="IE28" s="234"/>
      <c r="IF28" s="234"/>
      <c r="IG28" s="234"/>
      <c r="IH28" s="234"/>
      <c r="II28" s="234"/>
      <c r="IJ28" s="234"/>
      <c r="IK28" s="234"/>
      <c r="IL28" s="234"/>
      <c r="IM28" s="234"/>
      <c r="IN28" s="234"/>
      <c r="IO28" s="234"/>
      <c r="IP28" s="234"/>
      <c r="IQ28" s="234"/>
      <c r="IR28" s="234"/>
      <c r="IS28" s="234"/>
      <c r="IT28" s="234"/>
      <c r="IU28" s="234"/>
    </row>
    <row r="29" spans="1:255" s="237" customFormat="1" ht="13.5" customHeight="1" thickBot="1">
      <c r="A29" s="234"/>
      <c r="B29" s="283"/>
      <c r="C29" s="287">
        <v>5</v>
      </c>
      <c r="D29" s="288" t="s">
        <v>521</v>
      </c>
      <c r="E29" s="288">
        <v>2302</v>
      </c>
      <c r="F29" s="288" t="s">
        <v>610</v>
      </c>
      <c r="G29" s="289">
        <v>63042.34</v>
      </c>
      <c r="H29" s="290" t="s">
        <v>619</v>
      </c>
      <c r="I29" s="291">
        <v>1</v>
      </c>
      <c r="J29" s="292">
        <f t="shared" si="0"/>
        <v>52</v>
      </c>
      <c r="K29" s="281"/>
      <c r="L29" s="234"/>
      <c r="M29" s="234"/>
      <c r="N29" s="234"/>
      <c r="O29" s="234"/>
      <c r="P29" s="234"/>
      <c r="Q29" s="234"/>
      <c r="R29" s="234"/>
      <c r="S29" s="234"/>
      <c r="T29" s="234"/>
      <c r="U29" s="234"/>
      <c r="V29" s="234"/>
      <c r="W29" s="234"/>
      <c r="X29" s="234"/>
      <c r="Y29" s="234"/>
      <c r="Z29" s="234"/>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c r="BQ29" s="234"/>
      <c r="BR29" s="234"/>
      <c r="BS29" s="234"/>
      <c r="BT29" s="234"/>
      <c r="BU29" s="234"/>
      <c r="BV29" s="234"/>
      <c r="BW29" s="234"/>
      <c r="BX29" s="234"/>
      <c r="BY29" s="234"/>
      <c r="BZ29" s="234"/>
      <c r="CA29" s="234"/>
      <c r="CB29" s="234"/>
      <c r="CC29" s="234"/>
      <c r="CD29" s="234"/>
      <c r="CE29" s="234"/>
      <c r="CF29" s="234"/>
      <c r="CG29" s="234"/>
      <c r="CH29" s="234"/>
      <c r="CI29" s="234"/>
      <c r="CJ29" s="234"/>
      <c r="CK29" s="234"/>
      <c r="CL29" s="234"/>
      <c r="CM29" s="234"/>
      <c r="CN29" s="234"/>
      <c r="CO29" s="234"/>
      <c r="CP29" s="234"/>
      <c r="CQ29" s="234"/>
      <c r="CR29" s="234"/>
      <c r="CS29" s="234"/>
      <c r="CT29" s="234"/>
      <c r="CU29" s="234"/>
      <c r="CV29" s="234"/>
      <c r="CW29" s="234"/>
      <c r="CX29" s="234"/>
      <c r="CY29" s="234"/>
      <c r="CZ29" s="234"/>
      <c r="DA29" s="234"/>
      <c r="DB29" s="234"/>
      <c r="DC29" s="234"/>
      <c r="DD29" s="234"/>
      <c r="DE29" s="234"/>
      <c r="DF29" s="234"/>
      <c r="DG29" s="234"/>
      <c r="DH29" s="234"/>
      <c r="DI29" s="234"/>
      <c r="DJ29" s="234"/>
      <c r="DK29" s="234"/>
      <c r="DL29" s="234"/>
      <c r="DM29" s="234"/>
      <c r="DN29" s="234"/>
      <c r="DO29" s="234"/>
      <c r="DP29" s="234"/>
      <c r="DQ29" s="234"/>
      <c r="DR29" s="234"/>
      <c r="DS29" s="234"/>
      <c r="DT29" s="234"/>
      <c r="DU29" s="234"/>
      <c r="DV29" s="234"/>
      <c r="DW29" s="234"/>
      <c r="DX29" s="234"/>
      <c r="DY29" s="234"/>
      <c r="DZ29" s="234"/>
      <c r="EA29" s="234"/>
      <c r="EB29" s="234"/>
      <c r="EC29" s="234"/>
      <c r="ED29" s="234"/>
      <c r="EE29" s="234"/>
      <c r="EF29" s="234"/>
      <c r="EG29" s="234"/>
      <c r="EH29" s="234"/>
      <c r="EI29" s="234"/>
      <c r="EJ29" s="234"/>
      <c r="EK29" s="234"/>
      <c r="EL29" s="234"/>
      <c r="EM29" s="234"/>
      <c r="EN29" s="234"/>
      <c r="EO29" s="234"/>
      <c r="EP29" s="234"/>
      <c r="EQ29" s="234"/>
      <c r="ER29" s="234"/>
      <c r="ES29" s="234"/>
      <c r="ET29" s="234"/>
      <c r="EU29" s="234"/>
      <c r="EV29" s="234"/>
      <c r="EW29" s="234"/>
      <c r="EX29" s="234"/>
      <c r="EY29" s="234"/>
      <c r="EZ29" s="234"/>
      <c r="FA29" s="234"/>
      <c r="FB29" s="234"/>
      <c r="FC29" s="234"/>
      <c r="FD29" s="234"/>
      <c r="FE29" s="234"/>
      <c r="FF29" s="234"/>
      <c r="FG29" s="234"/>
      <c r="FH29" s="234"/>
      <c r="FI29" s="234"/>
      <c r="FJ29" s="234"/>
      <c r="FK29" s="234"/>
      <c r="FL29" s="234"/>
      <c r="FM29" s="234"/>
      <c r="FN29" s="234"/>
      <c r="FO29" s="234"/>
      <c r="FP29" s="234"/>
      <c r="FQ29" s="234"/>
      <c r="FR29" s="234"/>
      <c r="FS29" s="234"/>
      <c r="FT29" s="234"/>
      <c r="FU29" s="234"/>
      <c r="FV29" s="234"/>
      <c r="FW29" s="234"/>
      <c r="FX29" s="234"/>
      <c r="FY29" s="234"/>
      <c r="FZ29" s="234"/>
      <c r="GA29" s="234"/>
      <c r="GB29" s="234"/>
      <c r="GC29" s="234"/>
      <c r="GD29" s="234"/>
      <c r="GE29" s="234"/>
      <c r="GF29" s="234"/>
      <c r="GG29" s="234"/>
      <c r="GH29" s="234"/>
      <c r="GI29" s="234"/>
      <c r="GJ29" s="234"/>
      <c r="GK29" s="234"/>
      <c r="GL29" s="234"/>
      <c r="GM29" s="234"/>
      <c r="GN29" s="234"/>
      <c r="GO29" s="234"/>
      <c r="GP29" s="234"/>
      <c r="GQ29" s="234"/>
      <c r="GR29" s="234"/>
      <c r="GS29" s="234"/>
      <c r="GT29" s="234"/>
      <c r="GU29" s="234"/>
      <c r="GV29" s="234"/>
      <c r="GW29" s="234"/>
      <c r="GX29" s="234"/>
      <c r="GY29" s="234"/>
      <c r="GZ29" s="234"/>
      <c r="HA29" s="234"/>
      <c r="HB29" s="234"/>
      <c r="HC29" s="234"/>
      <c r="HD29" s="234"/>
      <c r="HE29" s="234"/>
      <c r="HF29" s="234"/>
      <c r="HG29" s="234"/>
      <c r="HH29" s="234"/>
      <c r="HI29" s="234"/>
      <c r="HJ29" s="234"/>
      <c r="HK29" s="234"/>
      <c r="HL29" s="234"/>
      <c r="HM29" s="234"/>
      <c r="HN29" s="234"/>
      <c r="HO29" s="234"/>
      <c r="HP29" s="234"/>
      <c r="HQ29" s="234"/>
      <c r="HR29" s="234"/>
      <c r="HS29" s="234"/>
      <c r="HT29" s="234"/>
      <c r="HU29" s="234"/>
      <c r="HV29" s="234"/>
      <c r="HW29" s="234"/>
      <c r="HX29" s="234"/>
      <c r="HY29" s="234"/>
      <c r="HZ29" s="234"/>
      <c r="IA29" s="234"/>
      <c r="IB29" s="234"/>
      <c r="IC29" s="234"/>
      <c r="ID29" s="234"/>
      <c r="IE29" s="234"/>
      <c r="IF29" s="234"/>
      <c r="IG29" s="234"/>
      <c r="IH29" s="234"/>
      <c r="II29" s="234"/>
      <c r="IJ29" s="234"/>
      <c r="IK29" s="234"/>
      <c r="IL29" s="234"/>
      <c r="IM29" s="234"/>
      <c r="IN29" s="234"/>
      <c r="IO29" s="234"/>
      <c r="IP29" s="234"/>
      <c r="IQ29" s="234"/>
      <c r="IR29" s="234"/>
      <c r="IS29" s="234"/>
      <c r="IT29" s="234"/>
      <c r="IU29" s="234"/>
    </row>
    <row r="30" spans="1:255" s="237" customFormat="1" ht="13.5" customHeight="1" thickBot="1">
      <c r="A30" s="234"/>
      <c r="B30" s="283"/>
      <c r="C30" s="287">
        <v>6</v>
      </c>
      <c r="D30" s="288" t="s">
        <v>521</v>
      </c>
      <c r="E30" s="288">
        <v>2614</v>
      </c>
      <c r="F30" s="288" t="s">
        <v>609</v>
      </c>
      <c r="G30" s="289">
        <v>51728.41</v>
      </c>
      <c r="H30" s="290" t="s">
        <v>619</v>
      </c>
      <c r="I30" s="291">
        <v>1</v>
      </c>
      <c r="J30" s="292">
        <f t="shared" si="0"/>
        <v>61</v>
      </c>
      <c r="K30" s="281"/>
      <c r="L30" s="234"/>
      <c r="M30" s="234"/>
      <c r="N30" s="234"/>
      <c r="O30" s="234"/>
      <c r="P30" s="234"/>
      <c r="Q30" s="234"/>
      <c r="R30" s="234"/>
      <c r="S30" s="234"/>
      <c r="T30" s="234"/>
      <c r="U30" s="234"/>
      <c r="V30" s="234"/>
      <c r="W30" s="234"/>
      <c r="X30" s="234"/>
      <c r="Y30" s="234"/>
      <c r="Z30" s="234"/>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c r="BO30" s="234"/>
      <c r="BP30" s="234"/>
      <c r="BQ30" s="234"/>
      <c r="BR30" s="234"/>
      <c r="BS30" s="234"/>
      <c r="BT30" s="234"/>
      <c r="BU30" s="234"/>
      <c r="BV30" s="234"/>
      <c r="BW30" s="234"/>
      <c r="BX30" s="234"/>
      <c r="BY30" s="234"/>
      <c r="BZ30" s="234"/>
      <c r="CA30" s="234"/>
      <c r="CB30" s="234"/>
      <c r="CC30" s="234"/>
      <c r="CD30" s="234"/>
      <c r="CE30" s="234"/>
      <c r="CF30" s="234"/>
      <c r="CG30" s="234"/>
      <c r="CH30" s="234"/>
      <c r="CI30" s="234"/>
      <c r="CJ30" s="234"/>
      <c r="CK30" s="234"/>
      <c r="CL30" s="234"/>
      <c r="CM30" s="234"/>
      <c r="CN30" s="234"/>
      <c r="CO30" s="234"/>
      <c r="CP30" s="234"/>
      <c r="CQ30" s="234"/>
      <c r="CR30" s="234"/>
      <c r="CS30" s="234"/>
      <c r="CT30" s="234"/>
      <c r="CU30" s="234"/>
      <c r="CV30" s="234"/>
      <c r="CW30" s="234"/>
      <c r="CX30" s="234"/>
      <c r="CY30" s="234"/>
      <c r="CZ30" s="234"/>
      <c r="DA30" s="234"/>
      <c r="DB30" s="234"/>
      <c r="DC30" s="234"/>
      <c r="DD30" s="234"/>
      <c r="DE30" s="234"/>
      <c r="DF30" s="234"/>
      <c r="DG30" s="234"/>
      <c r="DH30" s="234"/>
      <c r="DI30" s="234"/>
      <c r="DJ30" s="234"/>
      <c r="DK30" s="234"/>
      <c r="DL30" s="234"/>
      <c r="DM30" s="234"/>
      <c r="DN30" s="234"/>
      <c r="DO30" s="234"/>
      <c r="DP30" s="234"/>
      <c r="DQ30" s="234"/>
      <c r="DR30" s="234"/>
      <c r="DS30" s="234"/>
      <c r="DT30" s="234"/>
      <c r="DU30" s="234"/>
      <c r="DV30" s="234"/>
      <c r="DW30" s="234"/>
      <c r="DX30" s="234"/>
      <c r="DY30" s="234"/>
      <c r="DZ30" s="234"/>
      <c r="EA30" s="234"/>
      <c r="EB30" s="234"/>
      <c r="EC30" s="234"/>
      <c r="ED30" s="234"/>
      <c r="EE30" s="234"/>
      <c r="EF30" s="234"/>
      <c r="EG30" s="234"/>
      <c r="EH30" s="234"/>
      <c r="EI30" s="234"/>
      <c r="EJ30" s="234"/>
      <c r="EK30" s="234"/>
      <c r="EL30" s="234"/>
      <c r="EM30" s="234"/>
      <c r="EN30" s="234"/>
      <c r="EO30" s="234"/>
      <c r="EP30" s="234"/>
      <c r="EQ30" s="234"/>
      <c r="ER30" s="234"/>
      <c r="ES30" s="234"/>
      <c r="ET30" s="234"/>
      <c r="EU30" s="234"/>
      <c r="EV30" s="234"/>
      <c r="EW30" s="234"/>
      <c r="EX30" s="234"/>
      <c r="EY30" s="234"/>
      <c r="EZ30" s="234"/>
      <c r="FA30" s="234"/>
      <c r="FB30" s="234"/>
      <c r="FC30" s="234"/>
      <c r="FD30" s="234"/>
      <c r="FE30" s="234"/>
      <c r="FF30" s="234"/>
      <c r="FG30" s="234"/>
      <c r="FH30" s="234"/>
      <c r="FI30" s="234"/>
      <c r="FJ30" s="234"/>
      <c r="FK30" s="234"/>
      <c r="FL30" s="234"/>
      <c r="FM30" s="234"/>
      <c r="FN30" s="234"/>
      <c r="FO30" s="234"/>
      <c r="FP30" s="234"/>
      <c r="FQ30" s="234"/>
      <c r="FR30" s="234"/>
      <c r="FS30" s="234"/>
      <c r="FT30" s="234"/>
      <c r="FU30" s="234"/>
      <c r="FV30" s="234"/>
      <c r="FW30" s="234"/>
      <c r="FX30" s="234"/>
      <c r="FY30" s="234"/>
      <c r="FZ30" s="234"/>
      <c r="GA30" s="234"/>
      <c r="GB30" s="234"/>
      <c r="GC30" s="234"/>
      <c r="GD30" s="234"/>
      <c r="GE30" s="234"/>
      <c r="GF30" s="234"/>
      <c r="GG30" s="234"/>
      <c r="GH30" s="234"/>
      <c r="GI30" s="234"/>
      <c r="GJ30" s="234"/>
      <c r="GK30" s="234"/>
      <c r="GL30" s="234"/>
      <c r="GM30" s="234"/>
      <c r="GN30" s="234"/>
      <c r="GO30" s="234"/>
      <c r="GP30" s="234"/>
      <c r="GQ30" s="234"/>
      <c r="GR30" s="234"/>
      <c r="GS30" s="234"/>
      <c r="GT30" s="234"/>
      <c r="GU30" s="234"/>
      <c r="GV30" s="234"/>
      <c r="GW30" s="234"/>
      <c r="GX30" s="234"/>
      <c r="GY30" s="234"/>
      <c r="GZ30" s="234"/>
      <c r="HA30" s="234"/>
      <c r="HB30" s="234"/>
      <c r="HC30" s="234"/>
      <c r="HD30" s="234"/>
      <c r="HE30" s="234"/>
      <c r="HF30" s="234"/>
      <c r="HG30" s="234"/>
      <c r="HH30" s="234"/>
      <c r="HI30" s="234"/>
      <c r="HJ30" s="234"/>
      <c r="HK30" s="234"/>
      <c r="HL30" s="234"/>
      <c r="HM30" s="234"/>
      <c r="HN30" s="234"/>
      <c r="HO30" s="234"/>
      <c r="HP30" s="234"/>
      <c r="HQ30" s="234"/>
      <c r="HR30" s="234"/>
      <c r="HS30" s="234"/>
      <c r="HT30" s="234"/>
      <c r="HU30" s="234"/>
      <c r="HV30" s="234"/>
      <c r="HW30" s="234"/>
      <c r="HX30" s="234"/>
      <c r="HY30" s="234"/>
      <c r="HZ30" s="234"/>
      <c r="IA30" s="234"/>
      <c r="IB30" s="234"/>
      <c r="IC30" s="234"/>
      <c r="ID30" s="234"/>
      <c r="IE30" s="234"/>
      <c r="IF30" s="234"/>
      <c r="IG30" s="234"/>
      <c r="IH30" s="234"/>
      <c r="II30" s="234"/>
      <c r="IJ30" s="234"/>
      <c r="IK30" s="234"/>
      <c r="IL30" s="234"/>
      <c r="IM30" s="234"/>
      <c r="IN30" s="234"/>
      <c r="IO30" s="234"/>
      <c r="IP30" s="234"/>
      <c r="IQ30" s="234"/>
      <c r="IR30" s="234"/>
      <c r="IS30" s="234"/>
      <c r="IT30" s="234"/>
      <c r="IU30" s="234"/>
    </row>
    <row r="31" spans="1:255" s="237" customFormat="1" ht="13.5" customHeight="1" thickBot="1">
      <c r="A31" s="234"/>
      <c r="B31" s="283"/>
      <c r="C31" s="287">
        <v>7</v>
      </c>
      <c r="D31" s="288" t="s">
        <v>521</v>
      </c>
      <c r="E31" s="288" t="s">
        <v>608</v>
      </c>
      <c r="F31" s="288" t="s">
        <v>607</v>
      </c>
      <c r="G31" s="289">
        <v>112553.58</v>
      </c>
      <c r="H31" s="290" t="s">
        <v>619</v>
      </c>
      <c r="I31" s="291">
        <v>1</v>
      </c>
      <c r="J31" s="292">
        <f t="shared" si="0"/>
        <v>70</v>
      </c>
      <c r="K31" s="281"/>
      <c r="L31" s="234"/>
      <c r="M31" s="234"/>
      <c r="N31" s="234"/>
      <c r="O31" s="234"/>
      <c r="P31" s="234"/>
      <c r="Q31" s="234"/>
      <c r="R31" s="234"/>
      <c r="S31" s="234"/>
      <c r="T31" s="234"/>
      <c r="U31" s="234"/>
      <c r="V31" s="234"/>
      <c r="W31" s="234"/>
      <c r="X31" s="234"/>
      <c r="Y31" s="234"/>
      <c r="Z31" s="234"/>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c r="BQ31" s="234"/>
      <c r="BR31" s="234"/>
      <c r="BS31" s="234"/>
      <c r="BT31" s="234"/>
      <c r="BU31" s="234"/>
      <c r="BV31" s="234"/>
      <c r="BW31" s="234"/>
      <c r="BX31" s="234"/>
      <c r="BY31" s="234"/>
      <c r="BZ31" s="234"/>
      <c r="CA31" s="234"/>
      <c r="CB31" s="234"/>
      <c r="CC31" s="234"/>
      <c r="CD31" s="234"/>
      <c r="CE31" s="234"/>
      <c r="CF31" s="234"/>
      <c r="CG31" s="234"/>
      <c r="CH31" s="234"/>
      <c r="CI31" s="234"/>
      <c r="CJ31" s="234"/>
      <c r="CK31" s="234"/>
      <c r="CL31" s="234"/>
      <c r="CM31" s="234"/>
      <c r="CN31" s="234"/>
      <c r="CO31" s="234"/>
      <c r="CP31" s="234"/>
      <c r="CQ31" s="234"/>
      <c r="CR31" s="234"/>
      <c r="CS31" s="234"/>
      <c r="CT31" s="234"/>
      <c r="CU31" s="234"/>
      <c r="CV31" s="234"/>
      <c r="CW31" s="234"/>
      <c r="CX31" s="234"/>
      <c r="CY31" s="234"/>
      <c r="CZ31" s="234"/>
      <c r="DA31" s="234"/>
      <c r="DB31" s="234"/>
      <c r="DC31" s="234"/>
      <c r="DD31" s="234"/>
      <c r="DE31" s="234"/>
      <c r="DF31" s="234"/>
      <c r="DG31" s="234"/>
      <c r="DH31" s="234"/>
      <c r="DI31" s="234"/>
      <c r="DJ31" s="234"/>
      <c r="DK31" s="234"/>
      <c r="DL31" s="234"/>
      <c r="DM31" s="234"/>
      <c r="DN31" s="234"/>
      <c r="DO31" s="234"/>
      <c r="DP31" s="234"/>
      <c r="DQ31" s="234"/>
      <c r="DR31" s="234"/>
      <c r="DS31" s="234"/>
      <c r="DT31" s="234"/>
      <c r="DU31" s="234"/>
      <c r="DV31" s="234"/>
      <c r="DW31" s="234"/>
      <c r="DX31" s="234"/>
      <c r="DY31" s="234"/>
      <c r="DZ31" s="234"/>
      <c r="EA31" s="234"/>
      <c r="EB31" s="234"/>
      <c r="EC31" s="234"/>
      <c r="ED31" s="234"/>
      <c r="EE31" s="234"/>
      <c r="EF31" s="234"/>
      <c r="EG31" s="234"/>
      <c r="EH31" s="234"/>
      <c r="EI31" s="234"/>
      <c r="EJ31" s="234"/>
      <c r="EK31" s="234"/>
      <c r="EL31" s="234"/>
      <c r="EM31" s="234"/>
      <c r="EN31" s="234"/>
      <c r="EO31" s="234"/>
      <c r="EP31" s="234"/>
      <c r="EQ31" s="234"/>
      <c r="ER31" s="234"/>
      <c r="ES31" s="234"/>
      <c r="ET31" s="234"/>
      <c r="EU31" s="234"/>
      <c r="EV31" s="234"/>
      <c r="EW31" s="234"/>
      <c r="EX31" s="234"/>
      <c r="EY31" s="234"/>
      <c r="EZ31" s="234"/>
      <c r="FA31" s="234"/>
      <c r="FB31" s="234"/>
      <c r="FC31" s="234"/>
      <c r="FD31" s="234"/>
      <c r="FE31" s="234"/>
      <c r="FF31" s="234"/>
      <c r="FG31" s="234"/>
      <c r="FH31" s="234"/>
      <c r="FI31" s="234"/>
      <c r="FJ31" s="234"/>
      <c r="FK31" s="234"/>
      <c r="FL31" s="234"/>
      <c r="FM31" s="234"/>
      <c r="FN31" s="234"/>
      <c r="FO31" s="234"/>
      <c r="FP31" s="234"/>
      <c r="FQ31" s="234"/>
      <c r="FR31" s="234"/>
      <c r="FS31" s="234"/>
      <c r="FT31" s="234"/>
      <c r="FU31" s="234"/>
      <c r="FV31" s="234"/>
      <c r="FW31" s="234"/>
      <c r="FX31" s="234"/>
      <c r="FY31" s="234"/>
      <c r="FZ31" s="234"/>
      <c r="GA31" s="234"/>
      <c r="GB31" s="234"/>
      <c r="GC31" s="234"/>
      <c r="GD31" s="234"/>
      <c r="GE31" s="234"/>
      <c r="GF31" s="234"/>
      <c r="GG31" s="234"/>
      <c r="GH31" s="234"/>
      <c r="GI31" s="234"/>
      <c r="GJ31" s="234"/>
      <c r="GK31" s="234"/>
      <c r="GL31" s="234"/>
      <c r="GM31" s="234"/>
      <c r="GN31" s="234"/>
      <c r="GO31" s="234"/>
      <c r="GP31" s="234"/>
      <c r="GQ31" s="234"/>
      <c r="GR31" s="234"/>
      <c r="GS31" s="234"/>
      <c r="GT31" s="234"/>
      <c r="GU31" s="234"/>
      <c r="GV31" s="234"/>
      <c r="GW31" s="234"/>
      <c r="GX31" s="234"/>
      <c r="GY31" s="234"/>
      <c r="GZ31" s="234"/>
      <c r="HA31" s="234"/>
      <c r="HB31" s="234"/>
      <c r="HC31" s="234"/>
      <c r="HD31" s="234"/>
      <c r="HE31" s="234"/>
      <c r="HF31" s="234"/>
      <c r="HG31" s="234"/>
      <c r="HH31" s="234"/>
      <c r="HI31" s="234"/>
      <c r="HJ31" s="234"/>
      <c r="HK31" s="234"/>
      <c r="HL31" s="234"/>
      <c r="HM31" s="234"/>
      <c r="HN31" s="234"/>
      <c r="HO31" s="234"/>
      <c r="HP31" s="234"/>
      <c r="HQ31" s="234"/>
      <c r="HR31" s="234"/>
      <c r="HS31" s="234"/>
      <c r="HT31" s="234"/>
      <c r="HU31" s="234"/>
      <c r="HV31" s="234"/>
      <c r="HW31" s="234"/>
      <c r="HX31" s="234"/>
      <c r="HY31" s="234"/>
      <c r="HZ31" s="234"/>
      <c r="IA31" s="234"/>
      <c r="IB31" s="234"/>
      <c r="IC31" s="234"/>
      <c r="ID31" s="234"/>
      <c r="IE31" s="234"/>
      <c r="IF31" s="234"/>
      <c r="IG31" s="234"/>
      <c r="IH31" s="234"/>
      <c r="II31" s="234"/>
      <c r="IJ31" s="234"/>
      <c r="IK31" s="234"/>
      <c r="IL31" s="234"/>
      <c r="IM31" s="234"/>
      <c r="IN31" s="234"/>
      <c r="IO31" s="234"/>
      <c r="IP31" s="234"/>
      <c r="IQ31" s="234"/>
      <c r="IR31" s="234"/>
      <c r="IS31" s="234"/>
      <c r="IT31" s="234"/>
      <c r="IU31" s="234"/>
    </row>
    <row r="32" spans="1:255" s="237" customFormat="1" ht="13.5" customHeight="1" thickBot="1">
      <c r="A32" s="234"/>
      <c r="B32" s="283"/>
      <c r="C32" s="287">
        <v>8</v>
      </c>
      <c r="D32" s="288" t="s">
        <v>521</v>
      </c>
      <c r="E32" s="288" t="s">
        <v>606</v>
      </c>
      <c r="F32" s="288" t="s">
        <v>605</v>
      </c>
      <c r="G32" s="289">
        <v>49125.2</v>
      </c>
      <c r="H32" s="290" t="s">
        <v>619</v>
      </c>
      <c r="I32" s="291">
        <v>1</v>
      </c>
      <c r="J32" s="292">
        <f t="shared" si="0"/>
        <v>79</v>
      </c>
      <c r="K32" s="281"/>
      <c r="L32" s="234"/>
      <c r="M32" s="234"/>
      <c r="N32" s="234"/>
      <c r="O32" s="234"/>
      <c r="P32" s="234"/>
      <c r="Q32" s="234"/>
      <c r="R32" s="234"/>
      <c r="S32" s="234"/>
      <c r="T32" s="234"/>
      <c r="U32" s="234"/>
      <c r="V32" s="234"/>
      <c r="W32" s="234"/>
      <c r="X32" s="234"/>
      <c r="Y32" s="234"/>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c r="BQ32" s="234"/>
      <c r="BR32" s="234"/>
      <c r="BS32" s="234"/>
      <c r="BT32" s="234"/>
      <c r="BU32" s="234"/>
      <c r="BV32" s="234"/>
      <c r="BW32" s="234"/>
      <c r="BX32" s="234"/>
      <c r="BY32" s="234"/>
      <c r="BZ32" s="234"/>
      <c r="CA32" s="234"/>
      <c r="CB32" s="234"/>
      <c r="CC32" s="234"/>
      <c r="CD32" s="234"/>
      <c r="CE32" s="234"/>
      <c r="CF32" s="234"/>
      <c r="CG32" s="234"/>
      <c r="CH32" s="234"/>
      <c r="CI32" s="234"/>
      <c r="CJ32" s="234"/>
      <c r="CK32" s="234"/>
      <c r="CL32" s="234"/>
      <c r="CM32" s="234"/>
      <c r="CN32" s="234"/>
      <c r="CO32" s="234"/>
      <c r="CP32" s="234"/>
      <c r="CQ32" s="234"/>
      <c r="CR32" s="234"/>
      <c r="CS32" s="234"/>
      <c r="CT32" s="234"/>
      <c r="CU32" s="234"/>
      <c r="CV32" s="234"/>
      <c r="CW32" s="234"/>
      <c r="CX32" s="234"/>
      <c r="CY32" s="234"/>
      <c r="CZ32" s="234"/>
      <c r="DA32" s="234"/>
      <c r="DB32" s="234"/>
      <c r="DC32" s="234"/>
      <c r="DD32" s="234"/>
      <c r="DE32" s="234"/>
      <c r="DF32" s="234"/>
      <c r="DG32" s="234"/>
      <c r="DH32" s="234"/>
      <c r="DI32" s="234"/>
      <c r="DJ32" s="234"/>
      <c r="DK32" s="234"/>
      <c r="DL32" s="234"/>
      <c r="DM32" s="234"/>
      <c r="DN32" s="234"/>
      <c r="DO32" s="234"/>
      <c r="DP32" s="234"/>
      <c r="DQ32" s="234"/>
      <c r="DR32" s="234"/>
      <c r="DS32" s="234"/>
      <c r="DT32" s="234"/>
      <c r="DU32" s="234"/>
      <c r="DV32" s="234"/>
      <c r="DW32" s="234"/>
      <c r="DX32" s="234"/>
      <c r="DY32" s="234"/>
      <c r="DZ32" s="234"/>
      <c r="EA32" s="234"/>
      <c r="EB32" s="234"/>
      <c r="EC32" s="234"/>
      <c r="ED32" s="234"/>
      <c r="EE32" s="234"/>
      <c r="EF32" s="234"/>
      <c r="EG32" s="234"/>
      <c r="EH32" s="234"/>
      <c r="EI32" s="234"/>
      <c r="EJ32" s="234"/>
      <c r="EK32" s="234"/>
      <c r="EL32" s="234"/>
      <c r="EM32" s="234"/>
      <c r="EN32" s="234"/>
      <c r="EO32" s="234"/>
      <c r="EP32" s="234"/>
      <c r="EQ32" s="234"/>
      <c r="ER32" s="234"/>
      <c r="ES32" s="234"/>
      <c r="ET32" s="234"/>
      <c r="EU32" s="234"/>
      <c r="EV32" s="234"/>
      <c r="EW32" s="234"/>
      <c r="EX32" s="234"/>
      <c r="EY32" s="234"/>
      <c r="EZ32" s="234"/>
      <c r="FA32" s="234"/>
      <c r="FB32" s="234"/>
      <c r="FC32" s="234"/>
      <c r="FD32" s="234"/>
      <c r="FE32" s="234"/>
      <c r="FF32" s="234"/>
      <c r="FG32" s="234"/>
      <c r="FH32" s="234"/>
      <c r="FI32" s="234"/>
      <c r="FJ32" s="234"/>
      <c r="FK32" s="234"/>
      <c r="FL32" s="234"/>
      <c r="FM32" s="234"/>
      <c r="FN32" s="234"/>
      <c r="FO32" s="234"/>
      <c r="FP32" s="234"/>
      <c r="FQ32" s="234"/>
      <c r="FR32" s="234"/>
      <c r="FS32" s="234"/>
      <c r="FT32" s="234"/>
      <c r="FU32" s="234"/>
      <c r="FV32" s="234"/>
      <c r="FW32" s="234"/>
      <c r="FX32" s="234"/>
      <c r="FY32" s="234"/>
      <c r="FZ32" s="234"/>
      <c r="GA32" s="234"/>
      <c r="GB32" s="234"/>
      <c r="GC32" s="234"/>
      <c r="GD32" s="234"/>
      <c r="GE32" s="234"/>
      <c r="GF32" s="234"/>
      <c r="GG32" s="234"/>
      <c r="GH32" s="234"/>
      <c r="GI32" s="234"/>
      <c r="GJ32" s="234"/>
      <c r="GK32" s="234"/>
      <c r="GL32" s="234"/>
      <c r="GM32" s="234"/>
      <c r="GN32" s="234"/>
      <c r="GO32" s="234"/>
      <c r="GP32" s="234"/>
      <c r="GQ32" s="234"/>
      <c r="GR32" s="234"/>
      <c r="GS32" s="234"/>
      <c r="GT32" s="234"/>
      <c r="GU32" s="234"/>
      <c r="GV32" s="234"/>
      <c r="GW32" s="234"/>
      <c r="GX32" s="234"/>
      <c r="GY32" s="234"/>
      <c r="GZ32" s="234"/>
      <c r="HA32" s="234"/>
      <c r="HB32" s="234"/>
      <c r="HC32" s="234"/>
      <c r="HD32" s="234"/>
      <c r="HE32" s="234"/>
      <c r="HF32" s="234"/>
      <c r="HG32" s="234"/>
      <c r="HH32" s="234"/>
      <c r="HI32" s="234"/>
      <c r="HJ32" s="234"/>
      <c r="HK32" s="234"/>
      <c r="HL32" s="234"/>
      <c r="HM32" s="234"/>
      <c r="HN32" s="234"/>
      <c r="HO32" s="234"/>
      <c r="HP32" s="234"/>
      <c r="HQ32" s="234"/>
      <c r="HR32" s="234"/>
      <c r="HS32" s="234"/>
      <c r="HT32" s="234"/>
      <c r="HU32" s="234"/>
      <c r="HV32" s="234"/>
      <c r="HW32" s="234"/>
      <c r="HX32" s="234"/>
      <c r="HY32" s="234"/>
      <c r="HZ32" s="234"/>
      <c r="IA32" s="234"/>
      <c r="IB32" s="234"/>
      <c r="IC32" s="234"/>
      <c r="ID32" s="234"/>
      <c r="IE32" s="234"/>
      <c r="IF32" s="234"/>
      <c r="IG32" s="234"/>
      <c r="IH32" s="234"/>
      <c r="II32" s="234"/>
      <c r="IJ32" s="234"/>
      <c r="IK32" s="234"/>
      <c r="IL32" s="234"/>
      <c r="IM32" s="234"/>
      <c r="IN32" s="234"/>
      <c r="IO32" s="234"/>
      <c r="IP32" s="234"/>
      <c r="IQ32" s="234"/>
      <c r="IR32" s="234"/>
      <c r="IS32" s="234"/>
      <c r="IT32" s="234"/>
      <c r="IU32" s="234"/>
    </row>
    <row r="33" spans="1:255" s="237" customFormat="1" ht="13.5" customHeight="1" thickBot="1">
      <c r="A33" s="234"/>
      <c r="B33" s="283"/>
      <c r="C33" s="287">
        <v>9</v>
      </c>
      <c r="D33" s="288" t="s">
        <v>522</v>
      </c>
      <c r="E33" s="288"/>
      <c r="F33" s="288" t="s">
        <v>604</v>
      </c>
      <c r="G33" s="289">
        <v>100141</v>
      </c>
      <c r="H33" s="290" t="s">
        <v>618</v>
      </c>
      <c r="I33" s="291">
        <v>0.5</v>
      </c>
      <c r="J33" s="292">
        <f t="shared" si="0"/>
        <v>88</v>
      </c>
      <c r="K33" s="281"/>
      <c r="L33" s="234"/>
      <c r="M33" s="234"/>
      <c r="N33" s="234"/>
      <c r="O33" s="234"/>
      <c r="P33" s="234"/>
      <c r="Q33" s="234"/>
      <c r="R33" s="234"/>
      <c r="S33" s="234"/>
      <c r="T33" s="234"/>
      <c r="U33" s="234"/>
      <c r="V33" s="234"/>
      <c r="W33" s="234"/>
      <c r="X33" s="234"/>
      <c r="Y33" s="234"/>
      <c r="Z33" s="234"/>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c r="BO33" s="234"/>
      <c r="BP33" s="234"/>
      <c r="BQ33" s="234"/>
      <c r="BR33" s="234"/>
      <c r="BS33" s="234"/>
      <c r="BT33" s="234"/>
      <c r="BU33" s="234"/>
      <c r="BV33" s="234"/>
      <c r="BW33" s="234"/>
      <c r="BX33" s="234"/>
      <c r="BY33" s="234"/>
      <c r="BZ33" s="234"/>
      <c r="CA33" s="234"/>
      <c r="CB33" s="234"/>
      <c r="CC33" s="234"/>
      <c r="CD33" s="234"/>
      <c r="CE33" s="234"/>
      <c r="CF33" s="234"/>
      <c r="CG33" s="234"/>
      <c r="CH33" s="234"/>
      <c r="CI33" s="234"/>
      <c r="CJ33" s="234"/>
      <c r="CK33" s="234"/>
      <c r="CL33" s="234"/>
      <c r="CM33" s="234"/>
      <c r="CN33" s="234"/>
      <c r="CO33" s="234"/>
      <c r="CP33" s="234"/>
      <c r="CQ33" s="234"/>
      <c r="CR33" s="234"/>
      <c r="CS33" s="234"/>
      <c r="CT33" s="234"/>
      <c r="CU33" s="234"/>
      <c r="CV33" s="234"/>
      <c r="CW33" s="234"/>
      <c r="CX33" s="234"/>
      <c r="CY33" s="234"/>
      <c r="CZ33" s="234"/>
      <c r="DA33" s="234"/>
      <c r="DB33" s="234"/>
      <c r="DC33" s="234"/>
      <c r="DD33" s="234"/>
      <c r="DE33" s="234"/>
      <c r="DF33" s="234"/>
      <c r="DG33" s="234"/>
      <c r="DH33" s="234"/>
      <c r="DI33" s="234"/>
      <c r="DJ33" s="234"/>
      <c r="DK33" s="234"/>
      <c r="DL33" s="234"/>
      <c r="DM33" s="234"/>
      <c r="DN33" s="234"/>
      <c r="DO33" s="234"/>
      <c r="DP33" s="234"/>
      <c r="DQ33" s="234"/>
      <c r="DR33" s="234"/>
      <c r="DS33" s="234"/>
      <c r="DT33" s="234"/>
      <c r="DU33" s="234"/>
      <c r="DV33" s="234"/>
      <c r="DW33" s="234"/>
      <c r="DX33" s="234"/>
      <c r="DY33" s="234"/>
      <c r="DZ33" s="234"/>
      <c r="EA33" s="234"/>
      <c r="EB33" s="234"/>
      <c r="EC33" s="234"/>
      <c r="ED33" s="234"/>
      <c r="EE33" s="234"/>
      <c r="EF33" s="234"/>
      <c r="EG33" s="234"/>
      <c r="EH33" s="234"/>
      <c r="EI33" s="234"/>
      <c r="EJ33" s="234"/>
      <c r="EK33" s="234"/>
      <c r="EL33" s="234"/>
      <c r="EM33" s="234"/>
      <c r="EN33" s="234"/>
      <c r="EO33" s="234"/>
      <c r="EP33" s="234"/>
      <c r="EQ33" s="234"/>
      <c r="ER33" s="234"/>
      <c r="ES33" s="234"/>
      <c r="ET33" s="234"/>
      <c r="EU33" s="234"/>
      <c r="EV33" s="234"/>
      <c r="EW33" s="234"/>
      <c r="EX33" s="234"/>
      <c r="EY33" s="234"/>
      <c r="EZ33" s="234"/>
      <c r="FA33" s="234"/>
      <c r="FB33" s="234"/>
      <c r="FC33" s="234"/>
      <c r="FD33" s="234"/>
      <c r="FE33" s="234"/>
      <c r="FF33" s="234"/>
      <c r="FG33" s="234"/>
      <c r="FH33" s="234"/>
      <c r="FI33" s="234"/>
      <c r="FJ33" s="234"/>
      <c r="FK33" s="234"/>
      <c r="FL33" s="234"/>
      <c r="FM33" s="234"/>
      <c r="FN33" s="234"/>
      <c r="FO33" s="234"/>
      <c r="FP33" s="234"/>
      <c r="FQ33" s="234"/>
      <c r="FR33" s="234"/>
      <c r="FS33" s="234"/>
      <c r="FT33" s="234"/>
      <c r="FU33" s="234"/>
      <c r="FV33" s="234"/>
      <c r="FW33" s="234"/>
      <c r="FX33" s="234"/>
      <c r="FY33" s="234"/>
      <c r="FZ33" s="234"/>
      <c r="GA33" s="234"/>
      <c r="GB33" s="234"/>
      <c r="GC33" s="234"/>
      <c r="GD33" s="234"/>
      <c r="GE33" s="234"/>
      <c r="GF33" s="234"/>
      <c r="GG33" s="234"/>
      <c r="GH33" s="234"/>
      <c r="GI33" s="234"/>
      <c r="GJ33" s="234"/>
      <c r="GK33" s="234"/>
      <c r="GL33" s="234"/>
      <c r="GM33" s="234"/>
      <c r="GN33" s="234"/>
      <c r="GO33" s="234"/>
      <c r="GP33" s="234"/>
      <c r="GQ33" s="234"/>
      <c r="GR33" s="234"/>
      <c r="GS33" s="234"/>
      <c r="GT33" s="234"/>
      <c r="GU33" s="234"/>
      <c r="GV33" s="234"/>
      <c r="GW33" s="234"/>
      <c r="GX33" s="234"/>
      <c r="GY33" s="234"/>
      <c r="GZ33" s="234"/>
      <c r="HA33" s="234"/>
      <c r="HB33" s="234"/>
      <c r="HC33" s="234"/>
      <c r="HD33" s="234"/>
      <c r="HE33" s="234"/>
      <c r="HF33" s="234"/>
      <c r="HG33" s="234"/>
      <c r="HH33" s="234"/>
      <c r="HI33" s="234"/>
      <c r="HJ33" s="234"/>
      <c r="HK33" s="234"/>
      <c r="HL33" s="234"/>
      <c r="HM33" s="234"/>
      <c r="HN33" s="234"/>
      <c r="HO33" s="234"/>
      <c r="HP33" s="234"/>
      <c r="HQ33" s="234"/>
      <c r="HR33" s="234"/>
      <c r="HS33" s="234"/>
      <c r="HT33" s="234"/>
      <c r="HU33" s="234"/>
      <c r="HV33" s="234"/>
      <c r="HW33" s="234"/>
      <c r="HX33" s="234"/>
      <c r="HY33" s="234"/>
      <c r="HZ33" s="234"/>
      <c r="IA33" s="234"/>
      <c r="IB33" s="234"/>
      <c r="IC33" s="234"/>
      <c r="ID33" s="234"/>
      <c r="IE33" s="234"/>
      <c r="IF33" s="234"/>
      <c r="IG33" s="234"/>
      <c r="IH33" s="234"/>
      <c r="II33" s="234"/>
      <c r="IJ33" s="234"/>
      <c r="IK33" s="234"/>
      <c r="IL33" s="234"/>
      <c r="IM33" s="234"/>
      <c r="IN33" s="234"/>
      <c r="IO33" s="234"/>
      <c r="IP33" s="234"/>
      <c r="IQ33" s="234"/>
      <c r="IR33" s="234"/>
      <c r="IS33" s="234"/>
      <c r="IT33" s="234"/>
      <c r="IU33" s="234"/>
    </row>
    <row r="34" spans="1:255" s="237" customFormat="1" ht="13.5" customHeight="1" thickBot="1">
      <c r="A34" s="234"/>
      <c r="B34" s="283"/>
      <c r="C34" s="287">
        <v>10</v>
      </c>
      <c r="D34" s="288" t="s">
        <v>522</v>
      </c>
      <c r="E34" s="288"/>
      <c r="F34" s="288" t="s">
        <v>603</v>
      </c>
      <c r="G34" s="289">
        <v>12340</v>
      </c>
      <c r="H34" s="290" t="s">
        <v>618</v>
      </c>
      <c r="I34" s="291">
        <v>0.5</v>
      </c>
      <c r="J34" s="292">
        <f t="shared" si="0"/>
        <v>97</v>
      </c>
      <c r="K34" s="281"/>
      <c r="L34" s="234"/>
      <c r="M34" s="234"/>
      <c r="N34" s="234"/>
      <c r="O34" s="234"/>
      <c r="P34" s="234"/>
      <c r="Q34" s="234"/>
      <c r="R34" s="234"/>
      <c r="S34" s="234"/>
      <c r="T34" s="234"/>
      <c r="U34" s="234"/>
      <c r="V34" s="234"/>
      <c r="W34" s="234"/>
      <c r="X34" s="234"/>
      <c r="Y34" s="234"/>
      <c r="Z34" s="234"/>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c r="BQ34" s="234"/>
      <c r="BR34" s="234"/>
      <c r="BS34" s="234"/>
      <c r="BT34" s="234"/>
      <c r="BU34" s="234"/>
      <c r="BV34" s="234"/>
      <c r="BW34" s="234"/>
      <c r="BX34" s="234"/>
      <c r="BY34" s="234"/>
      <c r="BZ34" s="234"/>
      <c r="CA34" s="234"/>
      <c r="CB34" s="234"/>
      <c r="CC34" s="234"/>
      <c r="CD34" s="234"/>
      <c r="CE34" s="234"/>
      <c r="CF34" s="234"/>
      <c r="CG34" s="234"/>
      <c r="CH34" s="234"/>
      <c r="CI34" s="234"/>
      <c r="CJ34" s="234"/>
      <c r="CK34" s="234"/>
      <c r="CL34" s="234"/>
      <c r="CM34" s="234"/>
      <c r="CN34" s="234"/>
      <c r="CO34" s="234"/>
      <c r="CP34" s="234"/>
      <c r="CQ34" s="234"/>
      <c r="CR34" s="234"/>
      <c r="CS34" s="234"/>
      <c r="CT34" s="234"/>
      <c r="CU34" s="234"/>
      <c r="CV34" s="234"/>
      <c r="CW34" s="234"/>
      <c r="CX34" s="234"/>
      <c r="CY34" s="234"/>
      <c r="CZ34" s="234"/>
      <c r="DA34" s="234"/>
      <c r="DB34" s="234"/>
      <c r="DC34" s="234"/>
      <c r="DD34" s="234"/>
      <c r="DE34" s="234"/>
      <c r="DF34" s="234"/>
      <c r="DG34" s="234"/>
      <c r="DH34" s="234"/>
      <c r="DI34" s="234"/>
      <c r="DJ34" s="234"/>
      <c r="DK34" s="234"/>
      <c r="DL34" s="234"/>
      <c r="DM34" s="234"/>
      <c r="DN34" s="234"/>
      <c r="DO34" s="234"/>
      <c r="DP34" s="234"/>
      <c r="DQ34" s="234"/>
      <c r="DR34" s="234"/>
      <c r="DS34" s="234"/>
      <c r="DT34" s="234"/>
      <c r="DU34" s="234"/>
      <c r="DV34" s="234"/>
      <c r="DW34" s="234"/>
      <c r="DX34" s="234"/>
      <c r="DY34" s="234"/>
      <c r="DZ34" s="234"/>
      <c r="EA34" s="234"/>
      <c r="EB34" s="234"/>
      <c r="EC34" s="234"/>
      <c r="ED34" s="234"/>
      <c r="EE34" s="234"/>
      <c r="EF34" s="234"/>
      <c r="EG34" s="234"/>
      <c r="EH34" s="234"/>
      <c r="EI34" s="234"/>
      <c r="EJ34" s="234"/>
      <c r="EK34" s="234"/>
      <c r="EL34" s="234"/>
      <c r="EM34" s="234"/>
      <c r="EN34" s="234"/>
      <c r="EO34" s="234"/>
      <c r="EP34" s="234"/>
      <c r="EQ34" s="234"/>
      <c r="ER34" s="234"/>
      <c r="ES34" s="234"/>
      <c r="ET34" s="234"/>
      <c r="EU34" s="234"/>
      <c r="EV34" s="234"/>
      <c r="EW34" s="234"/>
      <c r="EX34" s="234"/>
      <c r="EY34" s="234"/>
      <c r="EZ34" s="234"/>
      <c r="FA34" s="234"/>
      <c r="FB34" s="234"/>
      <c r="FC34" s="234"/>
      <c r="FD34" s="234"/>
      <c r="FE34" s="234"/>
      <c r="FF34" s="234"/>
      <c r="FG34" s="234"/>
      <c r="FH34" s="234"/>
      <c r="FI34" s="234"/>
      <c r="FJ34" s="234"/>
      <c r="FK34" s="234"/>
      <c r="FL34" s="234"/>
      <c r="FM34" s="234"/>
      <c r="FN34" s="234"/>
      <c r="FO34" s="234"/>
      <c r="FP34" s="234"/>
      <c r="FQ34" s="234"/>
      <c r="FR34" s="234"/>
      <c r="FS34" s="234"/>
      <c r="FT34" s="234"/>
      <c r="FU34" s="234"/>
      <c r="FV34" s="234"/>
      <c r="FW34" s="234"/>
      <c r="FX34" s="234"/>
      <c r="FY34" s="234"/>
      <c r="FZ34" s="234"/>
      <c r="GA34" s="234"/>
      <c r="GB34" s="234"/>
      <c r="GC34" s="234"/>
      <c r="GD34" s="234"/>
      <c r="GE34" s="234"/>
      <c r="GF34" s="234"/>
      <c r="GG34" s="234"/>
      <c r="GH34" s="234"/>
      <c r="GI34" s="234"/>
      <c r="GJ34" s="234"/>
      <c r="GK34" s="234"/>
      <c r="GL34" s="234"/>
      <c r="GM34" s="234"/>
      <c r="GN34" s="234"/>
      <c r="GO34" s="234"/>
      <c r="GP34" s="234"/>
      <c r="GQ34" s="234"/>
      <c r="GR34" s="234"/>
      <c r="GS34" s="234"/>
      <c r="GT34" s="234"/>
      <c r="GU34" s="234"/>
      <c r="GV34" s="234"/>
      <c r="GW34" s="234"/>
      <c r="GX34" s="234"/>
      <c r="GY34" s="234"/>
      <c r="GZ34" s="234"/>
      <c r="HA34" s="234"/>
      <c r="HB34" s="234"/>
      <c r="HC34" s="234"/>
      <c r="HD34" s="234"/>
      <c r="HE34" s="234"/>
      <c r="HF34" s="234"/>
      <c r="HG34" s="234"/>
      <c r="HH34" s="234"/>
      <c r="HI34" s="234"/>
      <c r="HJ34" s="234"/>
      <c r="HK34" s="234"/>
      <c r="HL34" s="234"/>
      <c r="HM34" s="234"/>
      <c r="HN34" s="234"/>
      <c r="HO34" s="234"/>
      <c r="HP34" s="234"/>
      <c r="HQ34" s="234"/>
      <c r="HR34" s="234"/>
      <c r="HS34" s="234"/>
      <c r="HT34" s="234"/>
      <c r="HU34" s="234"/>
      <c r="HV34" s="234"/>
      <c r="HW34" s="234"/>
      <c r="HX34" s="234"/>
      <c r="HY34" s="234"/>
      <c r="HZ34" s="234"/>
      <c r="IA34" s="234"/>
      <c r="IB34" s="234"/>
      <c r="IC34" s="234"/>
      <c r="ID34" s="234"/>
      <c r="IE34" s="234"/>
      <c r="IF34" s="234"/>
      <c r="IG34" s="234"/>
      <c r="IH34" s="234"/>
      <c r="II34" s="234"/>
      <c r="IJ34" s="234"/>
      <c r="IK34" s="234"/>
      <c r="IL34" s="234"/>
      <c r="IM34" s="234"/>
      <c r="IN34" s="234"/>
      <c r="IO34" s="234"/>
      <c r="IP34" s="234"/>
      <c r="IQ34" s="234"/>
      <c r="IR34" s="234"/>
      <c r="IS34" s="234"/>
      <c r="IT34" s="234"/>
      <c r="IU34" s="234"/>
    </row>
    <row r="35" spans="1:255" s="237" customFormat="1" ht="13.5" customHeight="1" thickBot="1">
      <c r="A35" s="234"/>
      <c r="B35" s="283"/>
      <c r="C35" s="287">
        <v>11</v>
      </c>
      <c r="D35" s="288" t="s">
        <v>522</v>
      </c>
      <c r="E35" s="288"/>
      <c r="F35" s="288" t="s">
        <v>602</v>
      </c>
      <c r="G35" s="289">
        <v>34667</v>
      </c>
      <c r="H35" s="290" t="s">
        <v>618</v>
      </c>
      <c r="I35" s="291">
        <v>0.5</v>
      </c>
      <c r="J35" s="292">
        <f t="shared" si="0"/>
        <v>106</v>
      </c>
      <c r="K35" s="281"/>
      <c r="L35" s="234"/>
      <c r="M35" s="234"/>
      <c r="N35" s="234"/>
      <c r="O35" s="234"/>
      <c r="P35" s="234"/>
      <c r="Q35" s="234"/>
      <c r="R35" s="234"/>
      <c r="S35" s="234"/>
      <c r="T35" s="234"/>
      <c r="U35" s="234"/>
      <c r="V35" s="234"/>
      <c r="W35" s="234"/>
      <c r="X35" s="234"/>
      <c r="Y35" s="234"/>
      <c r="Z35" s="234"/>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c r="BQ35" s="234"/>
      <c r="BR35" s="234"/>
      <c r="BS35" s="234"/>
      <c r="BT35" s="234"/>
      <c r="BU35" s="234"/>
      <c r="BV35" s="234"/>
      <c r="BW35" s="234"/>
      <c r="BX35" s="234"/>
      <c r="BY35" s="234"/>
      <c r="BZ35" s="234"/>
      <c r="CA35" s="234"/>
      <c r="CB35" s="234"/>
      <c r="CC35" s="234"/>
      <c r="CD35" s="234"/>
      <c r="CE35" s="234"/>
      <c r="CF35" s="234"/>
      <c r="CG35" s="234"/>
      <c r="CH35" s="234"/>
      <c r="CI35" s="234"/>
      <c r="CJ35" s="234"/>
      <c r="CK35" s="234"/>
      <c r="CL35" s="234"/>
      <c r="CM35" s="234"/>
      <c r="CN35" s="234"/>
      <c r="CO35" s="234"/>
      <c r="CP35" s="234"/>
      <c r="CQ35" s="234"/>
      <c r="CR35" s="234"/>
      <c r="CS35" s="234"/>
      <c r="CT35" s="234"/>
      <c r="CU35" s="234"/>
      <c r="CV35" s="234"/>
      <c r="CW35" s="234"/>
      <c r="CX35" s="234"/>
      <c r="CY35" s="234"/>
      <c r="CZ35" s="234"/>
      <c r="DA35" s="234"/>
      <c r="DB35" s="234"/>
      <c r="DC35" s="234"/>
      <c r="DD35" s="234"/>
      <c r="DE35" s="234"/>
      <c r="DF35" s="234"/>
      <c r="DG35" s="234"/>
      <c r="DH35" s="234"/>
      <c r="DI35" s="234"/>
      <c r="DJ35" s="234"/>
      <c r="DK35" s="234"/>
      <c r="DL35" s="234"/>
      <c r="DM35" s="234"/>
      <c r="DN35" s="234"/>
      <c r="DO35" s="234"/>
      <c r="DP35" s="234"/>
      <c r="DQ35" s="234"/>
      <c r="DR35" s="234"/>
      <c r="DS35" s="234"/>
      <c r="DT35" s="234"/>
      <c r="DU35" s="234"/>
      <c r="DV35" s="234"/>
      <c r="DW35" s="234"/>
      <c r="DX35" s="234"/>
      <c r="DY35" s="234"/>
      <c r="DZ35" s="234"/>
      <c r="EA35" s="234"/>
      <c r="EB35" s="234"/>
      <c r="EC35" s="234"/>
      <c r="ED35" s="234"/>
      <c r="EE35" s="234"/>
      <c r="EF35" s="234"/>
      <c r="EG35" s="234"/>
      <c r="EH35" s="234"/>
      <c r="EI35" s="234"/>
      <c r="EJ35" s="234"/>
      <c r="EK35" s="234"/>
      <c r="EL35" s="234"/>
      <c r="EM35" s="234"/>
      <c r="EN35" s="234"/>
      <c r="EO35" s="234"/>
      <c r="EP35" s="234"/>
      <c r="EQ35" s="234"/>
      <c r="ER35" s="234"/>
      <c r="ES35" s="234"/>
      <c r="ET35" s="234"/>
      <c r="EU35" s="234"/>
      <c r="EV35" s="234"/>
      <c r="EW35" s="234"/>
      <c r="EX35" s="234"/>
      <c r="EY35" s="234"/>
      <c r="EZ35" s="234"/>
      <c r="FA35" s="234"/>
      <c r="FB35" s="234"/>
      <c r="FC35" s="234"/>
      <c r="FD35" s="234"/>
      <c r="FE35" s="234"/>
      <c r="FF35" s="234"/>
      <c r="FG35" s="234"/>
      <c r="FH35" s="234"/>
      <c r="FI35" s="234"/>
      <c r="FJ35" s="234"/>
      <c r="FK35" s="234"/>
      <c r="FL35" s="234"/>
      <c r="FM35" s="234"/>
      <c r="FN35" s="234"/>
      <c r="FO35" s="234"/>
      <c r="FP35" s="234"/>
      <c r="FQ35" s="234"/>
      <c r="FR35" s="234"/>
      <c r="FS35" s="234"/>
      <c r="FT35" s="234"/>
      <c r="FU35" s="234"/>
      <c r="FV35" s="234"/>
      <c r="FW35" s="234"/>
      <c r="FX35" s="234"/>
      <c r="FY35" s="234"/>
      <c r="FZ35" s="234"/>
      <c r="GA35" s="234"/>
      <c r="GB35" s="234"/>
      <c r="GC35" s="234"/>
      <c r="GD35" s="234"/>
      <c r="GE35" s="234"/>
      <c r="GF35" s="234"/>
      <c r="GG35" s="234"/>
      <c r="GH35" s="234"/>
      <c r="GI35" s="234"/>
      <c r="GJ35" s="234"/>
      <c r="GK35" s="234"/>
      <c r="GL35" s="234"/>
      <c r="GM35" s="234"/>
      <c r="GN35" s="234"/>
      <c r="GO35" s="234"/>
      <c r="GP35" s="234"/>
      <c r="GQ35" s="234"/>
      <c r="GR35" s="234"/>
      <c r="GS35" s="234"/>
      <c r="GT35" s="234"/>
      <c r="GU35" s="234"/>
      <c r="GV35" s="234"/>
      <c r="GW35" s="234"/>
      <c r="GX35" s="234"/>
      <c r="GY35" s="234"/>
      <c r="GZ35" s="234"/>
      <c r="HA35" s="234"/>
      <c r="HB35" s="234"/>
      <c r="HC35" s="234"/>
      <c r="HD35" s="234"/>
      <c r="HE35" s="234"/>
      <c r="HF35" s="234"/>
      <c r="HG35" s="234"/>
      <c r="HH35" s="234"/>
      <c r="HI35" s="234"/>
      <c r="HJ35" s="234"/>
      <c r="HK35" s="234"/>
      <c r="HL35" s="234"/>
      <c r="HM35" s="234"/>
      <c r="HN35" s="234"/>
      <c r="HO35" s="234"/>
      <c r="HP35" s="234"/>
      <c r="HQ35" s="234"/>
      <c r="HR35" s="234"/>
      <c r="HS35" s="234"/>
      <c r="HT35" s="234"/>
      <c r="HU35" s="234"/>
      <c r="HV35" s="234"/>
      <c r="HW35" s="234"/>
      <c r="HX35" s="234"/>
      <c r="HY35" s="234"/>
      <c r="HZ35" s="234"/>
      <c r="IA35" s="234"/>
      <c r="IB35" s="234"/>
      <c r="IC35" s="234"/>
      <c r="ID35" s="234"/>
      <c r="IE35" s="234"/>
      <c r="IF35" s="234"/>
      <c r="IG35" s="234"/>
      <c r="IH35" s="234"/>
      <c r="II35" s="234"/>
      <c r="IJ35" s="234"/>
      <c r="IK35" s="234"/>
      <c r="IL35" s="234"/>
      <c r="IM35" s="234"/>
      <c r="IN35" s="234"/>
      <c r="IO35" s="234"/>
      <c r="IP35" s="234"/>
      <c r="IQ35" s="234"/>
      <c r="IR35" s="234"/>
      <c r="IS35" s="234"/>
      <c r="IT35" s="234"/>
      <c r="IU35" s="234"/>
    </row>
    <row r="36" spans="1:255" s="237" customFormat="1" ht="13.5" customHeight="1" thickBot="1">
      <c r="A36" s="234"/>
      <c r="B36" s="283"/>
      <c r="C36" s="287">
        <v>12</v>
      </c>
      <c r="D36" s="288" t="s">
        <v>522</v>
      </c>
      <c r="E36" s="288"/>
      <c r="F36" s="288"/>
      <c r="G36" s="289"/>
      <c r="H36" s="290"/>
      <c r="I36" s="291">
        <v>0</v>
      </c>
      <c r="J36" s="292">
        <f t="shared" si="0"/>
        <v>115</v>
      </c>
      <c r="K36" s="281"/>
      <c r="L36" s="234"/>
      <c r="M36" s="234"/>
      <c r="N36" s="234"/>
      <c r="O36" s="234"/>
      <c r="P36" s="234"/>
      <c r="Q36" s="234"/>
      <c r="R36" s="234"/>
      <c r="S36" s="234"/>
      <c r="T36" s="234"/>
      <c r="U36" s="234"/>
      <c r="V36" s="234"/>
      <c r="W36" s="234"/>
      <c r="X36" s="234"/>
      <c r="Y36" s="234"/>
      <c r="Z36" s="234"/>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c r="BO36" s="234"/>
      <c r="BP36" s="234"/>
      <c r="BQ36" s="234"/>
      <c r="BR36" s="234"/>
      <c r="BS36" s="234"/>
      <c r="BT36" s="234"/>
      <c r="BU36" s="234"/>
      <c r="BV36" s="234"/>
      <c r="BW36" s="234"/>
      <c r="BX36" s="234"/>
      <c r="BY36" s="234"/>
      <c r="BZ36" s="234"/>
      <c r="CA36" s="234"/>
      <c r="CB36" s="234"/>
      <c r="CC36" s="234"/>
      <c r="CD36" s="234"/>
      <c r="CE36" s="234"/>
      <c r="CF36" s="234"/>
      <c r="CG36" s="234"/>
      <c r="CH36" s="234"/>
      <c r="CI36" s="234"/>
      <c r="CJ36" s="234"/>
      <c r="CK36" s="234"/>
      <c r="CL36" s="234"/>
      <c r="CM36" s="234"/>
      <c r="CN36" s="234"/>
      <c r="CO36" s="234"/>
      <c r="CP36" s="234"/>
      <c r="CQ36" s="234"/>
      <c r="CR36" s="234"/>
      <c r="CS36" s="234"/>
      <c r="CT36" s="234"/>
      <c r="CU36" s="234"/>
      <c r="CV36" s="234"/>
      <c r="CW36" s="234"/>
      <c r="CX36" s="234"/>
      <c r="CY36" s="234"/>
      <c r="CZ36" s="234"/>
      <c r="DA36" s="234"/>
      <c r="DB36" s="234"/>
      <c r="DC36" s="234"/>
      <c r="DD36" s="234"/>
      <c r="DE36" s="234"/>
      <c r="DF36" s="234"/>
      <c r="DG36" s="234"/>
      <c r="DH36" s="234"/>
      <c r="DI36" s="234"/>
      <c r="DJ36" s="234"/>
      <c r="DK36" s="234"/>
      <c r="DL36" s="234"/>
      <c r="DM36" s="234"/>
      <c r="DN36" s="234"/>
      <c r="DO36" s="234"/>
      <c r="DP36" s="234"/>
      <c r="DQ36" s="234"/>
      <c r="DR36" s="234"/>
      <c r="DS36" s="234"/>
      <c r="DT36" s="234"/>
      <c r="DU36" s="234"/>
      <c r="DV36" s="234"/>
      <c r="DW36" s="234"/>
      <c r="DX36" s="234"/>
      <c r="DY36" s="234"/>
      <c r="DZ36" s="234"/>
      <c r="EA36" s="234"/>
      <c r="EB36" s="234"/>
      <c r="EC36" s="234"/>
      <c r="ED36" s="234"/>
      <c r="EE36" s="234"/>
      <c r="EF36" s="234"/>
      <c r="EG36" s="234"/>
      <c r="EH36" s="234"/>
      <c r="EI36" s="234"/>
      <c r="EJ36" s="234"/>
      <c r="EK36" s="234"/>
      <c r="EL36" s="234"/>
      <c r="EM36" s="234"/>
      <c r="EN36" s="234"/>
      <c r="EO36" s="234"/>
      <c r="EP36" s="234"/>
      <c r="EQ36" s="234"/>
      <c r="ER36" s="234"/>
      <c r="ES36" s="234"/>
      <c r="ET36" s="234"/>
      <c r="EU36" s="234"/>
      <c r="EV36" s="234"/>
      <c r="EW36" s="234"/>
      <c r="EX36" s="234"/>
      <c r="EY36" s="234"/>
      <c r="EZ36" s="234"/>
      <c r="FA36" s="234"/>
      <c r="FB36" s="234"/>
      <c r="FC36" s="234"/>
      <c r="FD36" s="234"/>
      <c r="FE36" s="234"/>
      <c r="FF36" s="234"/>
      <c r="FG36" s="234"/>
      <c r="FH36" s="234"/>
      <c r="FI36" s="234"/>
      <c r="FJ36" s="234"/>
      <c r="FK36" s="234"/>
      <c r="FL36" s="234"/>
      <c r="FM36" s="234"/>
      <c r="FN36" s="234"/>
      <c r="FO36" s="234"/>
      <c r="FP36" s="234"/>
      <c r="FQ36" s="234"/>
      <c r="FR36" s="234"/>
      <c r="FS36" s="234"/>
      <c r="FT36" s="234"/>
      <c r="FU36" s="234"/>
      <c r="FV36" s="234"/>
      <c r="FW36" s="234"/>
      <c r="FX36" s="234"/>
      <c r="FY36" s="234"/>
      <c r="FZ36" s="234"/>
      <c r="GA36" s="234"/>
      <c r="GB36" s="234"/>
      <c r="GC36" s="234"/>
      <c r="GD36" s="234"/>
      <c r="GE36" s="234"/>
      <c r="GF36" s="234"/>
      <c r="GG36" s="234"/>
      <c r="GH36" s="234"/>
      <c r="GI36" s="234"/>
      <c r="GJ36" s="234"/>
      <c r="GK36" s="234"/>
      <c r="GL36" s="234"/>
      <c r="GM36" s="234"/>
      <c r="GN36" s="234"/>
      <c r="GO36" s="234"/>
      <c r="GP36" s="234"/>
      <c r="GQ36" s="234"/>
      <c r="GR36" s="234"/>
      <c r="GS36" s="234"/>
      <c r="GT36" s="234"/>
      <c r="GU36" s="234"/>
      <c r="GV36" s="234"/>
      <c r="GW36" s="234"/>
      <c r="GX36" s="234"/>
      <c r="GY36" s="234"/>
      <c r="GZ36" s="234"/>
      <c r="HA36" s="234"/>
      <c r="HB36" s="234"/>
      <c r="HC36" s="234"/>
      <c r="HD36" s="234"/>
      <c r="HE36" s="234"/>
      <c r="HF36" s="234"/>
      <c r="HG36" s="234"/>
      <c r="HH36" s="234"/>
      <c r="HI36" s="234"/>
      <c r="HJ36" s="234"/>
      <c r="HK36" s="234"/>
      <c r="HL36" s="234"/>
      <c r="HM36" s="234"/>
      <c r="HN36" s="234"/>
      <c r="HO36" s="234"/>
      <c r="HP36" s="234"/>
      <c r="HQ36" s="234"/>
      <c r="HR36" s="234"/>
      <c r="HS36" s="234"/>
      <c r="HT36" s="234"/>
      <c r="HU36" s="234"/>
      <c r="HV36" s="234"/>
      <c r="HW36" s="234"/>
      <c r="HX36" s="234"/>
      <c r="HY36" s="234"/>
      <c r="HZ36" s="234"/>
      <c r="IA36" s="234"/>
      <c r="IB36" s="234"/>
      <c r="IC36" s="234"/>
      <c r="ID36" s="234"/>
      <c r="IE36" s="234"/>
      <c r="IF36" s="234"/>
      <c r="IG36" s="234"/>
      <c r="IH36" s="234"/>
      <c r="II36" s="234"/>
      <c r="IJ36" s="234"/>
      <c r="IK36" s="234"/>
      <c r="IL36" s="234"/>
      <c r="IM36" s="234"/>
      <c r="IN36" s="234"/>
      <c r="IO36" s="234"/>
      <c r="IP36" s="234"/>
      <c r="IQ36" s="234"/>
      <c r="IR36" s="234"/>
      <c r="IS36" s="234"/>
      <c r="IT36" s="234"/>
      <c r="IU36" s="234"/>
    </row>
    <row r="37" spans="1:255" s="237" customFormat="1" ht="13.5" customHeight="1" thickBot="1">
      <c r="A37" s="234"/>
      <c r="B37" s="283"/>
      <c r="C37" s="287">
        <v>13</v>
      </c>
      <c r="D37" s="288" t="s">
        <v>523</v>
      </c>
      <c r="E37" s="288"/>
      <c r="F37" s="288"/>
      <c r="G37" s="289"/>
      <c r="H37" s="290"/>
      <c r="I37" s="291">
        <v>0</v>
      </c>
      <c r="J37" s="292">
        <f t="shared" si="0"/>
        <v>124</v>
      </c>
      <c r="K37" s="281"/>
      <c r="L37" s="234"/>
      <c r="M37" s="234"/>
      <c r="N37" s="234"/>
      <c r="O37" s="234"/>
      <c r="P37" s="234"/>
      <c r="Q37" s="234"/>
      <c r="R37" s="234"/>
      <c r="S37" s="234"/>
      <c r="T37" s="234"/>
      <c r="U37" s="234"/>
      <c r="V37" s="234"/>
      <c r="W37" s="234"/>
      <c r="X37" s="234"/>
      <c r="Y37" s="234"/>
      <c r="Z37" s="234"/>
      <c r="AA37" s="234"/>
      <c r="AB37" s="234"/>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34"/>
      <c r="BK37" s="234"/>
      <c r="BL37" s="234"/>
      <c r="BM37" s="234"/>
      <c r="BN37" s="234"/>
      <c r="BO37" s="234"/>
      <c r="BP37" s="234"/>
      <c r="BQ37" s="234"/>
      <c r="BR37" s="234"/>
      <c r="BS37" s="234"/>
      <c r="BT37" s="234"/>
      <c r="BU37" s="234"/>
      <c r="BV37" s="234"/>
      <c r="BW37" s="234"/>
      <c r="BX37" s="234"/>
      <c r="BY37" s="234"/>
      <c r="BZ37" s="234"/>
      <c r="CA37" s="234"/>
      <c r="CB37" s="234"/>
      <c r="CC37" s="234"/>
      <c r="CD37" s="234"/>
      <c r="CE37" s="234"/>
      <c r="CF37" s="234"/>
      <c r="CG37" s="234"/>
      <c r="CH37" s="234"/>
      <c r="CI37" s="234"/>
      <c r="CJ37" s="234"/>
      <c r="CK37" s="234"/>
      <c r="CL37" s="234"/>
      <c r="CM37" s="234"/>
      <c r="CN37" s="234"/>
      <c r="CO37" s="234"/>
      <c r="CP37" s="234"/>
      <c r="CQ37" s="234"/>
      <c r="CR37" s="234"/>
      <c r="CS37" s="234"/>
      <c r="CT37" s="234"/>
      <c r="CU37" s="234"/>
      <c r="CV37" s="234"/>
      <c r="CW37" s="234"/>
      <c r="CX37" s="234"/>
      <c r="CY37" s="234"/>
      <c r="CZ37" s="234"/>
      <c r="DA37" s="234"/>
      <c r="DB37" s="234"/>
      <c r="DC37" s="234"/>
      <c r="DD37" s="234"/>
      <c r="DE37" s="234"/>
      <c r="DF37" s="234"/>
      <c r="DG37" s="234"/>
      <c r="DH37" s="234"/>
      <c r="DI37" s="234"/>
      <c r="DJ37" s="234"/>
      <c r="DK37" s="234"/>
      <c r="DL37" s="234"/>
      <c r="DM37" s="234"/>
      <c r="DN37" s="234"/>
      <c r="DO37" s="234"/>
      <c r="DP37" s="234"/>
      <c r="DQ37" s="234"/>
      <c r="DR37" s="234"/>
      <c r="DS37" s="234"/>
      <c r="DT37" s="234"/>
      <c r="DU37" s="234"/>
      <c r="DV37" s="234"/>
      <c r="DW37" s="234"/>
      <c r="DX37" s="234"/>
      <c r="DY37" s="234"/>
      <c r="DZ37" s="234"/>
      <c r="EA37" s="234"/>
      <c r="EB37" s="234"/>
      <c r="EC37" s="234"/>
      <c r="ED37" s="234"/>
      <c r="EE37" s="234"/>
      <c r="EF37" s="234"/>
      <c r="EG37" s="234"/>
      <c r="EH37" s="234"/>
      <c r="EI37" s="234"/>
      <c r="EJ37" s="234"/>
      <c r="EK37" s="234"/>
      <c r="EL37" s="234"/>
      <c r="EM37" s="234"/>
      <c r="EN37" s="234"/>
      <c r="EO37" s="234"/>
      <c r="EP37" s="234"/>
      <c r="EQ37" s="234"/>
      <c r="ER37" s="234"/>
      <c r="ES37" s="234"/>
      <c r="ET37" s="234"/>
      <c r="EU37" s="234"/>
      <c r="EV37" s="234"/>
      <c r="EW37" s="234"/>
      <c r="EX37" s="234"/>
      <c r="EY37" s="234"/>
      <c r="EZ37" s="234"/>
      <c r="FA37" s="234"/>
      <c r="FB37" s="234"/>
      <c r="FC37" s="234"/>
      <c r="FD37" s="234"/>
      <c r="FE37" s="234"/>
      <c r="FF37" s="234"/>
      <c r="FG37" s="234"/>
      <c r="FH37" s="234"/>
      <c r="FI37" s="234"/>
      <c r="FJ37" s="234"/>
      <c r="FK37" s="234"/>
      <c r="FL37" s="234"/>
      <c r="FM37" s="234"/>
      <c r="FN37" s="234"/>
      <c r="FO37" s="234"/>
      <c r="FP37" s="234"/>
      <c r="FQ37" s="234"/>
      <c r="FR37" s="234"/>
      <c r="FS37" s="234"/>
      <c r="FT37" s="234"/>
      <c r="FU37" s="234"/>
      <c r="FV37" s="234"/>
      <c r="FW37" s="234"/>
      <c r="FX37" s="234"/>
      <c r="FY37" s="234"/>
      <c r="FZ37" s="234"/>
      <c r="GA37" s="234"/>
      <c r="GB37" s="234"/>
      <c r="GC37" s="234"/>
      <c r="GD37" s="234"/>
      <c r="GE37" s="234"/>
      <c r="GF37" s="234"/>
      <c r="GG37" s="234"/>
      <c r="GH37" s="234"/>
      <c r="GI37" s="234"/>
      <c r="GJ37" s="234"/>
      <c r="GK37" s="234"/>
      <c r="GL37" s="234"/>
      <c r="GM37" s="234"/>
      <c r="GN37" s="234"/>
      <c r="GO37" s="234"/>
      <c r="GP37" s="234"/>
      <c r="GQ37" s="234"/>
      <c r="GR37" s="234"/>
      <c r="GS37" s="234"/>
      <c r="GT37" s="234"/>
      <c r="GU37" s="234"/>
      <c r="GV37" s="234"/>
      <c r="GW37" s="234"/>
      <c r="GX37" s="234"/>
      <c r="GY37" s="234"/>
      <c r="GZ37" s="234"/>
      <c r="HA37" s="234"/>
      <c r="HB37" s="234"/>
      <c r="HC37" s="234"/>
      <c r="HD37" s="234"/>
      <c r="HE37" s="234"/>
      <c r="HF37" s="234"/>
      <c r="HG37" s="234"/>
      <c r="HH37" s="234"/>
      <c r="HI37" s="234"/>
      <c r="HJ37" s="234"/>
      <c r="HK37" s="234"/>
      <c r="HL37" s="234"/>
      <c r="HM37" s="234"/>
      <c r="HN37" s="234"/>
      <c r="HO37" s="234"/>
      <c r="HP37" s="234"/>
      <c r="HQ37" s="234"/>
      <c r="HR37" s="234"/>
      <c r="HS37" s="234"/>
      <c r="HT37" s="234"/>
      <c r="HU37" s="234"/>
      <c r="HV37" s="234"/>
      <c r="HW37" s="234"/>
      <c r="HX37" s="234"/>
      <c r="HY37" s="234"/>
      <c r="HZ37" s="234"/>
      <c r="IA37" s="234"/>
      <c r="IB37" s="234"/>
      <c r="IC37" s="234"/>
      <c r="ID37" s="234"/>
      <c r="IE37" s="234"/>
      <c r="IF37" s="234"/>
      <c r="IG37" s="234"/>
      <c r="IH37" s="234"/>
      <c r="II37" s="234"/>
      <c r="IJ37" s="234"/>
      <c r="IK37" s="234"/>
      <c r="IL37" s="234"/>
      <c r="IM37" s="234"/>
      <c r="IN37" s="234"/>
      <c r="IO37" s="234"/>
      <c r="IP37" s="234"/>
      <c r="IQ37" s="234"/>
      <c r="IR37" s="234"/>
      <c r="IS37" s="234"/>
      <c r="IT37" s="234"/>
      <c r="IU37" s="234"/>
    </row>
    <row r="38" spans="1:255" s="237" customFormat="1" ht="13.5" customHeight="1" thickBot="1">
      <c r="A38" s="234"/>
      <c r="B38" s="283"/>
      <c r="C38" s="287">
        <v>14</v>
      </c>
      <c r="D38" s="288" t="s">
        <v>523</v>
      </c>
      <c r="E38" s="288"/>
      <c r="F38" s="288"/>
      <c r="G38" s="289"/>
      <c r="H38" s="290"/>
      <c r="I38" s="291"/>
      <c r="J38" s="292">
        <f t="shared" si="0"/>
        <v>133</v>
      </c>
      <c r="K38" s="281"/>
      <c r="L38" s="234"/>
      <c r="M38" s="234"/>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34"/>
      <c r="BK38" s="234"/>
      <c r="BL38" s="234"/>
      <c r="BM38" s="234"/>
      <c r="BN38" s="234"/>
      <c r="BO38" s="234"/>
      <c r="BP38" s="234"/>
      <c r="BQ38" s="234"/>
      <c r="BR38" s="234"/>
      <c r="BS38" s="234"/>
      <c r="BT38" s="234"/>
      <c r="BU38" s="234"/>
      <c r="BV38" s="234"/>
      <c r="BW38" s="234"/>
      <c r="BX38" s="234"/>
      <c r="BY38" s="234"/>
      <c r="BZ38" s="234"/>
      <c r="CA38" s="234"/>
      <c r="CB38" s="234"/>
      <c r="CC38" s="234"/>
      <c r="CD38" s="234"/>
      <c r="CE38" s="234"/>
      <c r="CF38" s="234"/>
      <c r="CG38" s="234"/>
      <c r="CH38" s="234"/>
      <c r="CI38" s="234"/>
      <c r="CJ38" s="234"/>
      <c r="CK38" s="234"/>
      <c r="CL38" s="234"/>
      <c r="CM38" s="234"/>
      <c r="CN38" s="234"/>
      <c r="CO38" s="234"/>
      <c r="CP38" s="234"/>
      <c r="CQ38" s="234"/>
      <c r="CR38" s="234"/>
      <c r="CS38" s="234"/>
      <c r="CT38" s="234"/>
      <c r="CU38" s="234"/>
      <c r="CV38" s="234"/>
      <c r="CW38" s="234"/>
      <c r="CX38" s="234"/>
      <c r="CY38" s="234"/>
      <c r="CZ38" s="234"/>
      <c r="DA38" s="234"/>
      <c r="DB38" s="234"/>
      <c r="DC38" s="234"/>
      <c r="DD38" s="234"/>
      <c r="DE38" s="234"/>
      <c r="DF38" s="234"/>
      <c r="DG38" s="234"/>
      <c r="DH38" s="234"/>
      <c r="DI38" s="234"/>
      <c r="DJ38" s="234"/>
      <c r="DK38" s="234"/>
      <c r="DL38" s="234"/>
      <c r="DM38" s="234"/>
      <c r="DN38" s="234"/>
      <c r="DO38" s="234"/>
      <c r="DP38" s="234"/>
      <c r="DQ38" s="234"/>
      <c r="DR38" s="234"/>
      <c r="DS38" s="234"/>
      <c r="DT38" s="234"/>
      <c r="DU38" s="234"/>
      <c r="DV38" s="234"/>
      <c r="DW38" s="234"/>
      <c r="DX38" s="234"/>
      <c r="DY38" s="234"/>
      <c r="DZ38" s="234"/>
      <c r="EA38" s="234"/>
      <c r="EB38" s="234"/>
      <c r="EC38" s="234"/>
      <c r="ED38" s="234"/>
      <c r="EE38" s="234"/>
      <c r="EF38" s="234"/>
      <c r="EG38" s="234"/>
      <c r="EH38" s="234"/>
      <c r="EI38" s="234"/>
      <c r="EJ38" s="234"/>
      <c r="EK38" s="234"/>
      <c r="EL38" s="234"/>
      <c r="EM38" s="234"/>
      <c r="EN38" s="234"/>
      <c r="EO38" s="234"/>
      <c r="EP38" s="234"/>
      <c r="EQ38" s="234"/>
      <c r="ER38" s="234"/>
      <c r="ES38" s="234"/>
      <c r="ET38" s="234"/>
      <c r="EU38" s="234"/>
      <c r="EV38" s="234"/>
      <c r="EW38" s="234"/>
      <c r="EX38" s="234"/>
      <c r="EY38" s="234"/>
      <c r="EZ38" s="234"/>
      <c r="FA38" s="234"/>
      <c r="FB38" s="234"/>
      <c r="FC38" s="234"/>
      <c r="FD38" s="234"/>
      <c r="FE38" s="234"/>
      <c r="FF38" s="234"/>
      <c r="FG38" s="234"/>
      <c r="FH38" s="234"/>
      <c r="FI38" s="234"/>
      <c r="FJ38" s="234"/>
      <c r="FK38" s="234"/>
      <c r="FL38" s="234"/>
      <c r="FM38" s="234"/>
      <c r="FN38" s="234"/>
      <c r="FO38" s="234"/>
      <c r="FP38" s="234"/>
      <c r="FQ38" s="234"/>
      <c r="FR38" s="234"/>
      <c r="FS38" s="234"/>
      <c r="FT38" s="234"/>
      <c r="FU38" s="234"/>
      <c r="FV38" s="234"/>
      <c r="FW38" s="234"/>
      <c r="FX38" s="234"/>
      <c r="FY38" s="234"/>
      <c r="FZ38" s="234"/>
      <c r="GA38" s="234"/>
      <c r="GB38" s="234"/>
      <c r="GC38" s="234"/>
      <c r="GD38" s="234"/>
      <c r="GE38" s="234"/>
      <c r="GF38" s="234"/>
      <c r="GG38" s="234"/>
      <c r="GH38" s="234"/>
      <c r="GI38" s="234"/>
      <c r="GJ38" s="234"/>
      <c r="GK38" s="234"/>
      <c r="GL38" s="234"/>
      <c r="GM38" s="234"/>
      <c r="GN38" s="234"/>
      <c r="GO38" s="234"/>
      <c r="GP38" s="234"/>
      <c r="GQ38" s="234"/>
      <c r="GR38" s="234"/>
      <c r="GS38" s="234"/>
      <c r="GT38" s="234"/>
      <c r="GU38" s="234"/>
      <c r="GV38" s="234"/>
      <c r="GW38" s="234"/>
      <c r="GX38" s="234"/>
      <c r="GY38" s="234"/>
      <c r="GZ38" s="234"/>
      <c r="HA38" s="234"/>
      <c r="HB38" s="234"/>
      <c r="HC38" s="234"/>
      <c r="HD38" s="234"/>
      <c r="HE38" s="234"/>
      <c r="HF38" s="234"/>
      <c r="HG38" s="234"/>
      <c r="HH38" s="234"/>
      <c r="HI38" s="234"/>
      <c r="HJ38" s="234"/>
      <c r="HK38" s="234"/>
      <c r="HL38" s="234"/>
      <c r="HM38" s="234"/>
      <c r="HN38" s="234"/>
      <c r="HO38" s="234"/>
      <c r="HP38" s="234"/>
      <c r="HQ38" s="234"/>
      <c r="HR38" s="234"/>
      <c r="HS38" s="234"/>
      <c r="HT38" s="234"/>
      <c r="HU38" s="234"/>
      <c r="HV38" s="234"/>
      <c r="HW38" s="234"/>
      <c r="HX38" s="234"/>
      <c r="HY38" s="234"/>
      <c r="HZ38" s="234"/>
      <c r="IA38" s="234"/>
      <c r="IB38" s="234"/>
      <c r="IC38" s="234"/>
      <c r="ID38" s="234"/>
      <c r="IE38" s="234"/>
      <c r="IF38" s="234"/>
      <c r="IG38" s="234"/>
      <c r="IH38" s="234"/>
      <c r="II38" s="234"/>
      <c r="IJ38" s="234"/>
      <c r="IK38" s="234"/>
      <c r="IL38" s="234"/>
      <c r="IM38" s="234"/>
      <c r="IN38" s="234"/>
      <c r="IO38" s="234"/>
      <c r="IP38" s="234"/>
      <c r="IQ38" s="234"/>
      <c r="IR38" s="234"/>
      <c r="IS38" s="234"/>
      <c r="IT38" s="234"/>
      <c r="IU38" s="234"/>
    </row>
    <row r="39" spans="1:255" s="237" customFormat="1" ht="13.5" customHeight="1">
      <c r="A39" s="234"/>
      <c r="B39" s="283"/>
      <c r="C39" s="272"/>
      <c r="D39" s="1081" t="s">
        <v>599</v>
      </c>
      <c r="E39" s="1066"/>
      <c r="F39" s="1066"/>
      <c r="G39" s="1066"/>
      <c r="H39" s="1066"/>
      <c r="I39" s="1066"/>
      <c r="J39" s="1066"/>
      <c r="K39" s="1066"/>
      <c r="L39" s="234"/>
      <c r="M39" s="234"/>
      <c r="N39" s="234"/>
      <c r="O39" s="234"/>
      <c r="P39" s="234"/>
      <c r="Q39" s="234"/>
      <c r="R39" s="234"/>
      <c r="S39" s="234"/>
      <c r="T39" s="234"/>
      <c r="U39" s="234"/>
      <c r="V39" s="234"/>
      <c r="W39" s="234"/>
      <c r="X39" s="234"/>
      <c r="Y39" s="234"/>
      <c r="Z39" s="234"/>
      <c r="AA39" s="234"/>
      <c r="AB39" s="234"/>
      <c r="AC39" s="234"/>
      <c r="AD39" s="234"/>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34"/>
      <c r="BK39" s="234"/>
      <c r="BL39" s="234"/>
      <c r="BM39" s="234"/>
      <c r="BN39" s="234"/>
      <c r="BO39" s="234"/>
      <c r="BP39" s="234"/>
      <c r="BQ39" s="234"/>
      <c r="BR39" s="234"/>
      <c r="BS39" s="234"/>
      <c r="BT39" s="234"/>
      <c r="BU39" s="234"/>
      <c r="BV39" s="234"/>
      <c r="BW39" s="234"/>
      <c r="BX39" s="234"/>
      <c r="BY39" s="234"/>
      <c r="BZ39" s="234"/>
      <c r="CA39" s="234"/>
      <c r="CB39" s="234"/>
      <c r="CC39" s="234"/>
      <c r="CD39" s="234"/>
      <c r="CE39" s="234"/>
      <c r="CF39" s="234"/>
      <c r="CG39" s="234"/>
      <c r="CH39" s="234"/>
      <c r="CI39" s="234"/>
      <c r="CJ39" s="234"/>
      <c r="CK39" s="234"/>
      <c r="CL39" s="234"/>
      <c r="CM39" s="234"/>
      <c r="CN39" s="234"/>
      <c r="CO39" s="234"/>
      <c r="CP39" s="234"/>
      <c r="CQ39" s="234"/>
      <c r="CR39" s="234"/>
      <c r="CS39" s="234"/>
      <c r="CT39" s="234"/>
      <c r="CU39" s="234"/>
      <c r="CV39" s="234"/>
      <c r="CW39" s="234"/>
      <c r="CX39" s="234"/>
      <c r="CY39" s="234"/>
      <c r="CZ39" s="234"/>
      <c r="DA39" s="234"/>
      <c r="DB39" s="234"/>
      <c r="DC39" s="234"/>
      <c r="DD39" s="234"/>
      <c r="DE39" s="234"/>
      <c r="DF39" s="234"/>
      <c r="DG39" s="234"/>
      <c r="DH39" s="234"/>
      <c r="DI39" s="234"/>
      <c r="DJ39" s="234"/>
      <c r="DK39" s="234"/>
      <c r="DL39" s="234"/>
      <c r="DM39" s="234"/>
      <c r="DN39" s="234"/>
      <c r="DO39" s="234"/>
      <c r="DP39" s="234"/>
      <c r="DQ39" s="234"/>
      <c r="DR39" s="234"/>
      <c r="DS39" s="234"/>
      <c r="DT39" s="234"/>
      <c r="DU39" s="234"/>
      <c r="DV39" s="234"/>
      <c r="DW39" s="234"/>
      <c r="DX39" s="234"/>
      <c r="DY39" s="234"/>
      <c r="DZ39" s="234"/>
      <c r="EA39" s="234"/>
      <c r="EB39" s="234"/>
      <c r="EC39" s="234"/>
      <c r="ED39" s="234"/>
      <c r="EE39" s="234"/>
      <c r="EF39" s="234"/>
      <c r="EG39" s="234"/>
      <c r="EH39" s="234"/>
      <c r="EI39" s="234"/>
      <c r="EJ39" s="234"/>
      <c r="EK39" s="234"/>
      <c r="EL39" s="234"/>
      <c r="EM39" s="234"/>
      <c r="EN39" s="234"/>
      <c r="EO39" s="234"/>
      <c r="EP39" s="234"/>
      <c r="EQ39" s="234"/>
      <c r="ER39" s="234"/>
      <c r="ES39" s="234"/>
      <c r="ET39" s="234"/>
      <c r="EU39" s="234"/>
      <c r="EV39" s="234"/>
      <c r="EW39" s="234"/>
      <c r="EX39" s="234"/>
      <c r="EY39" s="234"/>
      <c r="EZ39" s="234"/>
      <c r="FA39" s="234"/>
      <c r="FB39" s="234"/>
      <c r="FC39" s="234"/>
      <c r="FD39" s="234"/>
      <c r="FE39" s="234"/>
      <c r="FF39" s="234"/>
      <c r="FG39" s="234"/>
      <c r="FH39" s="234"/>
      <c r="FI39" s="234"/>
      <c r="FJ39" s="234"/>
      <c r="FK39" s="234"/>
      <c r="FL39" s="234"/>
      <c r="FM39" s="234"/>
      <c r="FN39" s="234"/>
      <c r="FO39" s="234"/>
      <c r="FP39" s="234"/>
      <c r="FQ39" s="234"/>
      <c r="FR39" s="234"/>
      <c r="FS39" s="234"/>
      <c r="FT39" s="234"/>
      <c r="FU39" s="234"/>
      <c r="FV39" s="234"/>
      <c r="FW39" s="234"/>
      <c r="FX39" s="234"/>
      <c r="FY39" s="234"/>
      <c r="FZ39" s="234"/>
      <c r="GA39" s="234"/>
      <c r="GB39" s="234"/>
      <c r="GC39" s="234"/>
      <c r="GD39" s="234"/>
      <c r="GE39" s="234"/>
      <c r="GF39" s="234"/>
      <c r="GG39" s="234"/>
      <c r="GH39" s="234"/>
      <c r="GI39" s="234"/>
      <c r="GJ39" s="234"/>
      <c r="GK39" s="234"/>
      <c r="GL39" s="234"/>
      <c r="GM39" s="234"/>
      <c r="GN39" s="234"/>
      <c r="GO39" s="234"/>
      <c r="GP39" s="234"/>
      <c r="GQ39" s="234"/>
      <c r="GR39" s="234"/>
      <c r="GS39" s="234"/>
      <c r="GT39" s="234"/>
      <c r="GU39" s="234"/>
      <c r="GV39" s="234"/>
      <c r="GW39" s="234"/>
      <c r="GX39" s="234"/>
      <c r="GY39" s="234"/>
      <c r="GZ39" s="234"/>
      <c r="HA39" s="234"/>
      <c r="HB39" s="234"/>
      <c r="HC39" s="234"/>
      <c r="HD39" s="234"/>
      <c r="HE39" s="234"/>
      <c r="HF39" s="234"/>
      <c r="HG39" s="234"/>
      <c r="HH39" s="234"/>
      <c r="HI39" s="234"/>
      <c r="HJ39" s="234"/>
      <c r="HK39" s="234"/>
      <c r="HL39" s="234"/>
      <c r="HM39" s="234"/>
      <c r="HN39" s="234"/>
      <c r="HO39" s="234"/>
      <c r="HP39" s="234"/>
      <c r="HQ39" s="234"/>
      <c r="HR39" s="234"/>
      <c r="HS39" s="234"/>
      <c r="HT39" s="234"/>
      <c r="HU39" s="234"/>
      <c r="HV39" s="234"/>
      <c r="HW39" s="234"/>
      <c r="HX39" s="234"/>
      <c r="HY39" s="234"/>
      <c r="HZ39" s="234"/>
      <c r="IA39" s="234"/>
      <c r="IB39" s="234"/>
      <c r="IC39" s="234"/>
      <c r="ID39" s="234"/>
      <c r="IE39" s="234"/>
      <c r="IF39" s="234"/>
      <c r="IG39" s="234"/>
      <c r="IH39" s="234"/>
      <c r="II39" s="234"/>
      <c r="IJ39" s="234"/>
      <c r="IK39" s="234"/>
      <c r="IL39" s="234"/>
      <c r="IM39" s="234"/>
      <c r="IN39" s="234"/>
      <c r="IO39" s="234"/>
      <c r="IP39" s="234"/>
      <c r="IQ39" s="234"/>
      <c r="IR39" s="234"/>
      <c r="IS39" s="234"/>
      <c r="IT39" s="234"/>
      <c r="IU39" s="234"/>
    </row>
    <row r="40" spans="1:255" s="237" customFormat="1" ht="13.5" customHeight="1">
      <c r="A40" s="234"/>
      <c r="B40" s="283"/>
      <c r="C40" s="277"/>
      <c r="D40" s="1082" t="s">
        <v>1449</v>
      </c>
      <c r="E40" s="1066"/>
      <c r="F40" s="1066"/>
      <c r="G40" s="1066"/>
      <c r="H40" s="1066"/>
      <c r="I40" s="1066"/>
      <c r="J40" s="1066"/>
      <c r="K40" s="1066"/>
      <c r="L40" s="234"/>
      <c r="M40" s="234"/>
      <c r="N40" s="234"/>
      <c r="O40" s="234"/>
      <c r="P40" s="234"/>
      <c r="Q40" s="234"/>
      <c r="R40" s="234"/>
      <c r="S40" s="234"/>
      <c r="T40" s="234"/>
      <c r="U40" s="234"/>
      <c r="V40" s="234"/>
      <c r="W40" s="234"/>
      <c r="X40" s="234"/>
      <c r="Y40" s="234"/>
      <c r="Z40" s="234"/>
      <c r="AA40" s="234"/>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34"/>
      <c r="BK40" s="234"/>
      <c r="BL40" s="234"/>
      <c r="BM40" s="234"/>
      <c r="BN40" s="234"/>
      <c r="BO40" s="234"/>
      <c r="BP40" s="234"/>
      <c r="BQ40" s="234"/>
      <c r="BR40" s="234"/>
      <c r="BS40" s="234"/>
      <c r="BT40" s="234"/>
      <c r="BU40" s="234"/>
      <c r="BV40" s="234"/>
      <c r="BW40" s="234"/>
      <c r="BX40" s="234"/>
      <c r="BY40" s="234"/>
      <c r="BZ40" s="234"/>
      <c r="CA40" s="234"/>
      <c r="CB40" s="234"/>
      <c r="CC40" s="234"/>
      <c r="CD40" s="234"/>
      <c r="CE40" s="234"/>
      <c r="CF40" s="234"/>
      <c r="CG40" s="234"/>
      <c r="CH40" s="234"/>
      <c r="CI40" s="234"/>
      <c r="CJ40" s="234"/>
      <c r="CK40" s="234"/>
      <c r="CL40" s="234"/>
      <c r="CM40" s="234"/>
      <c r="CN40" s="234"/>
      <c r="CO40" s="234"/>
      <c r="CP40" s="234"/>
      <c r="CQ40" s="234"/>
      <c r="CR40" s="234"/>
      <c r="CS40" s="234"/>
      <c r="CT40" s="234"/>
      <c r="CU40" s="234"/>
      <c r="CV40" s="234"/>
      <c r="CW40" s="234"/>
      <c r="CX40" s="234"/>
      <c r="CY40" s="234"/>
      <c r="CZ40" s="234"/>
      <c r="DA40" s="234"/>
      <c r="DB40" s="234"/>
      <c r="DC40" s="234"/>
      <c r="DD40" s="234"/>
      <c r="DE40" s="234"/>
      <c r="DF40" s="234"/>
      <c r="DG40" s="234"/>
      <c r="DH40" s="234"/>
      <c r="DI40" s="234"/>
      <c r="DJ40" s="234"/>
      <c r="DK40" s="234"/>
      <c r="DL40" s="234"/>
      <c r="DM40" s="234"/>
      <c r="DN40" s="234"/>
      <c r="DO40" s="234"/>
      <c r="DP40" s="234"/>
      <c r="DQ40" s="234"/>
      <c r="DR40" s="234"/>
      <c r="DS40" s="234"/>
      <c r="DT40" s="234"/>
      <c r="DU40" s="234"/>
      <c r="DV40" s="234"/>
      <c r="DW40" s="234"/>
      <c r="DX40" s="234"/>
      <c r="DY40" s="234"/>
      <c r="DZ40" s="234"/>
      <c r="EA40" s="234"/>
      <c r="EB40" s="234"/>
      <c r="EC40" s="234"/>
      <c r="ED40" s="234"/>
      <c r="EE40" s="234"/>
      <c r="EF40" s="234"/>
      <c r="EG40" s="234"/>
      <c r="EH40" s="234"/>
      <c r="EI40" s="234"/>
      <c r="EJ40" s="234"/>
      <c r="EK40" s="234"/>
      <c r="EL40" s="234"/>
      <c r="EM40" s="234"/>
      <c r="EN40" s="234"/>
      <c r="EO40" s="234"/>
      <c r="EP40" s="234"/>
      <c r="EQ40" s="234"/>
      <c r="ER40" s="234"/>
      <c r="ES40" s="234"/>
      <c r="ET40" s="234"/>
      <c r="EU40" s="234"/>
      <c r="EV40" s="234"/>
      <c r="EW40" s="234"/>
      <c r="EX40" s="234"/>
      <c r="EY40" s="234"/>
      <c r="EZ40" s="234"/>
      <c r="FA40" s="234"/>
      <c r="FB40" s="234"/>
      <c r="FC40" s="234"/>
      <c r="FD40" s="234"/>
      <c r="FE40" s="234"/>
      <c r="FF40" s="234"/>
      <c r="FG40" s="234"/>
      <c r="FH40" s="234"/>
      <c r="FI40" s="234"/>
      <c r="FJ40" s="234"/>
      <c r="FK40" s="234"/>
      <c r="FL40" s="234"/>
      <c r="FM40" s="234"/>
      <c r="FN40" s="234"/>
      <c r="FO40" s="234"/>
      <c r="FP40" s="234"/>
      <c r="FQ40" s="234"/>
      <c r="FR40" s="234"/>
      <c r="FS40" s="234"/>
      <c r="FT40" s="234"/>
      <c r="FU40" s="234"/>
      <c r="FV40" s="234"/>
      <c r="FW40" s="234"/>
      <c r="FX40" s="234"/>
      <c r="FY40" s="234"/>
      <c r="FZ40" s="234"/>
      <c r="GA40" s="234"/>
      <c r="GB40" s="234"/>
      <c r="GC40" s="234"/>
      <c r="GD40" s="234"/>
      <c r="GE40" s="234"/>
      <c r="GF40" s="234"/>
      <c r="GG40" s="234"/>
      <c r="GH40" s="234"/>
      <c r="GI40" s="234"/>
      <c r="GJ40" s="234"/>
      <c r="GK40" s="234"/>
      <c r="GL40" s="234"/>
      <c r="GM40" s="234"/>
      <c r="GN40" s="234"/>
      <c r="GO40" s="234"/>
      <c r="GP40" s="234"/>
      <c r="GQ40" s="234"/>
      <c r="GR40" s="234"/>
      <c r="GS40" s="234"/>
      <c r="GT40" s="234"/>
      <c r="GU40" s="234"/>
      <c r="GV40" s="234"/>
      <c r="GW40" s="234"/>
      <c r="GX40" s="234"/>
      <c r="GY40" s="234"/>
      <c r="GZ40" s="234"/>
      <c r="HA40" s="234"/>
      <c r="HB40" s="234"/>
      <c r="HC40" s="234"/>
      <c r="HD40" s="234"/>
      <c r="HE40" s="234"/>
      <c r="HF40" s="234"/>
      <c r="HG40" s="234"/>
      <c r="HH40" s="234"/>
      <c r="HI40" s="234"/>
      <c r="HJ40" s="234"/>
      <c r="HK40" s="234"/>
      <c r="HL40" s="234"/>
      <c r="HM40" s="234"/>
      <c r="HN40" s="234"/>
      <c r="HO40" s="234"/>
      <c r="HP40" s="234"/>
      <c r="HQ40" s="234"/>
      <c r="HR40" s="234"/>
      <c r="HS40" s="234"/>
      <c r="HT40" s="234"/>
      <c r="HU40" s="234"/>
      <c r="HV40" s="234"/>
      <c r="HW40" s="234"/>
      <c r="HX40" s="234"/>
      <c r="HY40" s="234"/>
      <c r="HZ40" s="234"/>
      <c r="IA40" s="234"/>
      <c r="IB40" s="234"/>
      <c r="IC40" s="234"/>
      <c r="ID40" s="234"/>
      <c r="IE40" s="234"/>
      <c r="IF40" s="234"/>
      <c r="IG40" s="234"/>
      <c r="IH40" s="234"/>
      <c r="II40" s="234"/>
      <c r="IJ40" s="234"/>
      <c r="IK40" s="234"/>
      <c r="IL40" s="234"/>
      <c r="IM40" s="234"/>
      <c r="IN40" s="234"/>
      <c r="IO40" s="234"/>
      <c r="IP40" s="234"/>
      <c r="IQ40" s="234"/>
      <c r="IR40" s="234"/>
      <c r="IS40" s="234"/>
      <c r="IT40" s="234"/>
      <c r="IU40" s="234"/>
    </row>
    <row r="41" spans="1:255" s="237" customFormat="1" ht="13.5" customHeight="1">
      <c r="A41" s="234"/>
      <c r="B41" s="283"/>
      <c r="C41" s="277"/>
      <c r="D41" s="1082" t="s">
        <v>1450</v>
      </c>
      <c r="E41" s="1066"/>
      <c r="F41" s="1066"/>
      <c r="G41" s="1066"/>
      <c r="H41" s="1066"/>
      <c r="I41" s="1066"/>
      <c r="J41" s="1066"/>
      <c r="K41" s="1066"/>
      <c r="L41" s="234"/>
      <c r="M41" s="234"/>
      <c r="N41" s="234"/>
      <c r="O41" s="234"/>
      <c r="P41" s="234"/>
      <c r="Q41" s="234"/>
      <c r="R41" s="234"/>
      <c r="S41" s="234"/>
      <c r="T41" s="234"/>
      <c r="U41" s="234"/>
      <c r="V41" s="234"/>
      <c r="W41" s="234"/>
      <c r="X41" s="234"/>
      <c r="Y41" s="234"/>
      <c r="Z41" s="234"/>
      <c r="AA41" s="234"/>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34"/>
      <c r="BK41" s="234"/>
      <c r="BL41" s="234"/>
      <c r="BM41" s="234"/>
      <c r="BN41" s="234"/>
      <c r="BO41" s="234"/>
      <c r="BP41" s="234"/>
      <c r="BQ41" s="234"/>
      <c r="BR41" s="234"/>
      <c r="BS41" s="234"/>
      <c r="BT41" s="234"/>
      <c r="BU41" s="234"/>
      <c r="BV41" s="234"/>
      <c r="BW41" s="234"/>
      <c r="BX41" s="234"/>
      <c r="BY41" s="234"/>
      <c r="BZ41" s="234"/>
      <c r="CA41" s="234"/>
      <c r="CB41" s="234"/>
      <c r="CC41" s="234"/>
      <c r="CD41" s="234"/>
      <c r="CE41" s="234"/>
      <c r="CF41" s="234"/>
      <c r="CG41" s="234"/>
      <c r="CH41" s="234"/>
      <c r="CI41" s="234"/>
      <c r="CJ41" s="234"/>
      <c r="CK41" s="234"/>
      <c r="CL41" s="234"/>
      <c r="CM41" s="234"/>
      <c r="CN41" s="234"/>
      <c r="CO41" s="234"/>
      <c r="CP41" s="234"/>
      <c r="CQ41" s="234"/>
      <c r="CR41" s="234"/>
      <c r="CS41" s="234"/>
      <c r="CT41" s="234"/>
      <c r="CU41" s="234"/>
      <c r="CV41" s="234"/>
      <c r="CW41" s="234"/>
      <c r="CX41" s="234"/>
      <c r="CY41" s="234"/>
      <c r="CZ41" s="234"/>
      <c r="DA41" s="234"/>
      <c r="DB41" s="234"/>
      <c r="DC41" s="234"/>
      <c r="DD41" s="234"/>
      <c r="DE41" s="234"/>
      <c r="DF41" s="234"/>
      <c r="DG41" s="234"/>
      <c r="DH41" s="234"/>
      <c r="DI41" s="234"/>
      <c r="DJ41" s="234"/>
      <c r="DK41" s="234"/>
      <c r="DL41" s="234"/>
      <c r="DM41" s="234"/>
      <c r="DN41" s="234"/>
      <c r="DO41" s="234"/>
      <c r="DP41" s="234"/>
      <c r="DQ41" s="234"/>
      <c r="DR41" s="234"/>
      <c r="DS41" s="234"/>
      <c r="DT41" s="234"/>
      <c r="DU41" s="234"/>
      <c r="DV41" s="234"/>
      <c r="DW41" s="234"/>
      <c r="DX41" s="234"/>
      <c r="DY41" s="234"/>
      <c r="DZ41" s="234"/>
      <c r="EA41" s="234"/>
      <c r="EB41" s="234"/>
      <c r="EC41" s="234"/>
      <c r="ED41" s="234"/>
      <c r="EE41" s="234"/>
      <c r="EF41" s="234"/>
      <c r="EG41" s="234"/>
      <c r="EH41" s="234"/>
      <c r="EI41" s="234"/>
      <c r="EJ41" s="234"/>
      <c r="EK41" s="234"/>
      <c r="EL41" s="234"/>
      <c r="EM41" s="234"/>
      <c r="EN41" s="234"/>
      <c r="EO41" s="234"/>
      <c r="EP41" s="234"/>
      <c r="EQ41" s="234"/>
      <c r="ER41" s="234"/>
      <c r="ES41" s="234"/>
      <c r="ET41" s="234"/>
      <c r="EU41" s="234"/>
      <c r="EV41" s="234"/>
      <c r="EW41" s="234"/>
      <c r="EX41" s="234"/>
      <c r="EY41" s="234"/>
      <c r="EZ41" s="234"/>
      <c r="FA41" s="234"/>
      <c r="FB41" s="234"/>
      <c r="FC41" s="234"/>
      <c r="FD41" s="234"/>
      <c r="FE41" s="234"/>
      <c r="FF41" s="234"/>
      <c r="FG41" s="234"/>
      <c r="FH41" s="234"/>
      <c r="FI41" s="234"/>
      <c r="FJ41" s="234"/>
      <c r="FK41" s="234"/>
      <c r="FL41" s="234"/>
      <c r="FM41" s="234"/>
      <c r="FN41" s="234"/>
      <c r="FO41" s="234"/>
      <c r="FP41" s="234"/>
      <c r="FQ41" s="234"/>
      <c r="FR41" s="234"/>
      <c r="FS41" s="234"/>
      <c r="FT41" s="234"/>
      <c r="FU41" s="234"/>
      <c r="FV41" s="234"/>
      <c r="FW41" s="234"/>
      <c r="FX41" s="234"/>
      <c r="FY41" s="234"/>
      <c r="FZ41" s="234"/>
      <c r="GA41" s="234"/>
      <c r="GB41" s="234"/>
      <c r="GC41" s="234"/>
      <c r="GD41" s="234"/>
      <c r="GE41" s="234"/>
      <c r="GF41" s="234"/>
      <c r="GG41" s="234"/>
      <c r="GH41" s="234"/>
      <c r="GI41" s="234"/>
      <c r="GJ41" s="234"/>
      <c r="GK41" s="234"/>
      <c r="GL41" s="234"/>
      <c r="GM41" s="234"/>
      <c r="GN41" s="234"/>
      <c r="GO41" s="234"/>
      <c r="GP41" s="234"/>
      <c r="GQ41" s="234"/>
      <c r="GR41" s="234"/>
      <c r="GS41" s="234"/>
      <c r="GT41" s="234"/>
      <c r="GU41" s="234"/>
      <c r="GV41" s="234"/>
      <c r="GW41" s="234"/>
      <c r="GX41" s="234"/>
      <c r="GY41" s="234"/>
      <c r="GZ41" s="234"/>
      <c r="HA41" s="234"/>
      <c r="HB41" s="234"/>
      <c r="HC41" s="234"/>
      <c r="HD41" s="234"/>
      <c r="HE41" s="234"/>
      <c r="HF41" s="234"/>
      <c r="HG41" s="234"/>
      <c r="HH41" s="234"/>
      <c r="HI41" s="234"/>
      <c r="HJ41" s="234"/>
      <c r="HK41" s="234"/>
      <c r="HL41" s="234"/>
      <c r="HM41" s="234"/>
      <c r="HN41" s="234"/>
      <c r="HO41" s="234"/>
      <c r="HP41" s="234"/>
      <c r="HQ41" s="234"/>
      <c r="HR41" s="234"/>
      <c r="HS41" s="234"/>
      <c r="HT41" s="234"/>
      <c r="HU41" s="234"/>
      <c r="HV41" s="234"/>
      <c r="HW41" s="234"/>
      <c r="HX41" s="234"/>
      <c r="HY41" s="234"/>
      <c r="HZ41" s="234"/>
      <c r="IA41" s="234"/>
      <c r="IB41" s="234"/>
      <c r="IC41" s="234"/>
      <c r="ID41" s="234"/>
      <c r="IE41" s="234"/>
      <c r="IF41" s="234"/>
      <c r="IG41" s="234"/>
      <c r="IH41" s="234"/>
      <c r="II41" s="234"/>
      <c r="IJ41" s="234"/>
      <c r="IK41" s="234"/>
      <c r="IL41" s="234"/>
      <c r="IM41" s="234"/>
      <c r="IN41" s="234"/>
      <c r="IO41" s="234"/>
      <c r="IP41" s="234"/>
      <c r="IQ41" s="234"/>
      <c r="IR41" s="234"/>
      <c r="IS41" s="234"/>
      <c r="IT41" s="234"/>
      <c r="IU41" s="234"/>
    </row>
    <row r="42" spans="1:255" s="237" customFormat="1" ht="13.5" customHeight="1">
      <c r="A42" s="234"/>
      <c r="B42" s="283"/>
      <c r="C42" s="277"/>
      <c r="D42" s="1082" t="s">
        <v>1451</v>
      </c>
      <c r="E42" s="1066"/>
      <c r="F42" s="1066"/>
      <c r="G42" s="1066"/>
      <c r="H42" s="1066"/>
      <c r="I42" s="1066"/>
      <c r="J42" s="1066"/>
      <c r="K42" s="1066"/>
      <c r="L42" s="234"/>
      <c r="M42" s="234"/>
      <c r="N42" s="234"/>
      <c r="O42" s="234"/>
      <c r="P42" s="234"/>
      <c r="Q42" s="234"/>
      <c r="R42" s="234"/>
      <c r="S42" s="234"/>
      <c r="T42" s="234"/>
      <c r="U42" s="234"/>
      <c r="V42" s="234"/>
      <c r="W42" s="234"/>
      <c r="X42" s="234"/>
      <c r="Y42" s="234"/>
      <c r="Z42" s="234"/>
      <c r="AA42" s="234"/>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34"/>
      <c r="BK42" s="234"/>
      <c r="BL42" s="234"/>
      <c r="BM42" s="234"/>
      <c r="BN42" s="234"/>
      <c r="BO42" s="234"/>
      <c r="BP42" s="234"/>
      <c r="BQ42" s="234"/>
      <c r="BR42" s="234"/>
      <c r="BS42" s="234"/>
      <c r="BT42" s="234"/>
      <c r="BU42" s="234"/>
      <c r="BV42" s="234"/>
      <c r="BW42" s="234"/>
      <c r="BX42" s="234"/>
      <c r="BY42" s="234"/>
      <c r="BZ42" s="234"/>
      <c r="CA42" s="234"/>
      <c r="CB42" s="234"/>
      <c r="CC42" s="234"/>
      <c r="CD42" s="234"/>
      <c r="CE42" s="234"/>
      <c r="CF42" s="234"/>
      <c r="CG42" s="234"/>
      <c r="CH42" s="234"/>
      <c r="CI42" s="234"/>
      <c r="CJ42" s="234"/>
      <c r="CK42" s="234"/>
      <c r="CL42" s="234"/>
      <c r="CM42" s="234"/>
      <c r="CN42" s="234"/>
      <c r="CO42" s="234"/>
      <c r="CP42" s="234"/>
      <c r="CQ42" s="234"/>
      <c r="CR42" s="234"/>
      <c r="CS42" s="234"/>
      <c r="CT42" s="234"/>
      <c r="CU42" s="234"/>
      <c r="CV42" s="234"/>
      <c r="CW42" s="234"/>
      <c r="CX42" s="234"/>
      <c r="CY42" s="234"/>
      <c r="CZ42" s="234"/>
      <c r="DA42" s="234"/>
      <c r="DB42" s="234"/>
      <c r="DC42" s="234"/>
      <c r="DD42" s="234"/>
      <c r="DE42" s="234"/>
      <c r="DF42" s="234"/>
      <c r="DG42" s="234"/>
      <c r="DH42" s="234"/>
      <c r="DI42" s="234"/>
      <c r="DJ42" s="234"/>
      <c r="DK42" s="234"/>
      <c r="DL42" s="234"/>
      <c r="DM42" s="234"/>
      <c r="DN42" s="234"/>
      <c r="DO42" s="234"/>
      <c r="DP42" s="234"/>
      <c r="DQ42" s="234"/>
      <c r="DR42" s="234"/>
      <c r="DS42" s="234"/>
      <c r="DT42" s="234"/>
      <c r="DU42" s="234"/>
      <c r="DV42" s="234"/>
      <c r="DW42" s="234"/>
      <c r="DX42" s="234"/>
      <c r="DY42" s="234"/>
      <c r="DZ42" s="234"/>
      <c r="EA42" s="234"/>
      <c r="EB42" s="234"/>
      <c r="EC42" s="234"/>
      <c r="ED42" s="234"/>
      <c r="EE42" s="234"/>
      <c r="EF42" s="234"/>
      <c r="EG42" s="234"/>
      <c r="EH42" s="234"/>
      <c r="EI42" s="234"/>
      <c r="EJ42" s="234"/>
      <c r="EK42" s="234"/>
      <c r="EL42" s="234"/>
      <c r="EM42" s="234"/>
      <c r="EN42" s="234"/>
      <c r="EO42" s="234"/>
      <c r="EP42" s="234"/>
      <c r="EQ42" s="234"/>
      <c r="ER42" s="234"/>
      <c r="ES42" s="234"/>
      <c r="ET42" s="234"/>
      <c r="EU42" s="234"/>
      <c r="EV42" s="234"/>
      <c r="EW42" s="234"/>
      <c r="EX42" s="234"/>
      <c r="EY42" s="234"/>
      <c r="EZ42" s="234"/>
      <c r="FA42" s="234"/>
      <c r="FB42" s="234"/>
      <c r="FC42" s="234"/>
      <c r="FD42" s="234"/>
      <c r="FE42" s="234"/>
      <c r="FF42" s="234"/>
      <c r="FG42" s="234"/>
      <c r="FH42" s="234"/>
      <c r="FI42" s="234"/>
      <c r="FJ42" s="234"/>
      <c r="FK42" s="234"/>
      <c r="FL42" s="234"/>
      <c r="FM42" s="234"/>
      <c r="FN42" s="234"/>
      <c r="FO42" s="234"/>
      <c r="FP42" s="234"/>
      <c r="FQ42" s="234"/>
      <c r="FR42" s="234"/>
      <c r="FS42" s="234"/>
      <c r="FT42" s="234"/>
      <c r="FU42" s="234"/>
      <c r="FV42" s="234"/>
      <c r="FW42" s="234"/>
      <c r="FX42" s="234"/>
      <c r="FY42" s="234"/>
      <c r="FZ42" s="234"/>
      <c r="GA42" s="234"/>
      <c r="GB42" s="234"/>
      <c r="GC42" s="234"/>
      <c r="GD42" s="234"/>
      <c r="GE42" s="234"/>
      <c r="GF42" s="234"/>
      <c r="GG42" s="234"/>
      <c r="GH42" s="234"/>
      <c r="GI42" s="234"/>
      <c r="GJ42" s="234"/>
      <c r="GK42" s="234"/>
      <c r="GL42" s="234"/>
      <c r="GM42" s="234"/>
      <c r="GN42" s="234"/>
      <c r="GO42" s="234"/>
      <c r="GP42" s="234"/>
      <c r="GQ42" s="234"/>
      <c r="GR42" s="234"/>
      <c r="GS42" s="234"/>
      <c r="GT42" s="234"/>
      <c r="GU42" s="234"/>
      <c r="GV42" s="234"/>
      <c r="GW42" s="234"/>
      <c r="GX42" s="234"/>
      <c r="GY42" s="234"/>
      <c r="GZ42" s="234"/>
      <c r="HA42" s="234"/>
      <c r="HB42" s="234"/>
      <c r="HC42" s="234"/>
      <c r="HD42" s="234"/>
      <c r="HE42" s="234"/>
      <c r="HF42" s="234"/>
      <c r="HG42" s="234"/>
      <c r="HH42" s="234"/>
      <c r="HI42" s="234"/>
      <c r="HJ42" s="234"/>
      <c r="HK42" s="234"/>
      <c r="HL42" s="234"/>
      <c r="HM42" s="234"/>
      <c r="HN42" s="234"/>
      <c r="HO42" s="234"/>
      <c r="HP42" s="234"/>
      <c r="HQ42" s="234"/>
      <c r="HR42" s="234"/>
      <c r="HS42" s="234"/>
      <c r="HT42" s="234"/>
      <c r="HU42" s="234"/>
      <c r="HV42" s="234"/>
      <c r="HW42" s="234"/>
      <c r="HX42" s="234"/>
      <c r="HY42" s="234"/>
      <c r="HZ42" s="234"/>
      <c r="IA42" s="234"/>
      <c r="IB42" s="234"/>
      <c r="IC42" s="234"/>
      <c r="ID42" s="234"/>
      <c r="IE42" s="234"/>
      <c r="IF42" s="234"/>
      <c r="IG42" s="234"/>
      <c r="IH42" s="234"/>
      <c r="II42" s="234"/>
      <c r="IJ42" s="234"/>
      <c r="IK42" s="234"/>
      <c r="IL42" s="234"/>
      <c r="IM42" s="234"/>
      <c r="IN42" s="234"/>
      <c r="IO42" s="234"/>
      <c r="IP42" s="234"/>
      <c r="IQ42" s="234"/>
      <c r="IR42" s="234"/>
      <c r="IS42" s="234"/>
      <c r="IT42" s="234"/>
      <c r="IU42" s="234"/>
    </row>
    <row r="43" spans="1:255" s="237" customFormat="1" ht="13.5" customHeight="1" thickBot="1">
      <c r="A43" s="234"/>
      <c r="B43" s="283"/>
      <c r="C43" s="294"/>
      <c r="D43" s="1068" t="s">
        <v>617</v>
      </c>
      <c r="E43" s="1066"/>
      <c r="F43" s="1066"/>
      <c r="G43" s="1066"/>
      <c r="H43" s="1066"/>
      <c r="I43" s="1066"/>
      <c r="J43" s="1066"/>
      <c r="K43" s="1066"/>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34"/>
      <c r="BL43" s="234"/>
      <c r="BM43" s="234"/>
      <c r="BN43" s="234"/>
      <c r="BO43" s="234"/>
      <c r="BP43" s="234"/>
      <c r="BQ43" s="234"/>
      <c r="BR43" s="234"/>
      <c r="BS43" s="234"/>
      <c r="BT43" s="234"/>
      <c r="BU43" s="234"/>
      <c r="BV43" s="234"/>
      <c r="BW43" s="234"/>
      <c r="BX43" s="234"/>
      <c r="BY43" s="234"/>
      <c r="BZ43" s="234"/>
      <c r="CA43" s="234"/>
      <c r="CB43" s="234"/>
      <c r="CC43" s="234"/>
      <c r="CD43" s="234"/>
      <c r="CE43" s="234"/>
      <c r="CF43" s="234"/>
      <c r="CG43" s="234"/>
      <c r="CH43" s="234"/>
      <c r="CI43" s="234"/>
      <c r="CJ43" s="234"/>
      <c r="CK43" s="234"/>
      <c r="CL43" s="234"/>
      <c r="CM43" s="234"/>
      <c r="CN43" s="234"/>
      <c r="CO43" s="234"/>
      <c r="CP43" s="234"/>
      <c r="CQ43" s="234"/>
      <c r="CR43" s="234"/>
      <c r="CS43" s="234"/>
      <c r="CT43" s="234"/>
      <c r="CU43" s="234"/>
      <c r="CV43" s="234"/>
      <c r="CW43" s="234"/>
      <c r="CX43" s="234"/>
      <c r="CY43" s="234"/>
      <c r="CZ43" s="234"/>
      <c r="DA43" s="234"/>
      <c r="DB43" s="234"/>
      <c r="DC43" s="234"/>
      <c r="DD43" s="234"/>
      <c r="DE43" s="234"/>
      <c r="DF43" s="234"/>
      <c r="DG43" s="234"/>
      <c r="DH43" s="234"/>
      <c r="DI43" s="234"/>
      <c r="DJ43" s="234"/>
      <c r="DK43" s="234"/>
      <c r="DL43" s="234"/>
      <c r="DM43" s="234"/>
      <c r="DN43" s="234"/>
      <c r="DO43" s="234"/>
      <c r="DP43" s="234"/>
      <c r="DQ43" s="234"/>
      <c r="DR43" s="234"/>
      <c r="DS43" s="234"/>
      <c r="DT43" s="234"/>
      <c r="DU43" s="234"/>
      <c r="DV43" s="234"/>
      <c r="DW43" s="234"/>
      <c r="DX43" s="234"/>
      <c r="DY43" s="234"/>
      <c r="DZ43" s="234"/>
      <c r="EA43" s="234"/>
      <c r="EB43" s="234"/>
      <c r="EC43" s="234"/>
      <c r="ED43" s="234"/>
      <c r="EE43" s="234"/>
      <c r="EF43" s="234"/>
      <c r="EG43" s="234"/>
      <c r="EH43" s="234"/>
      <c r="EI43" s="234"/>
      <c r="EJ43" s="234"/>
      <c r="EK43" s="234"/>
      <c r="EL43" s="234"/>
      <c r="EM43" s="234"/>
      <c r="EN43" s="234"/>
      <c r="EO43" s="234"/>
      <c r="EP43" s="234"/>
      <c r="EQ43" s="234"/>
      <c r="ER43" s="234"/>
      <c r="ES43" s="234"/>
      <c r="ET43" s="234"/>
      <c r="EU43" s="234"/>
      <c r="EV43" s="234"/>
      <c r="EW43" s="234"/>
      <c r="EX43" s="234"/>
      <c r="EY43" s="234"/>
      <c r="EZ43" s="234"/>
      <c r="FA43" s="234"/>
      <c r="FB43" s="234"/>
      <c r="FC43" s="234"/>
      <c r="FD43" s="234"/>
      <c r="FE43" s="234"/>
      <c r="FF43" s="234"/>
      <c r="FG43" s="234"/>
      <c r="FH43" s="234"/>
      <c r="FI43" s="234"/>
      <c r="FJ43" s="234"/>
      <c r="FK43" s="234"/>
      <c r="FL43" s="234"/>
      <c r="FM43" s="234"/>
      <c r="FN43" s="234"/>
      <c r="FO43" s="234"/>
      <c r="FP43" s="234"/>
      <c r="FQ43" s="234"/>
      <c r="FR43" s="234"/>
      <c r="FS43" s="234"/>
      <c r="FT43" s="234"/>
      <c r="FU43" s="234"/>
      <c r="FV43" s="234"/>
      <c r="FW43" s="234"/>
      <c r="FX43" s="234"/>
      <c r="FY43" s="234"/>
      <c r="FZ43" s="234"/>
      <c r="GA43" s="234"/>
      <c r="GB43" s="234"/>
      <c r="GC43" s="234"/>
      <c r="GD43" s="234"/>
      <c r="GE43" s="234"/>
      <c r="GF43" s="234"/>
      <c r="GG43" s="234"/>
      <c r="GH43" s="234"/>
      <c r="GI43" s="234"/>
      <c r="GJ43" s="234"/>
      <c r="GK43" s="234"/>
      <c r="GL43" s="234"/>
      <c r="GM43" s="234"/>
      <c r="GN43" s="234"/>
      <c r="GO43" s="234"/>
      <c r="GP43" s="234"/>
      <c r="GQ43" s="234"/>
      <c r="GR43" s="234"/>
      <c r="GS43" s="234"/>
      <c r="GT43" s="234"/>
      <c r="GU43" s="234"/>
      <c r="GV43" s="234"/>
      <c r="GW43" s="234"/>
      <c r="GX43" s="234"/>
      <c r="GY43" s="234"/>
      <c r="GZ43" s="234"/>
      <c r="HA43" s="234"/>
      <c r="HB43" s="234"/>
      <c r="HC43" s="234"/>
      <c r="HD43" s="234"/>
      <c r="HE43" s="234"/>
      <c r="HF43" s="234"/>
      <c r="HG43" s="234"/>
      <c r="HH43" s="234"/>
      <c r="HI43" s="234"/>
      <c r="HJ43" s="234"/>
      <c r="HK43" s="234"/>
      <c r="HL43" s="234"/>
      <c r="HM43" s="234"/>
      <c r="HN43" s="234"/>
      <c r="HO43" s="234"/>
      <c r="HP43" s="234"/>
      <c r="HQ43" s="234"/>
      <c r="HR43" s="234"/>
      <c r="HS43" s="234"/>
      <c r="HT43" s="234"/>
      <c r="HU43" s="234"/>
      <c r="HV43" s="234"/>
      <c r="HW43" s="234"/>
      <c r="HX43" s="234"/>
      <c r="HY43" s="234"/>
      <c r="HZ43" s="234"/>
      <c r="IA43" s="234"/>
      <c r="IB43" s="234"/>
      <c r="IC43" s="234"/>
      <c r="ID43" s="234"/>
      <c r="IE43" s="234"/>
      <c r="IF43" s="234"/>
      <c r="IG43" s="234"/>
      <c r="IH43" s="234"/>
      <c r="II43" s="234"/>
      <c r="IJ43" s="234"/>
      <c r="IK43" s="234"/>
      <c r="IL43" s="234"/>
      <c r="IM43" s="234"/>
      <c r="IN43" s="234"/>
      <c r="IO43" s="234"/>
      <c r="IP43" s="234"/>
      <c r="IQ43" s="234"/>
      <c r="IR43" s="234"/>
      <c r="IS43" s="234"/>
      <c r="IT43" s="234"/>
      <c r="IU43" s="234"/>
    </row>
    <row r="44" spans="1:255" s="237" customFormat="1" ht="13.5" customHeight="1" thickBot="1">
      <c r="A44" s="234"/>
      <c r="B44" s="283"/>
      <c r="C44" s="285" t="s">
        <v>105</v>
      </c>
      <c r="D44" s="278" t="s">
        <v>596</v>
      </c>
      <c r="E44" s="278" t="s">
        <v>616</v>
      </c>
      <c r="F44" s="295" t="s">
        <v>594</v>
      </c>
      <c r="G44" s="279">
        <v>2016</v>
      </c>
      <c r="H44" s="279">
        <v>2017</v>
      </c>
      <c r="I44" s="279">
        <v>2018</v>
      </c>
      <c r="J44" s="279">
        <v>2019</v>
      </c>
      <c r="K44" s="296"/>
      <c r="L44" s="297"/>
      <c r="M44" s="298"/>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234"/>
      <c r="BU44" s="234"/>
      <c r="BV44" s="234"/>
      <c r="BW44" s="234"/>
      <c r="BX44" s="234"/>
      <c r="BY44" s="234"/>
      <c r="BZ44" s="234"/>
      <c r="CA44" s="234"/>
      <c r="CB44" s="234"/>
      <c r="CC44" s="234"/>
      <c r="CD44" s="234"/>
      <c r="CE44" s="234"/>
      <c r="CF44" s="234"/>
      <c r="CG44" s="234"/>
      <c r="CH44" s="234"/>
      <c r="CI44" s="234"/>
      <c r="CJ44" s="234"/>
      <c r="CK44" s="234"/>
      <c r="CL44" s="234"/>
      <c r="CM44" s="234"/>
      <c r="CN44" s="234"/>
      <c r="CO44" s="234"/>
      <c r="CP44" s="234"/>
      <c r="CQ44" s="234"/>
      <c r="CR44" s="234"/>
      <c r="CS44" s="234"/>
      <c r="CT44" s="234"/>
      <c r="CU44" s="234"/>
      <c r="CV44" s="234"/>
      <c r="CW44" s="234"/>
      <c r="CX44" s="234"/>
      <c r="CY44" s="234"/>
      <c r="CZ44" s="234"/>
      <c r="DA44" s="234"/>
      <c r="DB44" s="234"/>
      <c r="DC44" s="234"/>
      <c r="DD44" s="234"/>
      <c r="DE44" s="234"/>
      <c r="DF44" s="234"/>
      <c r="DG44" s="234"/>
      <c r="DH44" s="234"/>
      <c r="DI44" s="234"/>
      <c r="DJ44" s="234"/>
      <c r="DK44" s="234"/>
      <c r="DL44" s="234"/>
      <c r="DM44" s="234"/>
      <c r="DN44" s="234"/>
      <c r="DO44" s="234"/>
      <c r="DP44" s="234"/>
      <c r="DQ44" s="234"/>
      <c r="DR44" s="234"/>
      <c r="DS44" s="234"/>
      <c r="DT44" s="234"/>
      <c r="DU44" s="234"/>
      <c r="DV44" s="234"/>
      <c r="DW44" s="234"/>
      <c r="DX44" s="234"/>
      <c r="DY44" s="234"/>
      <c r="DZ44" s="234"/>
      <c r="EA44" s="234"/>
      <c r="EB44" s="234"/>
      <c r="EC44" s="234"/>
      <c r="ED44" s="234"/>
      <c r="EE44" s="234"/>
      <c r="EF44" s="234"/>
      <c r="EG44" s="234"/>
      <c r="EH44" s="234"/>
      <c r="EI44" s="234"/>
      <c r="EJ44" s="234"/>
      <c r="EK44" s="234"/>
      <c r="EL44" s="234"/>
      <c r="EM44" s="234"/>
      <c r="EN44" s="234"/>
      <c r="EO44" s="234"/>
      <c r="EP44" s="234"/>
      <c r="EQ44" s="234"/>
      <c r="ER44" s="234"/>
      <c r="ES44" s="234"/>
      <c r="ET44" s="234"/>
      <c r="EU44" s="234"/>
      <c r="EV44" s="234"/>
      <c r="EW44" s="234"/>
      <c r="EX44" s="234"/>
      <c r="EY44" s="234"/>
      <c r="EZ44" s="234"/>
      <c r="FA44" s="234"/>
      <c r="FB44" s="234"/>
      <c r="FC44" s="234"/>
      <c r="FD44" s="234"/>
      <c r="FE44" s="234"/>
      <c r="FF44" s="234"/>
      <c r="FG44" s="234"/>
      <c r="FH44" s="234"/>
      <c r="FI44" s="234"/>
      <c r="FJ44" s="234"/>
      <c r="FK44" s="234"/>
      <c r="FL44" s="234"/>
      <c r="FM44" s="234"/>
      <c r="FN44" s="234"/>
      <c r="FO44" s="234"/>
      <c r="FP44" s="234"/>
      <c r="FQ44" s="234"/>
      <c r="FR44" s="234"/>
      <c r="FS44" s="234"/>
      <c r="FT44" s="234"/>
      <c r="FU44" s="234"/>
      <c r="FV44" s="234"/>
      <c r="FW44" s="234"/>
      <c r="FX44" s="234"/>
      <c r="FY44" s="234"/>
      <c r="FZ44" s="234"/>
      <c r="GA44" s="234"/>
      <c r="GB44" s="234"/>
      <c r="GC44" s="234"/>
      <c r="GD44" s="234"/>
      <c r="GE44" s="234"/>
      <c r="GF44" s="234"/>
      <c r="GG44" s="234"/>
      <c r="GH44" s="234"/>
      <c r="GI44" s="234"/>
      <c r="GJ44" s="234"/>
      <c r="GK44" s="234"/>
      <c r="GL44" s="234"/>
      <c r="GM44" s="234"/>
      <c r="GN44" s="234"/>
      <c r="GO44" s="234"/>
      <c r="GP44" s="234"/>
      <c r="GQ44" s="234"/>
      <c r="GR44" s="234"/>
      <c r="GS44" s="234"/>
      <c r="GT44" s="234"/>
      <c r="GU44" s="234"/>
      <c r="GV44" s="234"/>
      <c r="GW44" s="234"/>
      <c r="GX44" s="234"/>
      <c r="GY44" s="234"/>
      <c r="GZ44" s="234"/>
      <c r="HA44" s="234"/>
      <c r="HB44" s="234"/>
      <c r="HC44" s="234"/>
      <c r="HD44" s="234"/>
      <c r="HE44" s="234"/>
      <c r="HF44" s="234"/>
      <c r="HG44" s="234"/>
      <c r="HH44" s="234"/>
      <c r="HI44" s="234"/>
      <c r="HJ44" s="234"/>
      <c r="HK44" s="234"/>
      <c r="HL44" s="234"/>
      <c r="HM44" s="234"/>
      <c r="HN44" s="234"/>
      <c r="HO44" s="234"/>
      <c r="HP44" s="234"/>
      <c r="HQ44" s="234"/>
      <c r="HR44" s="234"/>
      <c r="HS44" s="234"/>
      <c r="HT44" s="234"/>
      <c r="HU44" s="234"/>
      <c r="HV44" s="234"/>
      <c r="HW44" s="234"/>
      <c r="HX44" s="234"/>
      <c r="HY44" s="234"/>
      <c r="HZ44" s="234"/>
      <c r="IA44" s="234"/>
      <c r="IB44" s="234"/>
      <c r="IC44" s="234"/>
      <c r="ID44" s="234"/>
      <c r="IE44" s="234"/>
      <c r="IF44" s="234"/>
      <c r="IG44" s="234"/>
      <c r="IH44" s="234"/>
      <c r="II44" s="234"/>
      <c r="IJ44" s="234"/>
      <c r="IK44" s="234"/>
      <c r="IL44" s="234"/>
      <c r="IM44" s="234"/>
      <c r="IN44" s="234"/>
      <c r="IO44" s="234"/>
      <c r="IP44" s="234"/>
      <c r="IQ44" s="234"/>
      <c r="IR44" s="234"/>
      <c r="IS44" s="234"/>
      <c r="IT44" s="234"/>
      <c r="IU44" s="234"/>
    </row>
    <row r="45" spans="1:255" s="237" customFormat="1" ht="13.5" customHeight="1" thickBot="1">
      <c r="A45" s="234"/>
      <c r="B45" s="283"/>
      <c r="C45" s="287">
        <v>1</v>
      </c>
      <c r="D45" s="299" t="s">
        <v>521</v>
      </c>
      <c r="E45" s="300">
        <f t="shared" ref="E45:F58" si="1">E25</f>
        <v>2616</v>
      </c>
      <c r="F45" s="301" t="str">
        <f t="shared" si="1"/>
        <v>Río Tapias y otros directos al Cauca</v>
      </c>
      <c r="G45" s="302">
        <v>1</v>
      </c>
      <c r="H45" s="302">
        <v>0.9</v>
      </c>
      <c r="I45" s="302">
        <v>0.9</v>
      </c>
      <c r="J45" s="302">
        <v>0.9</v>
      </c>
      <c r="K45" s="303">
        <v>22</v>
      </c>
      <c r="L45" s="304">
        <f t="shared" ref="L45:L58" si="2">K45+1</f>
        <v>23</v>
      </c>
      <c r="M45" s="305">
        <f t="shared" ref="M45:M58" si="3">K45-6</f>
        <v>16</v>
      </c>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234"/>
      <c r="BU45" s="234"/>
      <c r="BV45" s="234"/>
      <c r="BW45" s="234"/>
      <c r="BX45" s="234"/>
      <c r="BY45" s="234"/>
      <c r="BZ45" s="234"/>
      <c r="CA45" s="234"/>
      <c r="CB45" s="234"/>
      <c r="CC45" s="234"/>
      <c r="CD45" s="234"/>
      <c r="CE45" s="234"/>
      <c r="CF45" s="234"/>
      <c r="CG45" s="234"/>
      <c r="CH45" s="234"/>
      <c r="CI45" s="234"/>
      <c r="CJ45" s="234"/>
      <c r="CK45" s="234"/>
      <c r="CL45" s="234"/>
      <c r="CM45" s="234"/>
      <c r="CN45" s="234"/>
      <c r="CO45" s="234"/>
      <c r="CP45" s="234"/>
      <c r="CQ45" s="234"/>
      <c r="CR45" s="234"/>
      <c r="CS45" s="234"/>
      <c r="CT45" s="234"/>
      <c r="CU45" s="234"/>
      <c r="CV45" s="234"/>
      <c r="CW45" s="234"/>
      <c r="CX45" s="234"/>
      <c r="CY45" s="234"/>
      <c r="CZ45" s="234"/>
      <c r="DA45" s="234"/>
      <c r="DB45" s="234"/>
      <c r="DC45" s="234"/>
      <c r="DD45" s="234"/>
      <c r="DE45" s="234"/>
      <c r="DF45" s="234"/>
      <c r="DG45" s="234"/>
      <c r="DH45" s="234"/>
      <c r="DI45" s="234"/>
      <c r="DJ45" s="234"/>
      <c r="DK45" s="234"/>
      <c r="DL45" s="234"/>
      <c r="DM45" s="234"/>
      <c r="DN45" s="234"/>
      <c r="DO45" s="234"/>
      <c r="DP45" s="234"/>
      <c r="DQ45" s="234"/>
      <c r="DR45" s="234"/>
      <c r="DS45" s="234"/>
      <c r="DT45" s="234"/>
      <c r="DU45" s="234"/>
      <c r="DV45" s="234"/>
      <c r="DW45" s="234"/>
      <c r="DX45" s="234"/>
      <c r="DY45" s="234"/>
      <c r="DZ45" s="234"/>
      <c r="EA45" s="234"/>
      <c r="EB45" s="234"/>
      <c r="EC45" s="234"/>
      <c r="ED45" s="234"/>
      <c r="EE45" s="234"/>
      <c r="EF45" s="234"/>
      <c r="EG45" s="234"/>
      <c r="EH45" s="234"/>
      <c r="EI45" s="234"/>
      <c r="EJ45" s="234"/>
      <c r="EK45" s="234"/>
      <c r="EL45" s="234"/>
      <c r="EM45" s="234"/>
      <c r="EN45" s="234"/>
      <c r="EO45" s="234"/>
      <c r="EP45" s="234"/>
      <c r="EQ45" s="234"/>
      <c r="ER45" s="234"/>
      <c r="ES45" s="234"/>
      <c r="ET45" s="234"/>
      <c r="EU45" s="234"/>
      <c r="EV45" s="234"/>
      <c r="EW45" s="234"/>
      <c r="EX45" s="234"/>
      <c r="EY45" s="234"/>
      <c r="EZ45" s="234"/>
      <c r="FA45" s="234"/>
      <c r="FB45" s="234"/>
      <c r="FC45" s="234"/>
      <c r="FD45" s="234"/>
      <c r="FE45" s="234"/>
      <c r="FF45" s="234"/>
      <c r="FG45" s="234"/>
      <c r="FH45" s="234"/>
      <c r="FI45" s="234"/>
      <c r="FJ45" s="234"/>
      <c r="FK45" s="234"/>
      <c r="FL45" s="234"/>
      <c r="FM45" s="234"/>
      <c r="FN45" s="234"/>
      <c r="FO45" s="234"/>
      <c r="FP45" s="234"/>
      <c r="FQ45" s="234"/>
      <c r="FR45" s="234"/>
      <c r="FS45" s="234"/>
      <c r="FT45" s="234"/>
      <c r="FU45" s="234"/>
      <c r="FV45" s="234"/>
      <c r="FW45" s="234"/>
      <c r="FX45" s="234"/>
      <c r="FY45" s="234"/>
      <c r="FZ45" s="234"/>
      <c r="GA45" s="234"/>
      <c r="GB45" s="234"/>
      <c r="GC45" s="234"/>
      <c r="GD45" s="234"/>
      <c r="GE45" s="234"/>
      <c r="GF45" s="234"/>
      <c r="GG45" s="234"/>
      <c r="GH45" s="234"/>
      <c r="GI45" s="234"/>
      <c r="GJ45" s="234"/>
      <c r="GK45" s="234"/>
      <c r="GL45" s="234"/>
      <c r="GM45" s="234"/>
      <c r="GN45" s="234"/>
      <c r="GO45" s="234"/>
      <c r="GP45" s="234"/>
      <c r="GQ45" s="234"/>
      <c r="GR45" s="234"/>
      <c r="GS45" s="234"/>
      <c r="GT45" s="234"/>
      <c r="GU45" s="234"/>
      <c r="GV45" s="234"/>
      <c r="GW45" s="234"/>
      <c r="GX45" s="234"/>
      <c r="GY45" s="234"/>
      <c r="GZ45" s="234"/>
      <c r="HA45" s="234"/>
      <c r="HB45" s="234"/>
      <c r="HC45" s="234"/>
      <c r="HD45" s="234"/>
      <c r="HE45" s="234"/>
      <c r="HF45" s="234"/>
      <c r="HG45" s="234"/>
      <c r="HH45" s="234"/>
      <c r="HI45" s="234"/>
      <c r="HJ45" s="234"/>
      <c r="HK45" s="234"/>
      <c r="HL45" s="234"/>
      <c r="HM45" s="234"/>
      <c r="HN45" s="234"/>
      <c r="HO45" s="234"/>
      <c r="HP45" s="234"/>
      <c r="HQ45" s="234"/>
      <c r="HR45" s="234"/>
      <c r="HS45" s="234"/>
      <c r="HT45" s="234"/>
      <c r="HU45" s="234"/>
      <c r="HV45" s="234"/>
      <c r="HW45" s="234"/>
      <c r="HX45" s="234"/>
      <c r="HY45" s="234"/>
      <c r="HZ45" s="234"/>
      <c r="IA45" s="234"/>
      <c r="IB45" s="234"/>
      <c r="IC45" s="234"/>
      <c r="ID45" s="234"/>
      <c r="IE45" s="234"/>
      <c r="IF45" s="234"/>
      <c r="IG45" s="234"/>
      <c r="IH45" s="234"/>
      <c r="II45" s="234"/>
      <c r="IJ45" s="234"/>
      <c r="IK45" s="234"/>
      <c r="IL45" s="234"/>
      <c r="IM45" s="234"/>
      <c r="IN45" s="234"/>
      <c r="IO45" s="234"/>
      <c r="IP45" s="234"/>
      <c r="IQ45" s="234"/>
      <c r="IR45" s="234"/>
      <c r="IS45" s="234"/>
      <c r="IT45" s="234"/>
      <c r="IU45" s="234"/>
    </row>
    <row r="46" spans="1:255" s="237" customFormat="1" ht="13.5" customHeight="1" thickBot="1">
      <c r="A46" s="234"/>
      <c r="B46" s="283"/>
      <c r="C46" s="287">
        <v>2</v>
      </c>
      <c r="D46" s="288" t="s">
        <v>521</v>
      </c>
      <c r="E46" s="300">
        <f t="shared" si="1"/>
        <v>2618</v>
      </c>
      <c r="F46" s="306" t="str">
        <f t="shared" si="1"/>
        <v>Río Arma</v>
      </c>
      <c r="G46" s="302">
        <v>0.7</v>
      </c>
      <c r="H46" s="302">
        <v>1</v>
      </c>
      <c r="I46" s="302">
        <v>1</v>
      </c>
      <c r="J46" s="302">
        <v>1</v>
      </c>
      <c r="K46" s="303">
        <f t="shared" ref="K46:K58" si="4">K45+9</f>
        <v>31</v>
      </c>
      <c r="L46" s="304">
        <f t="shared" si="2"/>
        <v>32</v>
      </c>
      <c r="M46" s="305">
        <f t="shared" si="3"/>
        <v>25</v>
      </c>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4"/>
      <c r="BN46" s="234"/>
      <c r="BO46" s="234"/>
      <c r="BP46" s="234"/>
      <c r="BQ46" s="234"/>
      <c r="BR46" s="234"/>
      <c r="BS46" s="234"/>
      <c r="BT46" s="234"/>
      <c r="BU46" s="234"/>
      <c r="BV46" s="234"/>
      <c r="BW46" s="234"/>
      <c r="BX46" s="234"/>
      <c r="BY46" s="234"/>
      <c r="BZ46" s="234"/>
      <c r="CA46" s="234"/>
      <c r="CB46" s="234"/>
      <c r="CC46" s="234"/>
      <c r="CD46" s="234"/>
      <c r="CE46" s="234"/>
      <c r="CF46" s="234"/>
      <c r="CG46" s="234"/>
      <c r="CH46" s="234"/>
      <c r="CI46" s="234"/>
      <c r="CJ46" s="234"/>
      <c r="CK46" s="234"/>
      <c r="CL46" s="234"/>
      <c r="CM46" s="234"/>
      <c r="CN46" s="234"/>
      <c r="CO46" s="234"/>
      <c r="CP46" s="234"/>
      <c r="CQ46" s="234"/>
      <c r="CR46" s="234"/>
      <c r="CS46" s="234"/>
      <c r="CT46" s="234"/>
      <c r="CU46" s="234"/>
      <c r="CV46" s="234"/>
      <c r="CW46" s="234"/>
      <c r="CX46" s="234"/>
      <c r="CY46" s="234"/>
      <c r="CZ46" s="234"/>
      <c r="DA46" s="234"/>
      <c r="DB46" s="234"/>
      <c r="DC46" s="234"/>
      <c r="DD46" s="234"/>
      <c r="DE46" s="234"/>
      <c r="DF46" s="234"/>
      <c r="DG46" s="234"/>
      <c r="DH46" s="234"/>
      <c r="DI46" s="234"/>
      <c r="DJ46" s="234"/>
      <c r="DK46" s="234"/>
      <c r="DL46" s="234"/>
      <c r="DM46" s="234"/>
      <c r="DN46" s="234"/>
      <c r="DO46" s="234"/>
      <c r="DP46" s="234"/>
      <c r="DQ46" s="234"/>
      <c r="DR46" s="234"/>
      <c r="DS46" s="234"/>
      <c r="DT46" s="234"/>
      <c r="DU46" s="234"/>
      <c r="DV46" s="234"/>
      <c r="DW46" s="234"/>
      <c r="DX46" s="234"/>
      <c r="DY46" s="234"/>
      <c r="DZ46" s="234"/>
      <c r="EA46" s="234"/>
      <c r="EB46" s="234"/>
      <c r="EC46" s="234"/>
      <c r="ED46" s="234"/>
      <c r="EE46" s="234"/>
      <c r="EF46" s="234"/>
      <c r="EG46" s="234"/>
      <c r="EH46" s="234"/>
      <c r="EI46" s="234"/>
      <c r="EJ46" s="234"/>
      <c r="EK46" s="234"/>
      <c r="EL46" s="234"/>
      <c r="EM46" s="234"/>
      <c r="EN46" s="234"/>
      <c r="EO46" s="234"/>
      <c r="EP46" s="234"/>
      <c r="EQ46" s="234"/>
      <c r="ER46" s="234"/>
      <c r="ES46" s="234"/>
      <c r="ET46" s="234"/>
      <c r="EU46" s="234"/>
      <c r="EV46" s="234"/>
      <c r="EW46" s="234"/>
      <c r="EX46" s="234"/>
      <c r="EY46" s="234"/>
      <c r="EZ46" s="234"/>
      <c r="FA46" s="234"/>
      <c r="FB46" s="234"/>
      <c r="FC46" s="234"/>
      <c r="FD46" s="234"/>
      <c r="FE46" s="234"/>
      <c r="FF46" s="234"/>
      <c r="FG46" s="234"/>
      <c r="FH46" s="234"/>
      <c r="FI46" s="234"/>
      <c r="FJ46" s="234"/>
      <c r="FK46" s="234"/>
      <c r="FL46" s="234"/>
      <c r="FM46" s="234"/>
      <c r="FN46" s="234"/>
      <c r="FO46" s="234"/>
      <c r="FP46" s="234"/>
      <c r="FQ46" s="234"/>
      <c r="FR46" s="234"/>
      <c r="FS46" s="234"/>
      <c r="FT46" s="234"/>
      <c r="FU46" s="234"/>
      <c r="FV46" s="234"/>
      <c r="FW46" s="234"/>
      <c r="FX46" s="234"/>
      <c r="FY46" s="234"/>
      <c r="FZ46" s="234"/>
      <c r="GA46" s="234"/>
      <c r="GB46" s="234"/>
      <c r="GC46" s="234"/>
      <c r="GD46" s="234"/>
      <c r="GE46" s="234"/>
      <c r="GF46" s="234"/>
      <c r="GG46" s="234"/>
      <c r="GH46" s="234"/>
      <c r="GI46" s="234"/>
      <c r="GJ46" s="234"/>
      <c r="GK46" s="234"/>
      <c r="GL46" s="234"/>
      <c r="GM46" s="234"/>
      <c r="GN46" s="234"/>
      <c r="GO46" s="234"/>
      <c r="GP46" s="234"/>
      <c r="GQ46" s="234"/>
      <c r="GR46" s="234"/>
      <c r="GS46" s="234"/>
      <c r="GT46" s="234"/>
      <c r="GU46" s="234"/>
      <c r="GV46" s="234"/>
      <c r="GW46" s="234"/>
      <c r="GX46" s="234"/>
      <c r="GY46" s="234"/>
      <c r="GZ46" s="234"/>
      <c r="HA46" s="234"/>
      <c r="HB46" s="234"/>
      <c r="HC46" s="234"/>
      <c r="HD46" s="234"/>
      <c r="HE46" s="234"/>
      <c r="HF46" s="234"/>
      <c r="HG46" s="234"/>
      <c r="HH46" s="234"/>
      <c r="HI46" s="234"/>
      <c r="HJ46" s="234"/>
      <c r="HK46" s="234"/>
      <c r="HL46" s="234"/>
      <c r="HM46" s="234"/>
      <c r="HN46" s="234"/>
      <c r="HO46" s="234"/>
      <c r="HP46" s="234"/>
      <c r="HQ46" s="234"/>
      <c r="HR46" s="234"/>
      <c r="HS46" s="234"/>
      <c r="HT46" s="234"/>
      <c r="HU46" s="234"/>
      <c r="HV46" s="234"/>
      <c r="HW46" s="234"/>
      <c r="HX46" s="234"/>
      <c r="HY46" s="234"/>
      <c r="HZ46" s="234"/>
      <c r="IA46" s="234"/>
      <c r="IB46" s="234"/>
      <c r="IC46" s="234"/>
      <c r="ID46" s="234"/>
      <c r="IE46" s="234"/>
      <c r="IF46" s="234"/>
      <c r="IG46" s="234"/>
      <c r="IH46" s="234"/>
      <c r="II46" s="234"/>
      <c r="IJ46" s="234"/>
      <c r="IK46" s="234"/>
      <c r="IL46" s="234"/>
      <c r="IM46" s="234"/>
      <c r="IN46" s="234"/>
      <c r="IO46" s="234"/>
      <c r="IP46" s="234"/>
      <c r="IQ46" s="234"/>
      <c r="IR46" s="234"/>
      <c r="IS46" s="234"/>
      <c r="IT46" s="234"/>
      <c r="IU46" s="234"/>
    </row>
    <row r="47" spans="1:255" s="237" customFormat="1" ht="13.5" customHeight="1" thickBot="1">
      <c r="A47" s="234"/>
      <c r="B47" s="283"/>
      <c r="C47" s="287">
        <v>3</v>
      </c>
      <c r="D47" s="288" t="s">
        <v>521</v>
      </c>
      <c r="E47" s="300" t="str">
        <f t="shared" si="1"/>
        <v>2613-02</v>
      </c>
      <c r="F47" s="306" t="str">
        <f t="shared" si="1"/>
        <v>Río Campoalegre y otros directos al Cauca</v>
      </c>
      <c r="G47" s="302">
        <v>0.5</v>
      </c>
      <c r="H47" s="302">
        <v>0.6</v>
      </c>
      <c r="I47" s="302">
        <v>0.7</v>
      </c>
      <c r="J47" s="302">
        <v>0.82</v>
      </c>
      <c r="K47" s="303">
        <f t="shared" si="4"/>
        <v>40</v>
      </c>
      <c r="L47" s="304">
        <f t="shared" si="2"/>
        <v>41</v>
      </c>
      <c r="M47" s="305">
        <f t="shared" si="3"/>
        <v>34</v>
      </c>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4"/>
      <c r="BN47" s="234"/>
      <c r="BO47" s="234"/>
      <c r="BP47" s="234"/>
      <c r="BQ47" s="234"/>
      <c r="BR47" s="234"/>
      <c r="BS47" s="234"/>
      <c r="BT47" s="234"/>
      <c r="BU47" s="234"/>
      <c r="BV47" s="234"/>
      <c r="BW47" s="234"/>
      <c r="BX47" s="234"/>
      <c r="BY47" s="234"/>
      <c r="BZ47" s="234"/>
      <c r="CA47" s="234"/>
      <c r="CB47" s="234"/>
      <c r="CC47" s="234"/>
      <c r="CD47" s="234"/>
      <c r="CE47" s="234"/>
      <c r="CF47" s="234"/>
      <c r="CG47" s="234"/>
      <c r="CH47" s="234"/>
      <c r="CI47" s="234"/>
      <c r="CJ47" s="234"/>
      <c r="CK47" s="234"/>
      <c r="CL47" s="234"/>
      <c r="CM47" s="234"/>
      <c r="CN47" s="234"/>
      <c r="CO47" s="234"/>
      <c r="CP47" s="234"/>
      <c r="CQ47" s="234"/>
      <c r="CR47" s="234"/>
      <c r="CS47" s="234"/>
      <c r="CT47" s="234"/>
      <c r="CU47" s="234"/>
      <c r="CV47" s="234"/>
      <c r="CW47" s="234"/>
      <c r="CX47" s="234"/>
      <c r="CY47" s="234"/>
      <c r="CZ47" s="234"/>
      <c r="DA47" s="234"/>
      <c r="DB47" s="234"/>
      <c r="DC47" s="234"/>
      <c r="DD47" s="234"/>
      <c r="DE47" s="234"/>
      <c r="DF47" s="234"/>
      <c r="DG47" s="234"/>
      <c r="DH47" s="234"/>
      <c r="DI47" s="234"/>
      <c r="DJ47" s="234"/>
      <c r="DK47" s="234"/>
      <c r="DL47" s="234"/>
      <c r="DM47" s="234"/>
      <c r="DN47" s="234"/>
      <c r="DO47" s="234"/>
      <c r="DP47" s="234"/>
      <c r="DQ47" s="234"/>
      <c r="DR47" s="234"/>
      <c r="DS47" s="234"/>
      <c r="DT47" s="234"/>
      <c r="DU47" s="234"/>
      <c r="DV47" s="234"/>
      <c r="DW47" s="234"/>
      <c r="DX47" s="234"/>
      <c r="DY47" s="234"/>
      <c r="DZ47" s="234"/>
      <c r="EA47" s="234"/>
      <c r="EB47" s="234"/>
      <c r="EC47" s="234"/>
      <c r="ED47" s="234"/>
      <c r="EE47" s="234"/>
      <c r="EF47" s="234"/>
      <c r="EG47" s="234"/>
      <c r="EH47" s="234"/>
      <c r="EI47" s="234"/>
      <c r="EJ47" s="234"/>
      <c r="EK47" s="234"/>
      <c r="EL47" s="234"/>
      <c r="EM47" s="234"/>
      <c r="EN47" s="234"/>
      <c r="EO47" s="234"/>
      <c r="EP47" s="234"/>
      <c r="EQ47" s="234"/>
      <c r="ER47" s="234"/>
      <c r="ES47" s="234"/>
      <c r="ET47" s="234"/>
      <c r="EU47" s="234"/>
      <c r="EV47" s="234"/>
      <c r="EW47" s="234"/>
      <c r="EX47" s="234"/>
      <c r="EY47" s="234"/>
      <c r="EZ47" s="234"/>
      <c r="FA47" s="234"/>
      <c r="FB47" s="234"/>
      <c r="FC47" s="234"/>
      <c r="FD47" s="234"/>
      <c r="FE47" s="234"/>
      <c r="FF47" s="234"/>
      <c r="FG47" s="234"/>
      <c r="FH47" s="234"/>
      <c r="FI47" s="234"/>
      <c r="FJ47" s="234"/>
      <c r="FK47" s="234"/>
      <c r="FL47" s="234"/>
      <c r="FM47" s="234"/>
      <c r="FN47" s="234"/>
      <c r="FO47" s="234"/>
      <c r="FP47" s="234"/>
      <c r="FQ47" s="234"/>
      <c r="FR47" s="234"/>
      <c r="FS47" s="234"/>
      <c r="FT47" s="234"/>
      <c r="FU47" s="234"/>
      <c r="FV47" s="234"/>
      <c r="FW47" s="234"/>
      <c r="FX47" s="234"/>
      <c r="FY47" s="234"/>
      <c r="FZ47" s="234"/>
      <c r="GA47" s="234"/>
      <c r="GB47" s="234"/>
      <c r="GC47" s="234"/>
      <c r="GD47" s="234"/>
      <c r="GE47" s="234"/>
      <c r="GF47" s="234"/>
      <c r="GG47" s="234"/>
      <c r="GH47" s="234"/>
      <c r="GI47" s="234"/>
      <c r="GJ47" s="234"/>
      <c r="GK47" s="234"/>
      <c r="GL47" s="234"/>
      <c r="GM47" s="234"/>
      <c r="GN47" s="234"/>
      <c r="GO47" s="234"/>
      <c r="GP47" s="234"/>
      <c r="GQ47" s="234"/>
      <c r="GR47" s="234"/>
      <c r="GS47" s="234"/>
      <c r="GT47" s="234"/>
      <c r="GU47" s="234"/>
      <c r="GV47" s="234"/>
      <c r="GW47" s="234"/>
      <c r="GX47" s="234"/>
      <c r="GY47" s="234"/>
      <c r="GZ47" s="234"/>
      <c r="HA47" s="234"/>
      <c r="HB47" s="234"/>
      <c r="HC47" s="234"/>
      <c r="HD47" s="234"/>
      <c r="HE47" s="234"/>
      <c r="HF47" s="234"/>
      <c r="HG47" s="234"/>
      <c r="HH47" s="234"/>
      <c r="HI47" s="234"/>
      <c r="HJ47" s="234"/>
      <c r="HK47" s="234"/>
      <c r="HL47" s="234"/>
      <c r="HM47" s="234"/>
      <c r="HN47" s="234"/>
      <c r="HO47" s="234"/>
      <c r="HP47" s="234"/>
      <c r="HQ47" s="234"/>
      <c r="HR47" s="234"/>
      <c r="HS47" s="234"/>
      <c r="HT47" s="234"/>
      <c r="HU47" s="234"/>
      <c r="HV47" s="234"/>
      <c r="HW47" s="234"/>
      <c r="HX47" s="234"/>
      <c r="HY47" s="234"/>
      <c r="HZ47" s="234"/>
      <c r="IA47" s="234"/>
      <c r="IB47" s="234"/>
      <c r="IC47" s="234"/>
      <c r="ID47" s="234"/>
      <c r="IE47" s="234"/>
      <c r="IF47" s="234"/>
      <c r="IG47" s="234"/>
      <c r="IH47" s="234"/>
      <c r="II47" s="234"/>
      <c r="IJ47" s="234"/>
      <c r="IK47" s="234"/>
      <c r="IL47" s="234"/>
      <c r="IM47" s="234"/>
      <c r="IN47" s="234"/>
      <c r="IO47" s="234"/>
      <c r="IP47" s="234"/>
      <c r="IQ47" s="234"/>
      <c r="IR47" s="234"/>
      <c r="IS47" s="234"/>
      <c r="IT47" s="234"/>
      <c r="IU47" s="234"/>
    </row>
    <row r="48" spans="1:255" s="237" customFormat="1" ht="13.5" customHeight="1" thickBot="1">
      <c r="A48" s="234"/>
      <c r="B48" s="283"/>
      <c r="C48" s="287">
        <v>4</v>
      </c>
      <c r="D48" s="288" t="s">
        <v>521</v>
      </c>
      <c r="E48" s="300">
        <f t="shared" si="1"/>
        <v>2615</v>
      </c>
      <c r="F48" s="306" t="str">
        <f t="shared" si="1"/>
        <v>Río Chinchiná</v>
      </c>
      <c r="G48" s="302">
        <v>1</v>
      </c>
      <c r="H48" s="302">
        <v>1</v>
      </c>
      <c r="I48" s="302">
        <v>1</v>
      </c>
      <c r="J48" s="302">
        <v>1</v>
      </c>
      <c r="K48" s="303">
        <f t="shared" si="4"/>
        <v>49</v>
      </c>
      <c r="L48" s="304">
        <f t="shared" si="2"/>
        <v>50</v>
      </c>
      <c r="M48" s="305">
        <f t="shared" si="3"/>
        <v>43</v>
      </c>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234"/>
      <c r="BU48" s="234"/>
      <c r="BV48" s="234"/>
      <c r="BW48" s="234"/>
      <c r="BX48" s="234"/>
      <c r="BY48" s="234"/>
      <c r="BZ48" s="234"/>
      <c r="CA48" s="234"/>
      <c r="CB48" s="234"/>
      <c r="CC48" s="234"/>
      <c r="CD48" s="234"/>
      <c r="CE48" s="234"/>
      <c r="CF48" s="234"/>
      <c r="CG48" s="234"/>
      <c r="CH48" s="234"/>
      <c r="CI48" s="234"/>
      <c r="CJ48" s="234"/>
      <c r="CK48" s="234"/>
      <c r="CL48" s="234"/>
      <c r="CM48" s="234"/>
      <c r="CN48" s="234"/>
      <c r="CO48" s="234"/>
      <c r="CP48" s="234"/>
      <c r="CQ48" s="234"/>
      <c r="CR48" s="234"/>
      <c r="CS48" s="234"/>
      <c r="CT48" s="234"/>
      <c r="CU48" s="234"/>
      <c r="CV48" s="234"/>
      <c r="CW48" s="234"/>
      <c r="CX48" s="234"/>
      <c r="CY48" s="234"/>
      <c r="CZ48" s="234"/>
      <c r="DA48" s="234"/>
      <c r="DB48" s="234"/>
      <c r="DC48" s="234"/>
      <c r="DD48" s="234"/>
      <c r="DE48" s="234"/>
      <c r="DF48" s="234"/>
      <c r="DG48" s="234"/>
      <c r="DH48" s="234"/>
      <c r="DI48" s="234"/>
      <c r="DJ48" s="234"/>
      <c r="DK48" s="234"/>
      <c r="DL48" s="234"/>
      <c r="DM48" s="234"/>
      <c r="DN48" s="234"/>
      <c r="DO48" s="234"/>
      <c r="DP48" s="234"/>
      <c r="DQ48" s="234"/>
      <c r="DR48" s="234"/>
      <c r="DS48" s="234"/>
      <c r="DT48" s="234"/>
      <c r="DU48" s="234"/>
      <c r="DV48" s="234"/>
      <c r="DW48" s="234"/>
      <c r="DX48" s="234"/>
      <c r="DY48" s="234"/>
      <c r="DZ48" s="234"/>
      <c r="EA48" s="234"/>
      <c r="EB48" s="234"/>
      <c r="EC48" s="234"/>
      <c r="ED48" s="234"/>
      <c r="EE48" s="234"/>
      <c r="EF48" s="234"/>
      <c r="EG48" s="234"/>
      <c r="EH48" s="234"/>
      <c r="EI48" s="234"/>
      <c r="EJ48" s="234"/>
      <c r="EK48" s="234"/>
      <c r="EL48" s="234"/>
      <c r="EM48" s="234"/>
      <c r="EN48" s="234"/>
      <c r="EO48" s="234"/>
      <c r="EP48" s="234"/>
      <c r="EQ48" s="234"/>
      <c r="ER48" s="234"/>
      <c r="ES48" s="234"/>
      <c r="ET48" s="234"/>
      <c r="EU48" s="234"/>
      <c r="EV48" s="234"/>
      <c r="EW48" s="234"/>
      <c r="EX48" s="234"/>
      <c r="EY48" s="234"/>
      <c r="EZ48" s="234"/>
      <c r="FA48" s="234"/>
      <c r="FB48" s="234"/>
      <c r="FC48" s="234"/>
      <c r="FD48" s="234"/>
      <c r="FE48" s="234"/>
      <c r="FF48" s="234"/>
      <c r="FG48" s="234"/>
      <c r="FH48" s="234"/>
      <c r="FI48" s="234"/>
      <c r="FJ48" s="234"/>
      <c r="FK48" s="234"/>
      <c r="FL48" s="234"/>
      <c r="FM48" s="234"/>
      <c r="FN48" s="234"/>
      <c r="FO48" s="234"/>
      <c r="FP48" s="234"/>
      <c r="FQ48" s="234"/>
      <c r="FR48" s="234"/>
      <c r="FS48" s="234"/>
      <c r="FT48" s="234"/>
      <c r="FU48" s="234"/>
      <c r="FV48" s="234"/>
      <c r="FW48" s="234"/>
      <c r="FX48" s="234"/>
      <c r="FY48" s="234"/>
      <c r="FZ48" s="234"/>
      <c r="GA48" s="234"/>
      <c r="GB48" s="234"/>
      <c r="GC48" s="234"/>
      <c r="GD48" s="234"/>
      <c r="GE48" s="234"/>
      <c r="GF48" s="234"/>
      <c r="GG48" s="234"/>
      <c r="GH48" s="234"/>
      <c r="GI48" s="234"/>
      <c r="GJ48" s="234"/>
      <c r="GK48" s="234"/>
      <c r="GL48" s="234"/>
      <c r="GM48" s="234"/>
      <c r="GN48" s="234"/>
      <c r="GO48" s="234"/>
      <c r="GP48" s="234"/>
      <c r="GQ48" s="234"/>
      <c r="GR48" s="234"/>
      <c r="GS48" s="234"/>
      <c r="GT48" s="234"/>
      <c r="GU48" s="234"/>
      <c r="GV48" s="234"/>
      <c r="GW48" s="234"/>
      <c r="GX48" s="234"/>
      <c r="GY48" s="234"/>
      <c r="GZ48" s="234"/>
      <c r="HA48" s="234"/>
      <c r="HB48" s="234"/>
      <c r="HC48" s="234"/>
      <c r="HD48" s="234"/>
      <c r="HE48" s="234"/>
      <c r="HF48" s="234"/>
      <c r="HG48" s="234"/>
      <c r="HH48" s="234"/>
      <c r="HI48" s="234"/>
      <c r="HJ48" s="234"/>
      <c r="HK48" s="234"/>
      <c r="HL48" s="234"/>
      <c r="HM48" s="234"/>
      <c r="HN48" s="234"/>
      <c r="HO48" s="234"/>
      <c r="HP48" s="234"/>
      <c r="HQ48" s="234"/>
      <c r="HR48" s="234"/>
      <c r="HS48" s="234"/>
      <c r="HT48" s="234"/>
      <c r="HU48" s="234"/>
      <c r="HV48" s="234"/>
      <c r="HW48" s="234"/>
      <c r="HX48" s="234"/>
      <c r="HY48" s="234"/>
      <c r="HZ48" s="234"/>
      <c r="IA48" s="234"/>
      <c r="IB48" s="234"/>
      <c r="IC48" s="234"/>
      <c r="ID48" s="234"/>
      <c r="IE48" s="234"/>
      <c r="IF48" s="234"/>
      <c r="IG48" s="234"/>
      <c r="IH48" s="234"/>
      <c r="II48" s="234"/>
      <c r="IJ48" s="234"/>
      <c r="IK48" s="234"/>
      <c r="IL48" s="234"/>
      <c r="IM48" s="234"/>
      <c r="IN48" s="234"/>
      <c r="IO48" s="234"/>
      <c r="IP48" s="234"/>
      <c r="IQ48" s="234"/>
      <c r="IR48" s="234"/>
      <c r="IS48" s="234"/>
      <c r="IT48" s="234"/>
      <c r="IU48" s="234"/>
    </row>
    <row r="49" spans="1:255" s="237" customFormat="1" ht="13.5" customHeight="1" thickBot="1">
      <c r="A49" s="234"/>
      <c r="B49" s="283"/>
      <c r="C49" s="287">
        <v>5</v>
      </c>
      <c r="D49" s="288" t="s">
        <v>521</v>
      </c>
      <c r="E49" s="300">
        <f t="shared" si="1"/>
        <v>2302</v>
      </c>
      <c r="F49" s="306" t="str">
        <f t="shared" si="1"/>
        <v>Río Guarinó</v>
      </c>
      <c r="G49" s="302">
        <v>1</v>
      </c>
      <c r="H49" s="302">
        <v>1</v>
      </c>
      <c r="I49" s="302">
        <v>1</v>
      </c>
      <c r="J49" s="302">
        <v>1</v>
      </c>
      <c r="K49" s="303">
        <f t="shared" si="4"/>
        <v>58</v>
      </c>
      <c r="L49" s="304">
        <f t="shared" si="2"/>
        <v>59</v>
      </c>
      <c r="M49" s="305">
        <f t="shared" si="3"/>
        <v>52</v>
      </c>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234"/>
      <c r="BU49" s="234"/>
      <c r="BV49" s="234"/>
      <c r="BW49" s="234"/>
      <c r="BX49" s="234"/>
      <c r="BY49" s="234"/>
      <c r="BZ49" s="234"/>
      <c r="CA49" s="234"/>
      <c r="CB49" s="234"/>
      <c r="CC49" s="234"/>
      <c r="CD49" s="234"/>
      <c r="CE49" s="234"/>
      <c r="CF49" s="234"/>
      <c r="CG49" s="234"/>
      <c r="CH49" s="234"/>
      <c r="CI49" s="234"/>
      <c r="CJ49" s="234"/>
      <c r="CK49" s="234"/>
      <c r="CL49" s="234"/>
      <c r="CM49" s="234"/>
      <c r="CN49" s="234"/>
      <c r="CO49" s="234"/>
      <c r="CP49" s="234"/>
      <c r="CQ49" s="234"/>
      <c r="CR49" s="234"/>
      <c r="CS49" s="234"/>
      <c r="CT49" s="234"/>
      <c r="CU49" s="234"/>
      <c r="CV49" s="234"/>
      <c r="CW49" s="234"/>
      <c r="CX49" s="234"/>
      <c r="CY49" s="234"/>
      <c r="CZ49" s="234"/>
      <c r="DA49" s="234"/>
      <c r="DB49" s="234"/>
      <c r="DC49" s="234"/>
      <c r="DD49" s="234"/>
      <c r="DE49" s="234"/>
      <c r="DF49" s="234"/>
      <c r="DG49" s="234"/>
      <c r="DH49" s="234"/>
      <c r="DI49" s="234"/>
      <c r="DJ49" s="234"/>
      <c r="DK49" s="234"/>
      <c r="DL49" s="234"/>
      <c r="DM49" s="234"/>
      <c r="DN49" s="234"/>
      <c r="DO49" s="234"/>
      <c r="DP49" s="234"/>
      <c r="DQ49" s="234"/>
      <c r="DR49" s="234"/>
      <c r="DS49" s="234"/>
      <c r="DT49" s="234"/>
      <c r="DU49" s="234"/>
      <c r="DV49" s="234"/>
      <c r="DW49" s="234"/>
      <c r="DX49" s="234"/>
      <c r="DY49" s="234"/>
      <c r="DZ49" s="234"/>
      <c r="EA49" s="234"/>
      <c r="EB49" s="234"/>
      <c r="EC49" s="234"/>
      <c r="ED49" s="234"/>
      <c r="EE49" s="234"/>
      <c r="EF49" s="234"/>
      <c r="EG49" s="234"/>
      <c r="EH49" s="234"/>
      <c r="EI49" s="234"/>
      <c r="EJ49" s="234"/>
      <c r="EK49" s="234"/>
      <c r="EL49" s="234"/>
      <c r="EM49" s="234"/>
      <c r="EN49" s="234"/>
      <c r="EO49" s="234"/>
      <c r="EP49" s="234"/>
      <c r="EQ49" s="234"/>
      <c r="ER49" s="234"/>
      <c r="ES49" s="234"/>
      <c r="ET49" s="234"/>
      <c r="EU49" s="234"/>
      <c r="EV49" s="234"/>
      <c r="EW49" s="234"/>
      <c r="EX49" s="234"/>
      <c r="EY49" s="234"/>
      <c r="EZ49" s="234"/>
      <c r="FA49" s="234"/>
      <c r="FB49" s="234"/>
      <c r="FC49" s="234"/>
      <c r="FD49" s="234"/>
      <c r="FE49" s="234"/>
      <c r="FF49" s="234"/>
      <c r="FG49" s="234"/>
      <c r="FH49" s="234"/>
      <c r="FI49" s="234"/>
      <c r="FJ49" s="234"/>
      <c r="FK49" s="234"/>
      <c r="FL49" s="234"/>
      <c r="FM49" s="234"/>
      <c r="FN49" s="234"/>
      <c r="FO49" s="234"/>
      <c r="FP49" s="234"/>
      <c r="FQ49" s="234"/>
      <c r="FR49" s="234"/>
      <c r="FS49" s="234"/>
      <c r="FT49" s="234"/>
      <c r="FU49" s="234"/>
      <c r="FV49" s="234"/>
      <c r="FW49" s="234"/>
      <c r="FX49" s="234"/>
      <c r="FY49" s="234"/>
      <c r="FZ49" s="234"/>
      <c r="GA49" s="234"/>
      <c r="GB49" s="234"/>
      <c r="GC49" s="234"/>
      <c r="GD49" s="234"/>
      <c r="GE49" s="234"/>
      <c r="GF49" s="234"/>
      <c r="GG49" s="234"/>
      <c r="GH49" s="234"/>
      <c r="GI49" s="234"/>
      <c r="GJ49" s="234"/>
      <c r="GK49" s="234"/>
      <c r="GL49" s="234"/>
      <c r="GM49" s="234"/>
      <c r="GN49" s="234"/>
      <c r="GO49" s="234"/>
      <c r="GP49" s="234"/>
      <c r="GQ49" s="234"/>
      <c r="GR49" s="234"/>
      <c r="GS49" s="234"/>
      <c r="GT49" s="234"/>
      <c r="GU49" s="234"/>
      <c r="GV49" s="234"/>
      <c r="GW49" s="234"/>
      <c r="GX49" s="234"/>
      <c r="GY49" s="234"/>
      <c r="GZ49" s="234"/>
      <c r="HA49" s="234"/>
      <c r="HB49" s="234"/>
      <c r="HC49" s="234"/>
      <c r="HD49" s="234"/>
      <c r="HE49" s="234"/>
      <c r="HF49" s="234"/>
      <c r="HG49" s="234"/>
      <c r="HH49" s="234"/>
      <c r="HI49" s="234"/>
      <c r="HJ49" s="234"/>
      <c r="HK49" s="234"/>
      <c r="HL49" s="234"/>
      <c r="HM49" s="234"/>
      <c r="HN49" s="234"/>
      <c r="HO49" s="234"/>
      <c r="HP49" s="234"/>
      <c r="HQ49" s="234"/>
      <c r="HR49" s="234"/>
      <c r="HS49" s="234"/>
      <c r="HT49" s="234"/>
      <c r="HU49" s="234"/>
      <c r="HV49" s="234"/>
      <c r="HW49" s="234"/>
      <c r="HX49" s="234"/>
      <c r="HY49" s="234"/>
      <c r="HZ49" s="234"/>
      <c r="IA49" s="234"/>
      <c r="IB49" s="234"/>
      <c r="IC49" s="234"/>
      <c r="ID49" s="234"/>
      <c r="IE49" s="234"/>
      <c r="IF49" s="234"/>
      <c r="IG49" s="234"/>
      <c r="IH49" s="234"/>
      <c r="II49" s="234"/>
      <c r="IJ49" s="234"/>
      <c r="IK49" s="234"/>
      <c r="IL49" s="234"/>
      <c r="IM49" s="234"/>
      <c r="IN49" s="234"/>
      <c r="IO49" s="234"/>
      <c r="IP49" s="234"/>
      <c r="IQ49" s="234"/>
      <c r="IR49" s="234"/>
      <c r="IS49" s="234"/>
      <c r="IT49" s="234"/>
      <c r="IU49" s="234"/>
    </row>
    <row r="50" spans="1:255" s="237" customFormat="1" ht="13.5" customHeight="1" thickBot="1">
      <c r="A50" s="234"/>
      <c r="B50" s="283"/>
      <c r="C50" s="287">
        <v>6</v>
      </c>
      <c r="D50" s="288" t="s">
        <v>521</v>
      </c>
      <c r="E50" s="300">
        <f t="shared" si="1"/>
        <v>2614</v>
      </c>
      <c r="F50" s="306" t="str">
        <f t="shared" si="1"/>
        <v>Río Risaralda</v>
      </c>
      <c r="G50" s="302">
        <v>0.7</v>
      </c>
      <c r="H50" s="302">
        <v>1</v>
      </c>
      <c r="I50" s="302">
        <v>1</v>
      </c>
      <c r="J50" s="302">
        <v>1</v>
      </c>
      <c r="K50" s="303">
        <f t="shared" si="4"/>
        <v>67</v>
      </c>
      <c r="L50" s="304">
        <f t="shared" si="2"/>
        <v>68</v>
      </c>
      <c r="M50" s="305">
        <f t="shared" si="3"/>
        <v>61</v>
      </c>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234"/>
      <c r="BU50" s="234"/>
      <c r="BV50" s="234"/>
      <c r="BW50" s="234"/>
      <c r="BX50" s="234"/>
      <c r="BY50" s="234"/>
      <c r="BZ50" s="234"/>
      <c r="CA50" s="234"/>
      <c r="CB50" s="234"/>
      <c r="CC50" s="234"/>
      <c r="CD50" s="234"/>
      <c r="CE50" s="234"/>
      <c r="CF50" s="234"/>
      <c r="CG50" s="234"/>
      <c r="CH50" s="234"/>
      <c r="CI50" s="234"/>
      <c r="CJ50" s="234"/>
      <c r="CK50" s="234"/>
      <c r="CL50" s="234"/>
      <c r="CM50" s="234"/>
      <c r="CN50" s="234"/>
      <c r="CO50" s="234"/>
      <c r="CP50" s="234"/>
      <c r="CQ50" s="234"/>
      <c r="CR50" s="234"/>
      <c r="CS50" s="234"/>
      <c r="CT50" s="234"/>
      <c r="CU50" s="234"/>
      <c r="CV50" s="234"/>
      <c r="CW50" s="234"/>
      <c r="CX50" s="234"/>
      <c r="CY50" s="234"/>
      <c r="CZ50" s="234"/>
      <c r="DA50" s="234"/>
      <c r="DB50" s="234"/>
      <c r="DC50" s="234"/>
      <c r="DD50" s="234"/>
      <c r="DE50" s="234"/>
      <c r="DF50" s="234"/>
      <c r="DG50" s="234"/>
      <c r="DH50" s="234"/>
      <c r="DI50" s="234"/>
      <c r="DJ50" s="234"/>
      <c r="DK50" s="234"/>
      <c r="DL50" s="234"/>
      <c r="DM50" s="234"/>
      <c r="DN50" s="234"/>
      <c r="DO50" s="234"/>
      <c r="DP50" s="234"/>
      <c r="DQ50" s="234"/>
      <c r="DR50" s="234"/>
      <c r="DS50" s="234"/>
      <c r="DT50" s="234"/>
      <c r="DU50" s="234"/>
      <c r="DV50" s="234"/>
      <c r="DW50" s="234"/>
      <c r="DX50" s="234"/>
      <c r="DY50" s="234"/>
      <c r="DZ50" s="234"/>
      <c r="EA50" s="234"/>
      <c r="EB50" s="234"/>
      <c r="EC50" s="234"/>
      <c r="ED50" s="234"/>
      <c r="EE50" s="234"/>
      <c r="EF50" s="234"/>
      <c r="EG50" s="234"/>
      <c r="EH50" s="234"/>
      <c r="EI50" s="234"/>
      <c r="EJ50" s="234"/>
      <c r="EK50" s="234"/>
      <c r="EL50" s="234"/>
      <c r="EM50" s="234"/>
      <c r="EN50" s="234"/>
      <c r="EO50" s="234"/>
      <c r="EP50" s="234"/>
      <c r="EQ50" s="234"/>
      <c r="ER50" s="234"/>
      <c r="ES50" s="234"/>
      <c r="ET50" s="234"/>
      <c r="EU50" s="234"/>
      <c r="EV50" s="234"/>
      <c r="EW50" s="234"/>
      <c r="EX50" s="234"/>
      <c r="EY50" s="234"/>
      <c r="EZ50" s="234"/>
      <c r="FA50" s="234"/>
      <c r="FB50" s="234"/>
      <c r="FC50" s="234"/>
      <c r="FD50" s="234"/>
      <c r="FE50" s="234"/>
      <c r="FF50" s="234"/>
      <c r="FG50" s="234"/>
      <c r="FH50" s="234"/>
      <c r="FI50" s="234"/>
      <c r="FJ50" s="234"/>
      <c r="FK50" s="234"/>
      <c r="FL50" s="234"/>
      <c r="FM50" s="234"/>
      <c r="FN50" s="234"/>
      <c r="FO50" s="234"/>
      <c r="FP50" s="234"/>
      <c r="FQ50" s="234"/>
      <c r="FR50" s="234"/>
      <c r="FS50" s="234"/>
      <c r="FT50" s="234"/>
      <c r="FU50" s="234"/>
      <c r="FV50" s="234"/>
      <c r="FW50" s="234"/>
      <c r="FX50" s="234"/>
      <c r="FY50" s="234"/>
      <c r="FZ50" s="234"/>
      <c r="GA50" s="234"/>
      <c r="GB50" s="234"/>
      <c r="GC50" s="234"/>
      <c r="GD50" s="234"/>
      <c r="GE50" s="234"/>
      <c r="GF50" s="234"/>
      <c r="GG50" s="234"/>
      <c r="GH50" s="234"/>
      <c r="GI50" s="234"/>
      <c r="GJ50" s="234"/>
      <c r="GK50" s="234"/>
      <c r="GL50" s="234"/>
      <c r="GM50" s="234"/>
      <c r="GN50" s="234"/>
      <c r="GO50" s="234"/>
      <c r="GP50" s="234"/>
      <c r="GQ50" s="234"/>
      <c r="GR50" s="234"/>
      <c r="GS50" s="234"/>
      <c r="GT50" s="234"/>
      <c r="GU50" s="234"/>
      <c r="GV50" s="234"/>
      <c r="GW50" s="234"/>
      <c r="GX50" s="234"/>
      <c r="GY50" s="234"/>
      <c r="GZ50" s="234"/>
      <c r="HA50" s="234"/>
      <c r="HB50" s="234"/>
      <c r="HC50" s="234"/>
      <c r="HD50" s="234"/>
      <c r="HE50" s="234"/>
      <c r="HF50" s="234"/>
      <c r="HG50" s="234"/>
      <c r="HH50" s="234"/>
      <c r="HI50" s="234"/>
      <c r="HJ50" s="234"/>
      <c r="HK50" s="234"/>
      <c r="HL50" s="234"/>
      <c r="HM50" s="234"/>
      <c r="HN50" s="234"/>
      <c r="HO50" s="234"/>
      <c r="HP50" s="234"/>
      <c r="HQ50" s="234"/>
      <c r="HR50" s="234"/>
      <c r="HS50" s="234"/>
      <c r="HT50" s="234"/>
      <c r="HU50" s="234"/>
      <c r="HV50" s="234"/>
      <c r="HW50" s="234"/>
      <c r="HX50" s="234"/>
      <c r="HY50" s="234"/>
      <c r="HZ50" s="234"/>
      <c r="IA50" s="234"/>
      <c r="IB50" s="234"/>
      <c r="IC50" s="234"/>
      <c r="ID50" s="234"/>
      <c r="IE50" s="234"/>
      <c r="IF50" s="234"/>
      <c r="IG50" s="234"/>
      <c r="IH50" s="234"/>
      <c r="II50" s="234"/>
      <c r="IJ50" s="234"/>
      <c r="IK50" s="234"/>
      <c r="IL50" s="234"/>
      <c r="IM50" s="234"/>
      <c r="IN50" s="234"/>
      <c r="IO50" s="234"/>
      <c r="IP50" s="234"/>
      <c r="IQ50" s="234"/>
      <c r="IR50" s="234"/>
      <c r="IS50" s="234"/>
      <c r="IT50" s="234"/>
      <c r="IU50" s="234"/>
    </row>
    <row r="51" spans="1:255" s="237" customFormat="1" ht="13.5" customHeight="1" thickBot="1">
      <c r="A51" s="234"/>
      <c r="B51" s="283"/>
      <c r="C51" s="287">
        <v>7</v>
      </c>
      <c r="D51" s="288" t="s">
        <v>521</v>
      </c>
      <c r="E51" s="300" t="str">
        <f t="shared" si="1"/>
        <v>2305-02</v>
      </c>
      <c r="F51" s="306" t="str">
        <f t="shared" si="1"/>
        <v>Río La Miel</v>
      </c>
      <c r="G51" s="302">
        <v>0.7</v>
      </c>
      <c r="H51" s="302">
        <v>1</v>
      </c>
      <c r="I51" s="302">
        <v>1</v>
      </c>
      <c r="J51" s="302">
        <v>1</v>
      </c>
      <c r="K51" s="303">
        <f t="shared" si="4"/>
        <v>76</v>
      </c>
      <c r="L51" s="304">
        <f t="shared" si="2"/>
        <v>77</v>
      </c>
      <c r="M51" s="305">
        <f t="shared" si="3"/>
        <v>70</v>
      </c>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234"/>
      <c r="BU51" s="234"/>
      <c r="BV51" s="234"/>
      <c r="BW51" s="234"/>
      <c r="BX51" s="234"/>
      <c r="BY51" s="234"/>
      <c r="BZ51" s="234"/>
      <c r="CA51" s="234"/>
      <c r="CB51" s="234"/>
      <c r="CC51" s="234"/>
      <c r="CD51" s="234"/>
      <c r="CE51" s="234"/>
      <c r="CF51" s="234"/>
      <c r="CG51" s="234"/>
      <c r="CH51" s="234"/>
      <c r="CI51" s="234"/>
      <c r="CJ51" s="234"/>
      <c r="CK51" s="234"/>
      <c r="CL51" s="234"/>
      <c r="CM51" s="234"/>
      <c r="CN51" s="234"/>
      <c r="CO51" s="234"/>
      <c r="CP51" s="234"/>
      <c r="CQ51" s="234"/>
      <c r="CR51" s="234"/>
      <c r="CS51" s="234"/>
      <c r="CT51" s="234"/>
      <c r="CU51" s="234"/>
      <c r="CV51" s="234"/>
      <c r="CW51" s="234"/>
      <c r="CX51" s="234"/>
      <c r="CY51" s="234"/>
      <c r="CZ51" s="234"/>
      <c r="DA51" s="234"/>
      <c r="DB51" s="234"/>
      <c r="DC51" s="234"/>
      <c r="DD51" s="234"/>
      <c r="DE51" s="234"/>
      <c r="DF51" s="234"/>
      <c r="DG51" s="234"/>
      <c r="DH51" s="234"/>
      <c r="DI51" s="234"/>
      <c r="DJ51" s="234"/>
      <c r="DK51" s="234"/>
      <c r="DL51" s="234"/>
      <c r="DM51" s="234"/>
      <c r="DN51" s="234"/>
      <c r="DO51" s="234"/>
      <c r="DP51" s="234"/>
      <c r="DQ51" s="234"/>
      <c r="DR51" s="234"/>
      <c r="DS51" s="234"/>
      <c r="DT51" s="234"/>
      <c r="DU51" s="234"/>
      <c r="DV51" s="234"/>
      <c r="DW51" s="234"/>
      <c r="DX51" s="234"/>
      <c r="DY51" s="234"/>
      <c r="DZ51" s="234"/>
      <c r="EA51" s="234"/>
      <c r="EB51" s="234"/>
      <c r="EC51" s="234"/>
      <c r="ED51" s="234"/>
      <c r="EE51" s="234"/>
      <c r="EF51" s="234"/>
      <c r="EG51" s="234"/>
      <c r="EH51" s="234"/>
      <c r="EI51" s="234"/>
      <c r="EJ51" s="234"/>
      <c r="EK51" s="234"/>
      <c r="EL51" s="234"/>
      <c r="EM51" s="234"/>
      <c r="EN51" s="234"/>
      <c r="EO51" s="234"/>
      <c r="EP51" s="234"/>
      <c r="EQ51" s="234"/>
      <c r="ER51" s="234"/>
      <c r="ES51" s="234"/>
      <c r="ET51" s="234"/>
      <c r="EU51" s="234"/>
      <c r="EV51" s="234"/>
      <c r="EW51" s="234"/>
      <c r="EX51" s="234"/>
      <c r="EY51" s="234"/>
      <c r="EZ51" s="234"/>
      <c r="FA51" s="234"/>
      <c r="FB51" s="234"/>
      <c r="FC51" s="234"/>
      <c r="FD51" s="234"/>
      <c r="FE51" s="234"/>
      <c r="FF51" s="234"/>
      <c r="FG51" s="234"/>
      <c r="FH51" s="234"/>
      <c r="FI51" s="234"/>
      <c r="FJ51" s="234"/>
      <c r="FK51" s="234"/>
      <c r="FL51" s="234"/>
      <c r="FM51" s="234"/>
      <c r="FN51" s="234"/>
      <c r="FO51" s="234"/>
      <c r="FP51" s="234"/>
      <c r="FQ51" s="234"/>
      <c r="FR51" s="234"/>
      <c r="FS51" s="234"/>
      <c r="FT51" s="234"/>
      <c r="FU51" s="234"/>
      <c r="FV51" s="234"/>
      <c r="FW51" s="234"/>
      <c r="FX51" s="234"/>
      <c r="FY51" s="234"/>
      <c r="FZ51" s="234"/>
      <c r="GA51" s="234"/>
      <c r="GB51" s="234"/>
      <c r="GC51" s="234"/>
      <c r="GD51" s="234"/>
      <c r="GE51" s="234"/>
      <c r="GF51" s="234"/>
      <c r="GG51" s="234"/>
      <c r="GH51" s="234"/>
      <c r="GI51" s="234"/>
      <c r="GJ51" s="234"/>
      <c r="GK51" s="234"/>
      <c r="GL51" s="234"/>
      <c r="GM51" s="234"/>
      <c r="GN51" s="234"/>
      <c r="GO51" s="234"/>
      <c r="GP51" s="234"/>
      <c r="GQ51" s="234"/>
      <c r="GR51" s="234"/>
      <c r="GS51" s="234"/>
      <c r="GT51" s="234"/>
      <c r="GU51" s="234"/>
      <c r="GV51" s="234"/>
      <c r="GW51" s="234"/>
      <c r="GX51" s="234"/>
      <c r="GY51" s="234"/>
      <c r="GZ51" s="234"/>
      <c r="HA51" s="234"/>
      <c r="HB51" s="234"/>
      <c r="HC51" s="234"/>
      <c r="HD51" s="234"/>
      <c r="HE51" s="234"/>
      <c r="HF51" s="234"/>
      <c r="HG51" s="234"/>
      <c r="HH51" s="234"/>
      <c r="HI51" s="234"/>
      <c r="HJ51" s="234"/>
      <c r="HK51" s="234"/>
      <c r="HL51" s="234"/>
      <c r="HM51" s="234"/>
      <c r="HN51" s="234"/>
      <c r="HO51" s="234"/>
      <c r="HP51" s="234"/>
      <c r="HQ51" s="234"/>
      <c r="HR51" s="234"/>
      <c r="HS51" s="234"/>
      <c r="HT51" s="234"/>
      <c r="HU51" s="234"/>
      <c r="HV51" s="234"/>
      <c r="HW51" s="234"/>
      <c r="HX51" s="234"/>
      <c r="HY51" s="234"/>
      <c r="HZ51" s="234"/>
      <c r="IA51" s="234"/>
      <c r="IB51" s="234"/>
      <c r="IC51" s="234"/>
      <c r="ID51" s="234"/>
      <c r="IE51" s="234"/>
      <c r="IF51" s="234"/>
      <c r="IG51" s="234"/>
      <c r="IH51" s="234"/>
      <c r="II51" s="234"/>
      <c r="IJ51" s="234"/>
      <c r="IK51" s="234"/>
      <c r="IL51" s="234"/>
      <c r="IM51" s="234"/>
      <c r="IN51" s="234"/>
      <c r="IO51" s="234"/>
      <c r="IP51" s="234"/>
      <c r="IQ51" s="234"/>
      <c r="IR51" s="234"/>
      <c r="IS51" s="234"/>
      <c r="IT51" s="234"/>
      <c r="IU51" s="234"/>
    </row>
    <row r="52" spans="1:255" s="237" customFormat="1" ht="13.5" customHeight="1" thickBot="1">
      <c r="A52" s="234"/>
      <c r="B52" s="283"/>
      <c r="C52" s="287">
        <v>8</v>
      </c>
      <c r="D52" s="288" t="s">
        <v>521</v>
      </c>
      <c r="E52" s="300" t="str">
        <f t="shared" si="1"/>
        <v>2305-01</v>
      </c>
      <c r="F52" s="306" t="str">
        <f t="shared" si="1"/>
        <v>Río Samana Sur</v>
      </c>
      <c r="G52" s="302">
        <v>0.7</v>
      </c>
      <c r="H52" s="302">
        <v>1</v>
      </c>
      <c r="I52" s="302">
        <v>1</v>
      </c>
      <c r="J52" s="302">
        <v>1</v>
      </c>
      <c r="K52" s="303">
        <f t="shared" si="4"/>
        <v>85</v>
      </c>
      <c r="L52" s="304">
        <f t="shared" si="2"/>
        <v>86</v>
      </c>
      <c r="M52" s="305">
        <f t="shared" si="3"/>
        <v>79</v>
      </c>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c r="BQ52" s="234"/>
      <c r="BR52" s="234"/>
      <c r="BS52" s="234"/>
      <c r="BT52" s="234"/>
      <c r="BU52" s="234"/>
      <c r="BV52" s="234"/>
      <c r="BW52" s="234"/>
      <c r="BX52" s="234"/>
      <c r="BY52" s="234"/>
      <c r="BZ52" s="234"/>
      <c r="CA52" s="234"/>
      <c r="CB52" s="234"/>
      <c r="CC52" s="234"/>
      <c r="CD52" s="234"/>
      <c r="CE52" s="234"/>
      <c r="CF52" s="234"/>
      <c r="CG52" s="234"/>
      <c r="CH52" s="234"/>
      <c r="CI52" s="234"/>
      <c r="CJ52" s="234"/>
      <c r="CK52" s="234"/>
      <c r="CL52" s="234"/>
      <c r="CM52" s="234"/>
      <c r="CN52" s="234"/>
      <c r="CO52" s="234"/>
      <c r="CP52" s="234"/>
      <c r="CQ52" s="234"/>
      <c r="CR52" s="234"/>
      <c r="CS52" s="234"/>
      <c r="CT52" s="234"/>
      <c r="CU52" s="234"/>
      <c r="CV52" s="234"/>
      <c r="CW52" s="234"/>
      <c r="CX52" s="234"/>
      <c r="CY52" s="234"/>
      <c r="CZ52" s="234"/>
      <c r="DA52" s="234"/>
      <c r="DB52" s="234"/>
      <c r="DC52" s="234"/>
      <c r="DD52" s="234"/>
      <c r="DE52" s="234"/>
      <c r="DF52" s="234"/>
      <c r="DG52" s="234"/>
      <c r="DH52" s="234"/>
      <c r="DI52" s="234"/>
      <c r="DJ52" s="234"/>
      <c r="DK52" s="234"/>
      <c r="DL52" s="234"/>
      <c r="DM52" s="234"/>
      <c r="DN52" s="234"/>
      <c r="DO52" s="234"/>
      <c r="DP52" s="234"/>
      <c r="DQ52" s="234"/>
      <c r="DR52" s="234"/>
      <c r="DS52" s="234"/>
      <c r="DT52" s="234"/>
      <c r="DU52" s="234"/>
      <c r="DV52" s="234"/>
      <c r="DW52" s="234"/>
      <c r="DX52" s="234"/>
      <c r="DY52" s="234"/>
      <c r="DZ52" s="234"/>
      <c r="EA52" s="234"/>
      <c r="EB52" s="234"/>
      <c r="EC52" s="234"/>
      <c r="ED52" s="234"/>
      <c r="EE52" s="234"/>
      <c r="EF52" s="234"/>
      <c r="EG52" s="234"/>
      <c r="EH52" s="234"/>
      <c r="EI52" s="234"/>
      <c r="EJ52" s="234"/>
      <c r="EK52" s="234"/>
      <c r="EL52" s="234"/>
      <c r="EM52" s="234"/>
      <c r="EN52" s="234"/>
      <c r="EO52" s="234"/>
      <c r="EP52" s="234"/>
      <c r="EQ52" s="234"/>
      <c r="ER52" s="234"/>
      <c r="ES52" s="234"/>
      <c r="ET52" s="234"/>
      <c r="EU52" s="234"/>
      <c r="EV52" s="234"/>
      <c r="EW52" s="234"/>
      <c r="EX52" s="234"/>
      <c r="EY52" s="234"/>
      <c r="EZ52" s="234"/>
      <c r="FA52" s="234"/>
      <c r="FB52" s="234"/>
      <c r="FC52" s="234"/>
      <c r="FD52" s="234"/>
      <c r="FE52" s="234"/>
      <c r="FF52" s="234"/>
      <c r="FG52" s="234"/>
      <c r="FH52" s="234"/>
      <c r="FI52" s="234"/>
      <c r="FJ52" s="234"/>
      <c r="FK52" s="234"/>
      <c r="FL52" s="234"/>
      <c r="FM52" s="234"/>
      <c r="FN52" s="234"/>
      <c r="FO52" s="234"/>
      <c r="FP52" s="234"/>
      <c r="FQ52" s="234"/>
      <c r="FR52" s="234"/>
      <c r="FS52" s="234"/>
      <c r="FT52" s="234"/>
      <c r="FU52" s="234"/>
      <c r="FV52" s="234"/>
      <c r="FW52" s="234"/>
      <c r="FX52" s="234"/>
      <c r="FY52" s="234"/>
      <c r="FZ52" s="234"/>
      <c r="GA52" s="234"/>
      <c r="GB52" s="234"/>
      <c r="GC52" s="234"/>
      <c r="GD52" s="234"/>
      <c r="GE52" s="234"/>
      <c r="GF52" s="234"/>
      <c r="GG52" s="234"/>
      <c r="GH52" s="234"/>
      <c r="GI52" s="234"/>
      <c r="GJ52" s="234"/>
      <c r="GK52" s="234"/>
      <c r="GL52" s="234"/>
      <c r="GM52" s="234"/>
      <c r="GN52" s="234"/>
      <c r="GO52" s="234"/>
      <c r="GP52" s="234"/>
      <c r="GQ52" s="234"/>
      <c r="GR52" s="234"/>
      <c r="GS52" s="234"/>
      <c r="GT52" s="234"/>
      <c r="GU52" s="234"/>
      <c r="GV52" s="234"/>
      <c r="GW52" s="234"/>
      <c r="GX52" s="234"/>
      <c r="GY52" s="234"/>
      <c r="GZ52" s="234"/>
      <c r="HA52" s="234"/>
      <c r="HB52" s="234"/>
      <c r="HC52" s="234"/>
      <c r="HD52" s="234"/>
      <c r="HE52" s="234"/>
      <c r="HF52" s="234"/>
      <c r="HG52" s="234"/>
      <c r="HH52" s="234"/>
      <c r="HI52" s="234"/>
      <c r="HJ52" s="234"/>
      <c r="HK52" s="234"/>
      <c r="HL52" s="234"/>
      <c r="HM52" s="234"/>
      <c r="HN52" s="234"/>
      <c r="HO52" s="234"/>
      <c r="HP52" s="234"/>
      <c r="HQ52" s="234"/>
      <c r="HR52" s="234"/>
      <c r="HS52" s="234"/>
      <c r="HT52" s="234"/>
      <c r="HU52" s="234"/>
      <c r="HV52" s="234"/>
      <c r="HW52" s="234"/>
      <c r="HX52" s="234"/>
      <c r="HY52" s="234"/>
      <c r="HZ52" s="234"/>
      <c r="IA52" s="234"/>
      <c r="IB52" s="234"/>
      <c r="IC52" s="234"/>
      <c r="ID52" s="234"/>
      <c r="IE52" s="234"/>
      <c r="IF52" s="234"/>
      <c r="IG52" s="234"/>
      <c r="IH52" s="234"/>
      <c r="II52" s="234"/>
      <c r="IJ52" s="234"/>
      <c r="IK52" s="234"/>
      <c r="IL52" s="234"/>
      <c r="IM52" s="234"/>
      <c r="IN52" s="234"/>
      <c r="IO52" s="234"/>
      <c r="IP52" s="234"/>
      <c r="IQ52" s="234"/>
      <c r="IR52" s="234"/>
      <c r="IS52" s="234"/>
      <c r="IT52" s="234"/>
      <c r="IU52" s="234"/>
    </row>
    <row r="53" spans="1:255" s="237" customFormat="1" ht="13.5" customHeight="1" thickBot="1">
      <c r="A53" s="234"/>
      <c r="B53" s="283"/>
      <c r="C53" s="287">
        <v>9</v>
      </c>
      <c r="D53" s="288" t="s">
        <v>522</v>
      </c>
      <c r="E53" s="300">
        <f t="shared" si="1"/>
        <v>0</v>
      </c>
      <c r="F53" s="306" t="str">
        <f t="shared" si="1"/>
        <v>Acuífero Río grande de la Magdalena</v>
      </c>
      <c r="G53" s="302">
        <v>1</v>
      </c>
      <c r="H53" s="302">
        <v>0.5</v>
      </c>
      <c r="I53" s="302">
        <v>0.5</v>
      </c>
      <c r="J53" s="302">
        <v>0.5</v>
      </c>
      <c r="K53" s="303">
        <f t="shared" si="4"/>
        <v>94</v>
      </c>
      <c r="L53" s="304">
        <f t="shared" si="2"/>
        <v>95</v>
      </c>
      <c r="M53" s="305">
        <f t="shared" si="3"/>
        <v>88</v>
      </c>
      <c r="N53" s="234"/>
      <c r="O53" s="234"/>
      <c r="P53" s="234"/>
      <c r="Q53" s="234"/>
      <c r="R53" s="234"/>
      <c r="S53" s="234"/>
      <c r="T53" s="234"/>
      <c r="U53" s="234"/>
      <c r="V53" s="234"/>
      <c r="W53" s="234"/>
      <c r="X53" s="234"/>
      <c r="Y53" s="234"/>
      <c r="Z53" s="234"/>
      <c r="AA53" s="234"/>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4"/>
      <c r="BR53" s="234"/>
      <c r="BS53" s="234"/>
      <c r="BT53" s="234"/>
      <c r="BU53" s="234"/>
      <c r="BV53" s="234"/>
      <c r="BW53" s="234"/>
      <c r="BX53" s="234"/>
      <c r="BY53" s="234"/>
      <c r="BZ53" s="234"/>
      <c r="CA53" s="234"/>
      <c r="CB53" s="234"/>
      <c r="CC53" s="234"/>
      <c r="CD53" s="234"/>
      <c r="CE53" s="234"/>
      <c r="CF53" s="234"/>
      <c r="CG53" s="234"/>
      <c r="CH53" s="234"/>
      <c r="CI53" s="234"/>
      <c r="CJ53" s="234"/>
      <c r="CK53" s="234"/>
      <c r="CL53" s="234"/>
      <c r="CM53" s="234"/>
      <c r="CN53" s="234"/>
      <c r="CO53" s="234"/>
      <c r="CP53" s="234"/>
      <c r="CQ53" s="234"/>
      <c r="CR53" s="234"/>
      <c r="CS53" s="234"/>
      <c r="CT53" s="234"/>
      <c r="CU53" s="234"/>
      <c r="CV53" s="234"/>
      <c r="CW53" s="234"/>
      <c r="CX53" s="234"/>
      <c r="CY53" s="234"/>
      <c r="CZ53" s="234"/>
      <c r="DA53" s="234"/>
      <c r="DB53" s="234"/>
      <c r="DC53" s="234"/>
      <c r="DD53" s="234"/>
      <c r="DE53" s="234"/>
      <c r="DF53" s="234"/>
      <c r="DG53" s="234"/>
      <c r="DH53" s="234"/>
      <c r="DI53" s="234"/>
      <c r="DJ53" s="234"/>
      <c r="DK53" s="234"/>
      <c r="DL53" s="234"/>
      <c r="DM53" s="234"/>
      <c r="DN53" s="234"/>
      <c r="DO53" s="234"/>
      <c r="DP53" s="234"/>
      <c r="DQ53" s="234"/>
      <c r="DR53" s="234"/>
      <c r="DS53" s="234"/>
      <c r="DT53" s="234"/>
      <c r="DU53" s="234"/>
      <c r="DV53" s="234"/>
      <c r="DW53" s="234"/>
      <c r="DX53" s="234"/>
      <c r="DY53" s="234"/>
      <c r="DZ53" s="234"/>
      <c r="EA53" s="234"/>
      <c r="EB53" s="234"/>
      <c r="EC53" s="234"/>
      <c r="ED53" s="234"/>
      <c r="EE53" s="234"/>
      <c r="EF53" s="234"/>
      <c r="EG53" s="234"/>
      <c r="EH53" s="234"/>
      <c r="EI53" s="234"/>
      <c r="EJ53" s="234"/>
      <c r="EK53" s="234"/>
      <c r="EL53" s="234"/>
      <c r="EM53" s="234"/>
      <c r="EN53" s="234"/>
      <c r="EO53" s="234"/>
      <c r="EP53" s="234"/>
      <c r="EQ53" s="234"/>
      <c r="ER53" s="234"/>
      <c r="ES53" s="234"/>
      <c r="ET53" s="234"/>
      <c r="EU53" s="234"/>
      <c r="EV53" s="234"/>
      <c r="EW53" s="234"/>
      <c r="EX53" s="234"/>
      <c r="EY53" s="234"/>
      <c r="EZ53" s="234"/>
      <c r="FA53" s="234"/>
      <c r="FB53" s="234"/>
      <c r="FC53" s="234"/>
      <c r="FD53" s="234"/>
      <c r="FE53" s="234"/>
      <c r="FF53" s="234"/>
      <c r="FG53" s="234"/>
      <c r="FH53" s="234"/>
      <c r="FI53" s="234"/>
      <c r="FJ53" s="234"/>
      <c r="FK53" s="234"/>
      <c r="FL53" s="234"/>
      <c r="FM53" s="234"/>
      <c r="FN53" s="234"/>
      <c r="FO53" s="234"/>
      <c r="FP53" s="234"/>
      <c r="FQ53" s="234"/>
      <c r="FR53" s="234"/>
      <c r="FS53" s="234"/>
      <c r="FT53" s="234"/>
      <c r="FU53" s="234"/>
      <c r="FV53" s="234"/>
      <c r="FW53" s="234"/>
      <c r="FX53" s="234"/>
      <c r="FY53" s="234"/>
      <c r="FZ53" s="234"/>
      <c r="GA53" s="234"/>
      <c r="GB53" s="234"/>
      <c r="GC53" s="234"/>
      <c r="GD53" s="234"/>
      <c r="GE53" s="234"/>
      <c r="GF53" s="234"/>
      <c r="GG53" s="234"/>
      <c r="GH53" s="234"/>
      <c r="GI53" s="234"/>
      <c r="GJ53" s="234"/>
      <c r="GK53" s="234"/>
      <c r="GL53" s="234"/>
      <c r="GM53" s="234"/>
      <c r="GN53" s="234"/>
      <c r="GO53" s="234"/>
      <c r="GP53" s="234"/>
      <c r="GQ53" s="234"/>
      <c r="GR53" s="234"/>
      <c r="GS53" s="234"/>
      <c r="GT53" s="234"/>
      <c r="GU53" s="234"/>
      <c r="GV53" s="234"/>
      <c r="GW53" s="234"/>
      <c r="GX53" s="234"/>
      <c r="GY53" s="234"/>
      <c r="GZ53" s="234"/>
      <c r="HA53" s="234"/>
      <c r="HB53" s="234"/>
      <c r="HC53" s="234"/>
      <c r="HD53" s="234"/>
      <c r="HE53" s="234"/>
      <c r="HF53" s="234"/>
      <c r="HG53" s="234"/>
      <c r="HH53" s="234"/>
      <c r="HI53" s="234"/>
      <c r="HJ53" s="234"/>
      <c r="HK53" s="234"/>
      <c r="HL53" s="234"/>
      <c r="HM53" s="234"/>
      <c r="HN53" s="234"/>
      <c r="HO53" s="234"/>
      <c r="HP53" s="234"/>
      <c r="HQ53" s="234"/>
      <c r="HR53" s="234"/>
      <c r="HS53" s="234"/>
      <c r="HT53" s="234"/>
      <c r="HU53" s="234"/>
      <c r="HV53" s="234"/>
      <c r="HW53" s="234"/>
      <c r="HX53" s="234"/>
      <c r="HY53" s="234"/>
      <c r="HZ53" s="234"/>
      <c r="IA53" s="234"/>
      <c r="IB53" s="234"/>
      <c r="IC53" s="234"/>
      <c r="ID53" s="234"/>
      <c r="IE53" s="234"/>
      <c r="IF53" s="234"/>
      <c r="IG53" s="234"/>
      <c r="IH53" s="234"/>
      <c r="II53" s="234"/>
      <c r="IJ53" s="234"/>
      <c r="IK53" s="234"/>
      <c r="IL53" s="234"/>
      <c r="IM53" s="234"/>
      <c r="IN53" s="234"/>
      <c r="IO53" s="234"/>
      <c r="IP53" s="234"/>
      <c r="IQ53" s="234"/>
      <c r="IR53" s="234"/>
      <c r="IS53" s="234"/>
      <c r="IT53" s="234"/>
      <c r="IU53" s="234"/>
    </row>
    <row r="54" spans="1:255" s="237" customFormat="1" ht="13.5" customHeight="1" thickBot="1">
      <c r="A54" s="234"/>
      <c r="B54" s="283"/>
      <c r="C54" s="287">
        <v>10</v>
      </c>
      <c r="D54" s="288" t="s">
        <v>522</v>
      </c>
      <c r="E54" s="300">
        <f t="shared" si="1"/>
        <v>0</v>
      </c>
      <c r="F54" s="306" t="str">
        <f t="shared" si="1"/>
        <v>Acuífero del río Risaralda</v>
      </c>
      <c r="G54" s="302">
        <v>1</v>
      </c>
      <c r="H54" s="302">
        <v>0.5</v>
      </c>
      <c r="I54" s="302">
        <v>0.5</v>
      </c>
      <c r="J54" s="302">
        <v>0.5</v>
      </c>
      <c r="K54" s="303">
        <f t="shared" si="4"/>
        <v>103</v>
      </c>
      <c r="L54" s="304">
        <f t="shared" si="2"/>
        <v>104</v>
      </c>
      <c r="M54" s="305">
        <f t="shared" si="3"/>
        <v>97</v>
      </c>
      <c r="N54" s="234"/>
      <c r="O54" s="234"/>
      <c r="P54" s="234"/>
      <c r="Q54" s="234"/>
      <c r="R54" s="234"/>
      <c r="S54" s="234"/>
      <c r="T54" s="234"/>
      <c r="U54" s="234"/>
      <c r="V54" s="234"/>
      <c r="W54" s="234"/>
      <c r="X54" s="234"/>
      <c r="Y54" s="234"/>
      <c r="Z54" s="234"/>
      <c r="AA54" s="234"/>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34"/>
      <c r="BK54" s="234"/>
      <c r="BL54" s="234"/>
      <c r="BM54" s="234"/>
      <c r="BN54" s="234"/>
      <c r="BO54" s="234"/>
      <c r="BP54" s="234"/>
      <c r="BQ54" s="234"/>
      <c r="BR54" s="234"/>
      <c r="BS54" s="234"/>
      <c r="BT54" s="234"/>
      <c r="BU54" s="234"/>
      <c r="BV54" s="234"/>
      <c r="BW54" s="234"/>
      <c r="BX54" s="234"/>
      <c r="BY54" s="234"/>
      <c r="BZ54" s="234"/>
      <c r="CA54" s="234"/>
      <c r="CB54" s="234"/>
      <c r="CC54" s="234"/>
      <c r="CD54" s="234"/>
      <c r="CE54" s="234"/>
      <c r="CF54" s="234"/>
      <c r="CG54" s="234"/>
      <c r="CH54" s="234"/>
      <c r="CI54" s="234"/>
      <c r="CJ54" s="234"/>
      <c r="CK54" s="234"/>
      <c r="CL54" s="234"/>
      <c r="CM54" s="234"/>
      <c r="CN54" s="234"/>
      <c r="CO54" s="234"/>
      <c r="CP54" s="234"/>
      <c r="CQ54" s="234"/>
      <c r="CR54" s="234"/>
      <c r="CS54" s="234"/>
      <c r="CT54" s="234"/>
      <c r="CU54" s="234"/>
      <c r="CV54" s="234"/>
      <c r="CW54" s="234"/>
      <c r="CX54" s="234"/>
      <c r="CY54" s="234"/>
      <c r="CZ54" s="234"/>
      <c r="DA54" s="234"/>
      <c r="DB54" s="234"/>
      <c r="DC54" s="234"/>
      <c r="DD54" s="234"/>
      <c r="DE54" s="234"/>
      <c r="DF54" s="234"/>
      <c r="DG54" s="234"/>
      <c r="DH54" s="234"/>
      <c r="DI54" s="234"/>
      <c r="DJ54" s="234"/>
      <c r="DK54" s="234"/>
      <c r="DL54" s="234"/>
      <c r="DM54" s="234"/>
      <c r="DN54" s="234"/>
      <c r="DO54" s="234"/>
      <c r="DP54" s="234"/>
      <c r="DQ54" s="234"/>
      <c r="DR54" s="234"/>
      <c r="DS54" s="234"/>
      <c r="DT54" s="234"/>
      <c r="DU54" s="234"/>
      <c r="DV54" s="234"/>
      <c r="DW54" s="234"/>
      <c r="DX54" s="234"/>
      <c r="DY54" s="234"/>
      <c r="DZ54" s="234"/>
      <c r="EA54" s="234"/>
      <c r="EB54" s="234"/>
      <c r="EC54" s="234"/>
      <c r="ED54" s="234"/>
      <c r="EE54" s="234"/>
      <c r="EF54" s="234"/>
      <c r="EG54" s="234"/>
      <c r="EH54" s="234"/>
      <c r="EI54" s="234"/>
      <c r="EJ54" s="234"/>
      <c r="EK54" s="234"/>
      <c r="EL54" s="234"/>
      <c r="EM54" s="234"/>
      <c r="EN54" s="234"/>
      <c r="EO54" s="234"/>
      <c r="EP54" s="234"/>
      <c r="EQ54" s="234"/>
      <c r="ER54" s="234"/>
      <c r="ES54" s="234"/>
      <c r="ET54" s="234"/>
      <c r="EU54" s="234"/>
      <c r="EV54" s="234"/>
      <c r="EW54" s="234"/>
      <c r="EX54" s="234"/>
      <c r="EY54" s="234"/>
      <c r="EZ54" s="234"/>
      <c r="FA54" s="234"/>
      <c r="FB54" s="234"/>
      <c r="FC54" s="234"/>
      <c r="FD54" s="234"/>
      <c r="FE54" s="234"/>
      <c r="FF54" s="234"/>
      <c r="FG54" s="234"/>
      <c r="FH54" s="234"/>
      <c r="FI54" s="234"/>
      <c r="FJ54" s="234"/>
      <c r="FK54" s="234"/>
      <c r="FL54" s="234"/>
      <c r="FM54" s="234"/>
      <c r="FN54" s="234"/>
      <c r="FO54" s="234"/>
      <c r="FP54" s="234"/>
      <c r="FQ54" s="234"/>
      <c r="FR54" s="234"/>
      <c r="FS54" s="234"/>
      <c r="FT54" s="234"/>
      <c r="FU54" s="234"/>
      <c r="FV54" s="234"/>
      <c r="FW54" s="234"/>
      <c r="FX54" s="234"/>
      <c r="FY54" s="234"/>
      <c r="FZ54" s="234"/>
      <c r="GA54" s="234"/>
      <c r="GB54" s="234"/>
      <c r="GC54" s="234"/>
      <c r="GD54" s="234"/>
      <c r="GE54" s="234"/>
      <c r="GF54" s="234"/>
      <c r="GG54" s="234"/>
      <c r="GH54" s="234"/>
      <c r="GI54" s="234"/>
      <c r="GJ54" s="234"/>
      <c r="GK54" s="234"/>
      <c r="GL54" s="234"/>
      <c r="GM54" s="234"/>
      <c r="GN54" s="234"/>
      <c r="GO54" s="234"/>
      <c r="GP54" s="234"/>
      <c r="GQ54" s="234"/>
      <c r="GR54" s="234"/>
      <c r="GS54" s="234"/>
      <c r="GT54" s="234"/>
      <c r="GU54" s="234"/>
      <c r="GV54" s="234"/>
      <c r="GW54" s="234"/>
      <c r="GX54" s="234"/>
      <c r="GY54" s="234"/>
      <c r="GZ54" s="234"/>
      <c r="HA54" s="234"/>
      <c r="HB54" s="234"/>
      <c r="HC54" s="234"/>
      <c r="HD54" s="234"/>
      <c r="HE54" s="234"/>
      <c r="HF54" s="234"/>
      <c r="HG54" s="234"/>
      <c r="HH54" s="234"/>
      <c r="HI54" s="234"/>
      <c r="HJ54" s="234"/>
      <c r="HK54" s="234"/>
      <c r="HL54" s="234"/>
      <c r="HM54" s="234"/>
      <c r="HN54" s="234"/>
      <c r="HO54" s="234"/>
      <c r="HP54" s="234"/>
      <c r="HQ54" s="234"/>
      <c r="HR54" s="234"/>
      <c r="HS54" s="234"/>
      <c r="HT54" s="234"/>
      <c r="HU54" s="234"/>
      <c r="HV54" s="234"/>
      <c r="HW54" s="234"/>
      <c r="HX54" s="234"/>
      <c r="HY54" s="234"/>
      <c r="HZ54" s="234"/>
      <c r="IA54" s="234"/>
      <c r="IB54" s="234"/>
      <c r="IC54" s="234"/>
      <c r="ID54" s="234"/>
      <c r="IE54" s="234"/>
      <c r="IF54" s="234"/>
      <c r="IG54" s="234"/>
      <c r="IH54" s="234"/>
      <c r="II54" s="234"/>
      <c r="IJ54" s="234"/>
      <c r="IK54" s="234"/>
      <c r="IL54" s="234"/>
      <c r="IM54" s="234"/>
      <c r="IN54" s="234"/>
      <c r="IO54" s="234"/>
      <c r="IP54" s="234"/>
      <c r="IQ54" s="234"/>
      <c r="IR54" s="234"/>
      <c r="IS54" s="234"/>
      <c r="IT54" s="234"/>
      <c r="IU54" s="234"/>
    </row>
    <row r="55" spans="1:255" s="237" customFormat="1" ht="13.5" customHeight="1" thickBot="1">
      <c r="A55" s="234"/>
      <c r="B55" s="283"/>
      <c r="C55" s="287">
        <v>11</v>
      </c>
      <c r="D55" s="288" t="s">
        <v>522</v>
      </c>
      <c r="E55" s="300">
        <f t="shared" si="1"/>
        <v>0</v>
      </c>
      <c r="F55" s="306" t="str">
        <f t="shared" si="1"/>
        <v>Acuífero Santágueda kilómetro 41</v>
      </c>
      <c r="G55" s="302">
        <v>1</v>
      </c>
      <c r="H55" s="302">
        <v>0.5</v>
      </c>
      <c r="I55" s="302">
        <v>0.5</v>
      </c>
      <c r="J55" s="302">
        <v>0.5</v>
      </c>
      <c r="K55" s="303">
        <f t="shared" si="4"/>
        <v>112</v>
      </c>
      <c r="L55" s="304">
        <f t="shared" si="2"/>
        <v>113</v>
      </c>
      <c r="M55" s="305">
        <f t="shared" si="3"/>
        <v>106</v>
      </c>
      <c r="N55" s="234"/>
      <c r="O55" s="234"/>
      <c r="P55" s="234"/>
      <c r="Q55" s="234"/>
      <c r="R55" s="234"/>
      <c r="S55" s="234"/>
      <c r="T55" s="234"/>
      <c r="U55" s="234"/>
      <c r="V55" s="234"/>
      <c r="W55" s="234"/>
      <c r="X55" s="234"/>
      <c r="Y55" s="234"/>
      <c r="Z55" s="234"/>
      <c r="AA55" s="234"/>
      <c r="AB55" s="234"/>
      <c r="AC55" s="234"/>
      <c r="AD55" s="234"/>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4"/>
      <c r="BJ55" s="234"/>
      <c r="BK55" s="234"/>
      <c r="BL55" s="234"/>
      <c r="BM55" s="234"/>
      <c r="BN55" s="234"/>
      <c r="BO55" s="234"/>
      <c r="BP55" s="234"/>
      <c r="BQ55" s="234"/>
      <c r="BR55" s="234"/>
      <c r="BS55" s="234"/>
      <c r="BT55" s="234"/>
      <c r="BU55" s="234"/>
      <c r="BV55" s="234"/>
      <c r="BW55" s="234"/>
      <c r="BX55" s="234"/>
      <c r="BY55" s="234"/>
      <c r="BZ55" s="234"/>
      <c r="CA55" s="234"/>
      <c r="CB55" s="234"/>
      <c r="CC55" s="234"/>
      <c r="CD55" s="234"/>
      <c r="CE55" s="234"/>
      <c r="CF55" s="234"/>
      <c r="CG55" s="234"/>
      <c r="CH55" s="234"/>
      <c r="CI55" s="234"/>
      <c r="CJ55" s="234"/>
      <c r="CK55" s="234"/>
      <c r="CL55" s="234"/>
      <c r="CM55" s="234"/>
      <c r="CN55" s="234"/>
      <c r="CO55" s="234"/>
      <c r="CP55" s="234"/>
      <c r="CQ55" s="234"/>
      <c r="CR55" s="234"/>
      <c r="CS55" s="234"/>
      <c r="CT55" s="234"/>
      <c r="CU55" s="234"/>
      <c r="CV55" s="234"/>
      <c r="CW55" s="234"/>
      <c r="CX55" s="234"/>
      <c r="CY55" s="234"/>
      <c r="CZ55" s="234"/>
      <c r="DA55" s="234"/>
      <c r="DB55" s="234"/>
      <c r="DC55" s="234"/>
      <c r="DD55" s="234"/>
      <c r="DE55" s="234"/>
      <c r="DF55" s="234"/>
      <c r="DG55" s="234"/>
      <c r="DH55" s="234"/>
      <c r="DI55" s="234"/>
      <c r="DJ55" s="234"/>
      <c r="DK55" s="234"/>
      <c r="DL55" s="234"/>
      <c r="DM55" s="234"/>
      <c r="DN55" s="234"/>
      <c r="DO55" s="234"/>
      <c r="DP55" s="234"/>
      <c r="DQ55" s="234"/>
      <c r="DR55" s="234"/>
      <c r="DS55" s="234"/>
      <c r="DT55" s="234"/>
      <c r="DU55" s="234"/>
      <c r="DV55" s="234"/>
      <c r="DW55" s="234"/>
      <c r="DX55" s="234"/>
      <c r="DY55" s="234"/>
      <c r="DZ55" s="234"/>
      <c r="EA55" s="234"/>
      <c r="EB55" s="234"/>
      <c r="EC55" s="234"/>
      <c r="ED55" s="234"/>
      <c r="EE55" s="234"/>
      <c r="EF55" s="234"/>
      <c r="EG55" s="234"/>
      <c r="EH55" s="234"/>
      <c r="EI55" s="234"/>
      <c r="EJ55" s="234"/>
      <c r="EK55" s="234"/>
      <c r="EL55" s="234"/>
      <c r="EM55" s="234"/>
      <c r="EN55" s="234"/>
      <c r="EO55" s="234"/>
      <c r="EP55" s="234"/>
      <c r="EQ55" s="234"/>
      <c r="ER55" s="234"/>
      <c r="ES55" s="234"/>
      <c r="ET55" s="234"/>
      <c r="EU55" s="234"/>
      <c r="EV55" s="234"/>
      <c r="EW55" s="234"/>
      <c r="EX55" s="234"/>
      <c r="EY55" s="234"/>
      <c r="EZ55" s="234"/>
      <c r="FA55" s="234"/>
      <c r="FB55" s="234"/>
      <c r="FC55" s="234"/>
      <c r="FD55" s="234"/>
      <c r="FE55" s="234"/>
      <c r="FF55" s="234"/>
      <c r="FG55" s="234"/>
      <c r="FH55" s="234"/>
      <c r="FI55" s="234"/>
      <c r="FJ55" s="234"/>
      <c r="FK55" s="234"/>
      <c r="FL55" s="234"/>
      <c r="FM55" s="234"/>
      <c r="FN55" s="234"/>
      <c r="FO55" s="234"/>
      <c r="FP55" s="234"/>
      <c r="FQ55" s="234"/>
      <c r="FR55" s="234"/>
      <c r="FS55" s="234"/>
      <c r="FT55" s="234"/>
      <c r="FU55" s="234"/>
      <c r="FV55" s="234"/>
      <c r="FW55" s="234"/>
      <c r="FX55" s="234"/>
      <c r="FY55" s="234"/>
      <c r="FZ55" s="234"/>
      <c r="GA55" s="234"/>
      <c r="GB55" s="234"/>
      <c r="GC55" s="234"/>
      <c r="GD55" s="234"/>
      <c r="GE55" s="234"/>
      <c r="GF55" s="234"/>
      <c r="GG55" s="234"/>
      <c r="GH55" s="234"/>
      <c r="GI55" s="234"/>
      <c r="GJ55" s="234"/>
      <c r="GK55" s="234"/>
      <c r="GL55" s="234"/>
      <c r="GM55" s="234"/>
      <c r="GN55" s="234"/>
      <c r="GO55" s="234"/>
      <c r="GP55" s="234"/>
      <c r="GQ55" s="234"/>
      <c r="GR55" s="234"/>
      <c r="GS55" s="234"/>
      <c r="GT55" s="234"/>
      <c r="GU55" s="234"/>
      <c r="GV55" s="234"/>
      <c r="GW55" s="234"/>
      <c r="GX55" s="234"/>
      <c r="GY55" s="234"/>
      <c r="GZ55" s="234"/>
      <c r="HA55" s="234"/>
      <c r="HB55" s="234"/>
      <c r="HC55" s="234"/>
      <c r="HD55" s="234"/>
      <c r="HE55" s="234"/>
      <c r="HF55" s="234"/>
      <c r="HG55" s="234"/>
      <c r="HH55" s="234"/>
      <c r="HI55" s="234"/>
      <c r="HJ55" s="234"/>
      <c r="HK55" s="234"/>
      <c r="HL55" s="234"/>
      <c r="HM55" s="234"/>
      <c r="HN55" s="234"/>
      <c r="HO55" s="234"/>
      <c r="HP55" s="234"/>
      <c r="HQ55" s="234"/>
      <c r="HR55" s="234"/>
      <c r="HS55" s="234"/>
      <c r="HT55" s="234"/>
      <c r="HU55" s="234"/>
      <c r="HV55" s="234"/>
      <c r="HW55" s="234"/>
      <c r="HX55" s="234"/>
      <c r="HY55" s="234"/>
      <c r="HZ55" s="234"/>
      <c r="IA55" s="234"/>
      <c r="IB55" s="234"/>
      <c r="IC55" s="234"/>
      <c r="ID55" s="234"/>
      <c r="IE55" s="234"/>
      <c r="IF55" s="234"/>
      <c r="IG55" s="234"/>
      <c r="IH55" s="234"/>
      <c r="II55" s="234"/>
      <c r="IJ55" s="234"/>
      <c r="IK55" s="234"/>
      <c r="IL55" s="234"/>
      <c r="IM55" s="234"/>
      <c r="IN55" s="234"/>
      <c r="IO55" s="234"/>
      <c r="IP55" s="234"/>
      <c r="IQ55" s="234"/>
      <c r="IR55" s="234"/>
      <c r="IS55" s="234"/>
      <c r="IT55" s="234"/>
      <c r="IU55" s="234"/>
    </row>
    <row r="56" spans="1:255" s="237" customFormat="1" ht="13.5" customHeight="1" thickBot="1">
      <c r="A56" s="234"/>
      <c r="B56" s="283"/>
      <c r="C56" s="287">
        <v>12</v>
      </c>
      <c r="D56" s="288" t="s">
        <v>522</v>
      </c>
      <c r="E56" s="300">
        <f t="shared" si="1"/>
        <v>0</v>
      </c>
      <c r="F56" s="300">
        <f t="shared" si="1"/>
        <v>0</v>
      </c>
      <c r="G56" s="302">
        <v>0</v>
      </c>
      <c r="H56" s="302">
        <v>0</v>
      </c>
      <c r="I56" s="302">
        <v>0</v>
      </c>
      <c r="J56" s="302">
        <v>0</v>
      </c>
      <c r="K56" s="303">
        <f t="shared" si="4"/>
        <v>121</v>
      </c>
      <c r="L56" s="304">
        <f t="shared" si="2"/>
        <v>122</v>
      </c>
      <c r="M56" s="305">
        <f t="shared" si="3"/>
        <v>115</v>
      </c>
      <c r="N56" s="234"/>
      <c r="O56" s="234"/>
      <c r="P56" s="234"/>
      <c r="Q56" s="234"/>
      <c r="R56" s="234"/>
      <c r="S56" s="234"/>
      <c r="T56" s="234"/>
      <c r="U56" s="234"/>
      <c r="V56" s="234"/>
      <c r="W56" s="234"/>
      <c r="X56" s="234"/>
      <c r="Y56" s="234"/>
      <c r="Z56" s="234"/>
      <c r="AA56" s="234"/>
      <c r="AB56" s="234"/>
      <c r="AC56" s="234"/>
      <c r="AD56" s="234"/>
      <c r="AE56" s="234"/>
      <c r="AF56" s="234"/>
      <c r="AG56" s="234"/>
      <c r="AH56" s="234"/>
      <c r="AI56" s="234"/>
      <c r="AJ56" s="234"/>
      <c r="AK56" s="234"/>
      <c r="AL56" s="234"/>
      <c r="AM56" s="234"/>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c r="BJ56" s="234"/>
      <c r="BK56" s="234"/>
      <c r="BL56" s="234"/>
      <c r="BM56" s="234"/>
      <c r="BN56" s="234"/>
      <c r="BO56" s="234"/>
      <c r="BP56" s="234"/>
      <c r="BQ56" s="234"/>
      <c r="BR56" s="234"/>
      <c r="BS56" s="234"/>
      <c r="BT56" s="234"/>
      <c r="BU56" s="234"/>
      <c r="BV56" s="234"/>
      <c r="BW56" s="234"/>
      <c r="BX56" s="234"/>
      <c r="BY56" s="234"/>
      <c r="BZ56" s="234"/>
      <c r="CA56" s="234"/>
      <c r="CB56" s="234"/>
      <c r="CC56" s="234"/>
      <c r="CD56" s="234"/>
      <c r="CE56" s="234"/>
      <c r="CF56" s="234"/>
      <c r="CG56" s="234"/>
      <c r="CH56" s="234"/>
      <c r="CI56" s="234"/>
      <c r="CJ56" s="234"/>
      <c r="CK56" s="234"/>
      <c r="CL56" s="234"/>
      <c r="CM56" s="234"/>
      <c r="CN56" s="234"/>
      <c r="CO56" s="234"/>
      <c r="CP56" s="234"/>
      <c r="CQ56" s="234"/>
      <c r="CR56" s="234"/>
      <c r="CS56" s="234"/>
      <c r="CT56" s="234"/>
      <c r="CU56" s="234"/>
      <c r="CV56" s="234"/>
      <c r="CW56" s="234"/>
      <c r="CX56" s="234"/>
      <c r="CY56" s="234"/>
      <c r="CZ56" s="234"/>
      <c r="DA56" s="234"/>
      <c r="DB56" s="234"/>
      <c r="DC56" s="234"/>
      <c r="DD56" s="234"/>
      <c r="DE56" s="234"/>
      <c r="DF56" s="234"/>
      <c r="DG56" s="234"/>
      <c r="DH56" s="234"/>
      <c r="DI56" s="234"/>
      <c r="DJ56" s="234"/>
      <c r="DK56" s="234"/>
      <c r="DL56" s="234"/>
      <c r="DM56" s="234"/>
      <c r="DN56" s="234"/>
      <c r="DO56" s="234"/>
      <c r="DP56" s="234"/>
      <c r="DQ56" s="234"/>
      <c r="DR56" s="234"/>
      <c r="DS56" s="234"/>
      <c r="DT56" s="234"/>
      <c r="DU56" s="234"/>
      <c r="DV56" s="234"/>
      <c r="DW56" s="234"/>
      <c r="DX56" s="234"/>
      <c r="DY56" s="234"/>
      <c r="DZ56" s="234"/>
      <c r="EA56" s="234"/>
      <c r="EB56" s="234"/>
      <c r="EC56" s="234"/>
      <c r="ED56" s="234"/>
      <c r="EE56" s="234"/>
      <c r="EF56" s="234"/>
      <c r="EG56" s="234"/>
      <c r="EH56" s="234"/>
      <c r="EI56" s="234"/>
      <c r="EJ56" s="234"/>
      <c r="EK56" s="234"/>
      <c r="EL56" s="234"/>
      <c r="EM56" s="234"/>
      <c r="EN56" s="234"/>
      <c r="EO56" s="234"/>
      <c r="EP56" s="234"/>
      <c r="EQ56" s="234"/>
      <c r="ER56" s="234"/>
      <c r="ES56" s="234"/>
      <c r="ET56" s="234"/>
      <c r="EU56" s="234"/>
      <c r="EV56" s="234"/>
      <c r="EW56" s="234"/>
      <c r="EX56" s="234"/>
      <c r="EY56" s="234"/>
      <c r="EZ56" s="234"/>
      <c r="FA56" s="234"/>
      <c r="FB56" s="234"/>
      <c r="FC56" s="234"/>
      <c r="FD56" s="234"/>
      <c r="FE56" s="234"/>
      <c r="FF56" s="234"/>
      <c r="FG56" s="234"/>
      <c r="FH56" s="234"/>
      <c r="FI56" s="234"/>
      <c r="FJ56" s="234"/>
      <c r="FK56" s="234"/>
      <c r="FL56" s="234"/>
      <c r="FM56" s="234"/>
      <c r="FN56" s="234"/>
      <c r="FO56" s="234"/>
      <c r="FP56" s="234"/>
      <c r="FQ56" s="234"/>
      <c r="FR56" s="234"/>
      <c r="FS56" s="234"/>
      <c r="FT56" s="234"/>
      <c r="FU56" s="234"/>
      <c r="FV56" s="234"/>
      <c r="FW56" s="234"/>
      <c r="FX56" s="234"/>
      <c r="FY56" s="234"/>
      <c r="FZ56" s="234"/>
      <c r="GA56" s="234"/>
      <c r="GB56" s="234"/>
      <c r="GC56" s="234"/>
      <c r="GD56" s="234"/>
      <c r="GE56" s="234"/>
      <c r="GF56" s="234"/>
      <c r="GG56" s="234"/>
      <c r="GH56" s="234"/>
      <c r="GI56" s="234"/>
      <c r="GJ56" s="234"/>
      <c r="GK56" s="234"/>
      <c r="GL56" s="234"/>
      <c r="GM56" s="234"/>
      <c r="GN56" s="234"/>
      <c r="GO56" s="234"/>
      <c r="GP56" s="234"/>
      <c r="GQ56" s="234"/>
      <c r="GR56" s="234"/>
      <c r="GS56" s="234"/>
      <c r="GT56" s="234"/>
      <c r="GU56" s="234"/>
      <c r="GV56" s="234"/>
      <c r="GW56" s="234"/>
      <c r="GX56" s="234"/>
      <c r="GY56" s="234"/>
      <c r="GZ56" s="234"/>
      <c r="HA56" s="234"/>
      <c r="HB56" s="234"/>
      <c r="HC56" s="234"/>
      <c r="HD56" s="234"/>
      <c r="HE56" s="234"/>
      <c r="HF56" s="234"/>
      <c r="HG56" s="234"/>
      <c r="HH56" s="234"/>
      <c r="HI56" s="234"/>
      <c r="HJ56" s="234"/>
      <c r="HK56" s="234"/>
      <c r="HL56" s="234"/>
      <c r="HM56" s="234"/>
      <c r="HN56" s="234"/>
      <c r="HO56" s="234"/>
      <c r="HP56" s="234"/>
      <c r="HQ56" s="234"/>
      <c r="HR56" s="234"/>
      <c r="HS56" s="234"/>
      <c r="HT56" s="234"/>
      <c r="HU56" s="234"/>
      <c r="HV56" s="234"/>
      <c r="HW56" s="234"/>
      <c r="HX56" s="234"/>
      <c r="HY56" s="234"/>
      <c r="HZ56" s="234"/>
      <c r="IA56" s="234"/>
      <c r="IB56" s="234"/>
      <c r="IC56" s="234"/>
      <c r="ID56" s="234"/>
      <c r="IE56" s="234"/>
      <c r="IF56" s="234"/>
      <c r="IG56" s="234"/>
      <c r="IH56" s="234"/>
      <c r="II56" s="234"/>
      <c r="IJ56" s="234"/>
      <c r="IK56" s="234"/>
      <c r="IL56" s="234"/>
      <c r="IM56" s="234"/>
      <c r="IN56" s="234"/>
      <c r="IO56" s="234"/>
      <c r="IP56" s="234"/>
      <c r="IQ56" s="234"/>
      <c r="IR56" s="234"/>
      <c r="IS56" s="234"/>
      <c r="IT56" s="234"/>
      <c r="IU56" s="234"/>
    </row>
    <row r="57" spans="1:255" s="237" customFormat="1" ht="13.5" customHeight="1" thickBot="1">
      <c r="A57" s="234"/>
      <c r="B57" s="283"/>
      <c r="C57" s="287">
        <v>13</v>
      </c>
      <c r="D57" s="288" t="s">
        <v>522</v>
      </c>
      <c r="E57" s="300">
        <f t="shared" si="1"/>
        <v>0</v>
      </c>
      <c r="F57" s="300">
        <f t="shared" si="1"/>
        <v>0</v>
      </c>
      <c r="G57" s="302">
        <v>0</v>
      </c>
      <c r="H57" s="302">
        <v>0</v>
      </c>
      <c r="I57" s="302">
        <v>0</v>
      </c>
      <c r="J57" s="302">
        <v>0</v>
      </c>
      <c r="K57" s="303">
        <f t="shared" si="4"/>
        <v>130</v>
      </c>
      <c r="L57" s="304">
        <f t="shared" si="2"/>
        <v>131</v>
      </c>
      <c r="M57" s="305">
        <f t="shared" si="3"/>
        <v>124</v>
      </c>
      <c r="N57" s="234"/>
      <c r="O57" s="234"/>
      <c r="P57" s="234"/>
      <c r="Q57" s="234"/>
      <c r="R57" s="234"/>
      <c r="S57" s="234"/>
      <c r="T57" s="234"/>
      <c r="U57" s="234"/>
      <c r="V57" s="234"/>
      <c r="W57" s="234"/>
      <c r="X57" s="234"/>
      <c r="Y57" s="234"/>
      <c r="Z57" s="234"/>
      <c r="AA57" s="234"/>
      <c r="AB57" s="234"/>
      <c r="AC57" s="234"/>
      <c r="AD57" s="234"/>
      <c r="AE57" s="234"/>
      <c r="AF57" s="234"/>
      <c r="AG57" s="234"/>
      <c r="AH57" s="234"/>
      <c r="AI57" s="234"/>
      <c r="AJ57" s="234"/>
      <c r="AK57" s="234"/>
      <c r="AL57" s="234"/>
      <c r="AM57" s="234"/>
      <c r="AN57" s="234"/>
      <c r="AO57" s="234"/>
      <c r="AP57" s="234"/>
      <c r="AQ57" s="234"/>
      <c r="AR57" s="234"/>
      <c r="AS57" s="234"/>
      <c r="AT57" s="234"/>
      <c r="AU57" s="234"/>
      <c r="AV57" s="234"/>
      <c r="AW57" s="234"/>
      <c r="AX57" s="234"/>
      <c r="AY57" s="234"/>
      <c r="AZ57" s="234"/>
      <c r="BA57" s="234"/>
      <c r="BB57" s="234"/>
      <c r="BC57" s="234"/>
      <c r="BD57" s="234"/>
      <c r="BE57" s="234"/>
      <c r="BF57" s="234"/>
      <c r="BG57" s="234"/>
      <c r="BH57" s="234"/>
      <c r="BI57" s="234"/>
      <c r="BJ57" s="234"/>
      <c r="BK57" s="234"/>
      <c r="BL57" s="234"/>
      <c r="BM57" s="234"/>
      <c r="BN57" s="234"/>
      <c r="BO57" s="234"/>
      <c r="BP57" s="234"/>
      <c r="BQ57" s="234"/>
      <c r="BR57" s="234"/>
      <c r="BS57" s="234"/>
      <c r="BT57" s="234"/>
      <c r="BU57" s="234"/>
      <c r="BV57" s="234"/>
      <c r="BW57" s="234"/>
      <c r="BX57" s="234"/>
      <c r="BY57" s="234"/>
      <c r="BZ57" s="234"/>
      <c r="CA57" s="234"/>
      <c r="CB57" s="234"/>
      <c r="CC57" s="234"/>
      <c r="CD57" s="234"/>
      <c r="CE57" s="234"/>
      <c r="CF57" s="234"/>
      <c r="CG57" s="234"/>
      <c r="CH57" s="234"/>
      <c r="CI57" s="234"/>
      <c r="CJ57" s="234"/>
      <c r="CK57" s="234"/>
      <c r="CL57" s="234"/>
      <c r="CM57" s="234"/>
      <c r="CN57" s="234"/>
      <c r="CO57" s="234"/>
      <c r="CP57" s="234"/>
      <c r="CQ57" s="234"/>
      <c r="CR57" s="234"/>
      <c r="CS57" s="234"/>
      <c r="CT57" s="234"/>
      <c r="CU57" s="234"/>
      <c r="CV57" s="234"/>
      <c r="CW57" s="234"/>
      <c r="CX57" s="234"/>
      <c r="CY57" s="234"/>
      <c r="CZ57" s="234"/>
      <c r="DA57" s="234"/>
      <c r="DB57" s="234"/>
      <c r="DC57" s="234"/>
      <c r="DD57" s="234"/>
      <c r="DE57" s="234"/>
      <c r="DF57" s="234"/>
      <c r="DG57" s="234"/>
      <c r="DH57" s="234"/>
      <c r="DI57" s="234"/>
      <c r="DJ57" s="234"/>
      <c r="DK57" s="234"/>
      <c r="DL57" s="234"/>
      <c r="DM57" s="234"/>
      <c r="DN57" s="234"/>
      <c r="DO57" s="234"/>
      <c r="DP57" s="234"/>
      <c r="DQ57" s="234"/>
      <c r="DR57" s="234"/>
      <c r="DS57" s="234"/>
      <c r="DT57" s="234"/>
      <c r="DU57" s="234"/>
      <c r="DV57" s="234"/>
      <c r="DW57" s="234"/>
      <c r="DX57" s="234"/>
      <c r="DY57" s="234"/>
      <c r="DZ57" s="234"/>
      <c r="EA57" s="234"/>
      <c r="EB57" s="234"/>
      <c r="EC57" s="234"/>
      <c r="ED57" s="234"/>
      <c r="EE57" s="234"/>
      <c r="EF57" s="234"/>
      <c r="EG57" s="234"/>
      <c r="EH57" s="234"/>
      <c r="EI57" s="234"/>
      <c r="EJ57" s="234"/>
      <c r="EK57" s="234"/>
      <c r="EL57" s="234"/>
      <c r="EM57" s="234"/>
      <c r="EN57" s="234"/>
      <c r="EO57" s="234"/>
      <c r="EP57" s="234"/>
      <c r="EQ57" s="234"/>
      <c r="ER57" s="234"/>
      <c r="ES57" s="234"/>
      <c r="ET57" s="234"/>
      <c r="EU57" s="234"/>
      <c r="EV57" s="234"/>
      <c r="EW57" s="234"/>
      <c r="EX57" s="234"/>
      <c r="EY57" s="234"/>
      <c r="EZ57" s="234"/>
      <c r="FA57" s="234"/>
      <c r="FB57" s="234"/>
      <c r="FC57" s="234"/>
      <c r="FD57" s="234"/>
      <c r="FE57" s="234"/>
      <c r="FF57" s="234"/>
      <c r="FG57" s="234"/>
      <c r="FH57" s="234"/>
      <c r="FI57" s="234"/>
      <c r="FJ57" s="234"/>
      <c r="FK57" s="234"/>
      <c r="FL57" s="234"/>
      <c r="FM57" s="234"/>
      <c r="FN57" s="234"/>
      <c r="FO57" s="234"/>
      <c r="FP57" s="234"/>
      <c r="FQ57" s="234"/>
      <c r="FR57" s="234"/>
      <c r="FS57" s="234"/>
      <c r="FT57" s="234"/>
      <c r="FU57" s="234"/>
      <c r="FV57" s="234"/>
      <c r="FW57" s="234"/>
      <c r="FX57" s="234"/>
      <c r="FY57" s="234"/>
      <c r="FZ57" s="234"/>
      <c r="GA57" s="234"/>
      <c r="GB57" s="234"/>
      <c r="GC57" s="234"/>
      <c r="GD57" s="234"/>
      <c r="GE57" s="234"/>
      <c r="GF57" s="234"/>
      <c r="GG57" s="234"/>
      <c r="GH57" s="234"/>
      <c r="GI57" s="234"/>
      <c r="GJ57" s="234"/>
      <c r="GK57" s="234"/>
      <c r="GL57" s="234"/>
      <c r="GM57" s="234"/>
      <c r="GN57" s="234"/>
      <c r="GO57" s="234"/>
      <c r="GP57" s="234"/>
      <c r="GQ57" s="234"/>
      <c r="GR57" s="234"/>
      <c r="GS57" s="234"/>
      <c r="GT57" s="234"/>
      <c r="GU57" s="234"/>
      <c r="GV57" s="234"/>
      <c r="GW57" s="234"/>
      <c r="GX57" s="234"/>
      <c r="GY57" s="234"/>
      <c r="GZ57" s="234"/>
      <c r="HA57" s="234"/>
      <c r="HB57" s="234"/>
      <c r="HC57" s="234"/>
      <c r="HD57" s="234"/>
      <c r="HE57" s="234"/>
      <c r="HF57" s="234"/>
      <c r="HG57" s="234"/>
      <c r="HH57" s="234"/>
      <c r="HI57" s="234"/>
      <c r="HJ57" s="234"/>
      <c r="HK57" s="234"/>
      <c r="HL57" s="234"/>
      <c r="HM57" s="234"/>
      <c r="HN57" s="234"/>
      <c r="HO57" s="234"/>
      <c r="HP57" s="234"/>
      <c r="HQ57" s="234"/>
      <c r="HR57" s="234"/>
      <c r="HS57" s="234"/>
      <c r="HT57" s="234"/>
      <c r="HU57" s="234"/>
      <c r="HV57" s="234"/>
      <c r="HW57" s="234"/>
      <c r="HX57" s="234"/>
      <c r="HY57" s="234"/>
      <c r="HZ57" s="234"/>
      <c r="IA57" s="234"/>
      <c r="IB57" s="234"/>
      <c r="IC57" s="234"/>
      <c r="ID57" s="234"/>
      <c r="IE57" s="234"/>
      <c r="IF57" s="234"/>
      <c r="IG57" s="234"/>
      <c r="IH57" s="234"/>
      <c r="II57" s="234"/>
      <c r="IJ57" s="234"/>
      <c r="IK57" s="234"/>
      <c r="IL57" s="234"/>
      <c r="IM57" s="234"/>
      <c r="IN57" s="234"/>
      <c r="IO57" s="234"/>
      <c r="IP57" s="234"/>
      <c r="IQ57" s="234"/>
      <c r="IR57" s="234"/>
      <c r="IS57" s="234"/>
      <c r="IT57" s="234"/>
      <c r="IU57" s="234"/>
    </row>
    <row r="58" spans="1:255" s="237" customFormat="1" ht="13.5" customHeight="1" thickBot="1">
      <c r="A58" s="234"/>
      <c r="B58" s="283"/>
      <c r="C58" s="287">
        <v>14</v>
      </c>
      <c r="D58" s="288" t="s">
        <v>523</v>
      </c>
      <c r="E58" s="300">
        <f t="shared" si="1"/>
        <v>0</v>
      </c>
      <c r="F58" s="300">
        <f t="shared" si="1"/>
        <v>0</v>
      </c>
      <c r="G58" s="307"/>
      <c r="H58" s="307"/>
      <c r="I58" s="308"/>
      <c r="J58" s="308"/>
      <c r="K58" s="309">
        <f t="shared" si="4"/>
        <v>139</v>
      </c>
      <c r="L58" s="304">
        <f t="shared" si="2"/>
        <v>140</v>
      </c>
      <c r="M58" s="305">
        <f t="shared" si="3"/>
        <v>133</v>
      </c>
      <c r="N58" s="234"/>
      <c r="O58" s="234"/>
      <c r="P58" s="234"/>
      <c r="Q58" s="234"/>
      <c r="R58" s="234"/>
      <c r="S58" s="234"/>
      <c r="T58" s="234"/>
      <c r="U58" s="234"/>
      <c r="V58" s="234"/>
      <c r="W58" s="234"/>
      <c r="X58" s="234"/>
      <c r="Y58" s="234"/>
      <c r="Z58" s="234"/>
      <c r="AA58" s="234"/>
      <c r="AB58" s="234"/>
      <c r="AC58" s="234"/>
      <c r="AD58" s="234"/>
      <c r="AE58" s="234"/>
      <c r="AF58" s="234"/>
      <c r="AG58" s="234"/>
      <c r="AH58" s="234"/>
      <c r="AI58" s="234"/>
      <c r="AJ58" s="234"/>
      <c r="AK58" s="234"/>
      <c r="AL58" s="234"/>
      <c r="AM58" s="234"/>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c r="BQ58" s="234"/>
      <c r="BR58" s="234"/>
      <c r="BS58" s="234"/>
      <c r="BT58" s="234"/>
      <c r="BU58" s="234"/>
      <c r="BV58" s="234"/>
      <c r="BW58" s="234"/>
      <c r="BX58" s="234"/>
      <c r="BY58" s="234"/>
      <c r="BZ58" s="234"/>
      <c r="CA58" s="234"/>
      <c r="CB58" s="234"/>
      <c r="CC58" s="234"/>
      <c r="CD58" s="234"/>
      <c r="CE58" s="234"/>
      <c r="CF58" s="234"/>
      <c r="CG58" s="234"/>
      <c r="CH58" s="234"/>
      <c r="CI58" s="234"/>
      <c r="CJ58" s="234"/>
      <c r="CK58" s="234"/>
      <c r="CL58" s="234"/>
      <c r="CM58" s="234"/>
      <c r="CN58" s="234"/>
      <c r="CO58" s="234"/>
      <c r="CP58" s="234"/>
      <c r="CQ58" s="234"/>
      <c r="CR58" s="234"/>
      <c r="CS58" s="234"/>
      <c r="CT58" s="234"/>
      <c r="CU58" s="234"/>
      <c r="CV58" s="234"/>
      <c r="CW58" s="234"/>
      <c r="CX58" s="234"/>
      <c r="CY58" s="234"/>
      <c r="CZ58" s="234"/>
      <c r="DA58" s="234"/>
      <c r="DB58" s="234"/>
      <c r="DC58" s="234"/>
      <c r="DD58" s="234"/>
      <c r="DE58" s="234"/>
      <c r="DF58" s="234"/>
      <c r="DG58" s="234"/>
      <c r="DH58" s="234"/>
      <c r="DI58" s="234"/>
      <c r="DJ58" s="234"/>
      <c r="DK58" s="234"/>
      <c r="DL58" s="234"/>
      <c r="DM58" s="234"/>
      <c r="DN58" s="234"/>
      <c r="DO58" s="234"/>
      <c r="DP58" s="234"/>
      <c r="DQ58" s="234"/>
      <c r="DR58" s="234"/>
      <c r="DS58" s="234"/>
      <c r="DT58" s="234"/>
      <c r="DU58" s="234"/>
      <c r="DV58" s="234"/>
      <c r="DW58" s="234"/>
      <c r="DX58" s="234"/>
      <c r="DY58" s="234"/>
      <c r="DZ58" s="234"/>
      <c r="EA58" s="234"/>
      <c r="EB58" s="234"/>
      <c r="EC58" s="234"/>
      <c r="ED58" s="234"/>
      <c r="EE58" s="234"/>
      <c r="EF58" s="234"/>
      <c r="EG58" s="234"/>
      <c r="EH58" s="234"/>
      <c r="EI58" s="234"/>
      <c r="EJ58" s="234"/>
      <c r="EK58" s="234"/>
      <c r="EL58" s="234"/>
      <c r="EM58" s="234"/>
      <c r="EN58" s="234"/>
      <c r="EO58" s="234"/>
      <c r="EP58" s="234"/>
      <c r="EQ58" s="234"/>
      <c r="ER58" s="234"/>
      <c r="ES58" s="234"/>
      <c r="ET58" s="234"/>
      <c r="EU58" s="234"/>
      <c r="EV58" s="234"/>
      <c r="EW58" s="234"/>
      <c r="EX58" s="234"/>
      <c r="EY58" s="234"/>
      <c r="EZ58" s="234"/>
      <c r="FA58" s="234"/>
      <c r="FB58" s="234"/>
      <c r="FC58" s="234"/>
      <c r="FD58" s="234"/>
      <c r="FE58" s="234"/>
      <c r="FF58" s="234"/>
      <c r="FG58" s="234"/>
      <c r="FH58" s="234"/>
      <c r="FI58" s="234"/>
      <c r="FJ58" s="234"/>
      <c r="FK58" s="234"/>
      <c r="FL58" s="234"/>
      <c r="FM58" s="234"/>
      <c r="FN58" s="234"/>
      <c r="FO58" s="234"/>
      <c r="FP58" s="234"/>
      <c r="FQ58" s="234"/>
      <c r="FR58" s="234"/>
      <c r="FS58" s="234"/>
      <c r="FT58" s="234"/>
      <c r="FU58" s="234"/>
      <c r="FV58" s="234"/>
      <c r="FW58" s="234"/>
      <c r="FX58" s="234"/>
      <c r="FY58" s="234"/>
      <c r="FZ58" s="234"/>
      <c r="GA58" s="234"/>
      <c r="GB58" s="234"/>
      <c r="GC58" s="234"/>
      <c r="GD58" s="234"/>
      <c r="GE58" s="234"/>
      <c r="GF58" s="234"/>
      <c r="GG58" s="234"/>
      <c r="GH58" s="234"/>
      <c r="GI58" s="234"/>
      <c r="GJ58" s="234"/>
      <c r="GK58" s="234"/>
      <c r="GL58" s="234"/>
      <c r="GM58" s="234"/>
      <c r="GN58" s="234"/>
      <c r="GO58" s="234"/>
      <c r="GP58" s="234"/>
      <c r="GQ58" s="234"/>
      <c r="GR58" s="234"/>
      <c r="GS58" s="234"/>
      <c r="GT58" s="234"/>
      <c r="GU58" s="234"/>
      <c r="GV58" s="234"/>
      <c r="GW58" s="234"/>
      <c r="GX58" s="234"/>
      <c r="GY58" s="234"/>
      <c r="GZ58" s="234"/>
      <c r="HA58" s="234"/>
      <c r="HB58" s="234"/>
      <c r="HC58" s="234"/>
      <c r="HD58" s="234"/>
      <c r="HE58" s="234"/>
      <c r="HF58" s="234"/>
      <c r="HG58" s="234"/>
      <c r="HH58" s="234"/>
      <c r="HI58" s="234"/>
      <c r="HJ58" s="234"/>
      <c r="HK58" s="234"/>
      <c r="HL58" s="234"/>
      <c r="HM58" s="234"/>
      <c r="HN58" s="234"/>
      <c r="HO58" s="234"/>
      <c r="HP58" s="234"/>
      <c r="HQ58" s="234"/>
      <c r="HR58" s="234"/>
      <c r="HS58" s="234"/>
      <c r="HT58" s="234"/>
      <c r="HU58" s="234"/>
      <c r="HV58" s="234"/>
      <c r="HW58" s="234"/>
      <c r="HX58" s="234"/>
      <c r="HY58" s="234"/>
      <c r="HZ58" s="234"/>
      <c r="IA58" s="234"/>
      <c r="IB58" s="234"/>
      <c r="IC58" s="234"/>
      <c r="ID58" s="234"/>
      <c r="IE58" s="234"/>
      <c r="IF58" s="234"/>
      <c r="IG58" s="234"/>
      <c r="IH58" s="234"/>
      <c r="II58" s="234"/>
      <c r="IJ58" s="234"/>
      <c r="IK58" s="234"/>
      <c r="IL58" s="234"/>
      <c r="IM58" s="234"/>
      <c r="IN58" s="234"/>
      <c r="IO58" s="234"/>
      <c r="IP58" s="234"/>
      <c r="IQ58" s="234"/>
      <c r="IR58" s="234"/>
      <c r="IS58" s="234"/>
      <c r="IT58" s="234"/>
      <c r="IU58" s="234"/>
    </row>
    <row r="59" spans="1:255" s="237" customFormat="1" ht="13.5" customHeight="1">
      <c r="A59" s="234"/>
      <c r="B59" s="283"/>
      <c r="C59" s="272"/>
      <c r="D59" s="1081" t="s">
        <v>601</v>
      </c>
      <c r="E59" s="1066"/>
      <c r="F59" s="1066"/>
      <c r="G59" s="1066"/>
      <c r="H59" s="1066"/>
      <c r="I59" s="1066"/>
      <c r="J59" s="1066"/>
      <c r="K59" s="1066"/>
      <c r="L59" s="234"/>
      <c r="M59" s="234"/>
      <c r="N59" s="234"/>
      <c r="O59" s="234"/>
      <c r="P59" s="234"/>
      <c r="Q59" s="234"/>
      <c r="R59" s="234"/>
      <c r="S59" s="234"/>
      <c r="T59" s="234"/>
      <c r="U59" s="234"/>
      <c r="V59" s="234"/>
      <c r="W59" s="234"/>
      <c r="X59" s="234"/>
      <c r="Y59" s="234"/>
      <c r="Z59" s="234"/>
      <c r="AA59" s="234"/>
      <c r="AB59" s="234"/>
      <c r="AC59" s="234"/>
      <c r="AD59" s="234"/>
      <c r="AE59" s="234"/>
      <c r="AF59" s="234"/>
      <c r="AG59" s="234"/>
      <c r="AH59" s="234"/>
      <c r="AI59" s="234"/>
      <c r="AJ59" s="234"/>
      <c r="AK59" s="234"/>
      <c r="AL59" s="234"/>
      <c r="AM59" s="234"/>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c r="BQ59" s="234"/>
      <c r="BR59" s="234"/>
      <c r="BS59" s="234"/>
      <c r="BT59" s="234"/>
      <c r="BU59" s="234"/>
      <c r="BV59" s="234"/>
      <c r="BW59" s="234"/>
      <c r="BX59" s="234"/>
      <c r="BY59" s="234"/>
      <c r="BZ59" s="234"/>
      <c r="CA59" s="234"/>
      <c r="CB59" s="234"/>
      <c r="CC59" s="234"/>
      <c r="CD59" s="234"/>
      <c r="CE59" s="234"/>
      <c r="CF59" s="234"/>
      <c r="CG59" s="234"/>
      <c r="CH59" s="234"/>
      <c r="CI59" s="234"/>
      <c r="CJ59" s="234"/>
      <c r="CK59" s="234"/>
      <c r="CL59" s="234"/>
      <c r="CM59" s="234"/>
      <c r="CN59" s="234"/>
      <c r="CO59" s="234"/>
      <c r="CP59" s="234"/>
      <c r="CQ59" s="234"/>
      <c r="CR59" s="234"/>
      <c r="CS59" s="234"/>
      <c r="CT59" s="234"/>
      <c r="CU59" s="234"/>
      <c r="CV59" s="234"/>
      <c r="CW59" s="234"/>
      <c r="CX59" s="234"/>
      <c r="CY59" s="234"/>
      <c r="CZ59" s="234"/>
      <c r="DA59" s="234"/>
      <c r="DB59" s="234"/>
      <c r="DC59" s="234"/>
      <c r="DD59" s="234"/>
      <c r="DE59" s="234"/>
      <c r="DF59" s="234"/>
      <c r="DG59" s="234"/>
      <c r="DH59" s="234"/>
      <c r="DI59" s="234"/>
      <c r="DJ59" s="234"/>
      <c r="DK59" s="234"/>
      <c r="DL59" s="234"/>
      <c r="DM59" s="234"/>
      <c r="DN59" s="234"/>
      <c r="DO59" s="234"/>
      <c r="DP59" s="234"/>
      <c r="DQ59" s="234"/>
      <c r="DR59" s="234"/>
      <c r="DS59" s="234"/>
      <c r="DT59" s="234"/>
      <c r="DU59" s="234"/>
      <c r="DV59" s="234"/>
      <c r="DW59" s="234"/>
      <c r="DX59" s="234"/>
      <c r="DY59" s="234"/>
      <c r="DZ59" s="234"/>
      <c r="EA59" s="234"/>
      <c r="EB59" s="234"/>
      <c r="EC59" s="234"/>
      <c r="ED59" s="234"/>
      <c r="EE59" s="234"/>
      <c r="EF59" s="234"/>
      <c r="EG59" s="234"/>
      <c r="EH59" s="234"/>
      <c r="EI59" s="234"/>
      <c r="EJ59" s="234"/>
      <c r="EK59" s="234"/>
      <c r="EL59" s="234"/>
      <c r="EM59" s="234"/>
      <c r="EN59" s="234"/>
      <c r="EO59" s="234"/>
      <c r="EP59" s="234"/>
      <c r="EQ59" s="234"/>
      <c r="ER59" s="234"/>
      <c r="ES59" s="234"/>
      <c r="ET59" s="234"/>
      <c r="EU59" s="234"/>
      <c r="EV59" s="234"/>
      <c r="EW59" s="234"/>
      <c r="EX59" s="234"/>
      <c r="EY59" s="234"/>
      <c r="EZ59" s="234"/>
      <c r="FA59" s="234"/>
      <c r="FB59" s="234"/>
      <c r="FC59" s="234"/>
      <c r="FD59" s="234"/>
      <c r="FE59" s="234"/>
      <c r="FF59" s="234"/>
      <c r="FG59" s="234"/>
      <c r="FH59" s="234"/>
      <c r="FI59" s="234"/>
      <c r="FJ59" s="234"/>
      <c r="FK59" s="234"/>
      <c r="FL59" s="234"/>
      <c r="FM59" s="234"/>
      <c r="FN59" s="234"/>
      <c r="FO59" s="234"/>
      <c r="FP59" s="234"/>
      <c r="FQ59" s="234"/>
      <c r="FR59" s="234"/>
      <c r="FS59" s="234"/>
      <c r="FT59" s="234"/>
      <c r="FU59" s="234"/>
      <c r="FV59" s="234"/>
      <c r="FW59" s="234"/>
      <c r="FX59" s="234"/>
      <c r="FY59" s="234"/>
      <c r="FZ59" s="234"/>
      <c r="GA59" s="234"/>
      <c r="GB59" s="234"/>
      <c r="GC59" s="234"/>
      <c r="GD59" s="234"/>
      <c r="GE59" s="234"/>
      <c r="GF59" s="234"/>
      <c r="GG59" s="234"/>
      <c r="GH59" s="234"/>
      <c r="GI59" s="234"/>
      <c r="GJ59" s="234"/>
      <c r="GK59" s="234"/>
      <c r="GL59" s="234"/>
      <c r="GM59" s="234"/>
      <c r="GN59" s="234"/>
      <c r="GO59" s="234"/>
      <c r="GP59" s="234"/>
      <c r="GQ59" s="234"/>
      <c r="GR59" s="234"/>
      <c r="GS59" s="234"/>
      <c r="GT59" s="234"/>
      <c r="GU59" s="234"/>
      <c r="GV59" s="234"/>
      <c r="GW59" s="234"/>
      <c r="GX59" s="234"/>
      <c r="GY59" s="234"/>
      <c r="GZ59" s="234"/>
      <c r="HA59" s="234"/>
      <c r="HB59" s="234"/>
      <c r="HC59" s="234"/>
      <c r="HD59" s="234"/>
      <c r="HE59" s="234"/>
      <c r="HF59" s="234"/>
      <c r="HG59" s="234"/>
      <c r="HH59" s="234"/>
      <c r="HI59" s="234"/>
      <c r="HJ59" s="234"/>
      <c r="HK59" s="234"/>
      <c r="HL59" s="234"/>
      <c r="HM59" s="234"/>
      <c r="HN59" s="234"/>
      <c r="HO59" s="234"/>
      <c r="HP59" s="234"/>
      <c r="HQ59" s="234"/>
      <c r="HR59" s="234"/>
      <c r="HS59" s="234"/>
      <c r="HT59" s="234"/>
      <c r="HU59" s="234"/>
      <c r="HV59" s="234"/>
      <c r="HW59" s="234"/>
      <c r="HX59" s="234"/>
      <c r="HY59" s="234"/>
      <c r="HZ59" s="234"/>
      <c r="IA59" s="234"/>
      <c r="IB59" s="234"/>
      <c r="IC59" s="234"/>
      <c r="ID59" s="234"/>
      <c r="IE59" s="234"/>
      <c r="IF59" s="234"/>
      <c r="IG59" s="234"/>
      <c r="IH59" s="234"/>
      <c r="II59" s="234"/>
      <c r="IJ59" s="234"/>
      <c r="IK59" s="234"/>
      <c r="IL59" s="234"/>
      <c r="IM59" s="234"/>
      <c r="IN59" s="234"/>
      <c r="IO59" s="234"/>
      <c r="IP59" s="234"/>
      <c r="IQ59" s="234"/>
      <c r="IR59" s="234"/>
      <c r="IS59" s="234"/>
      <c r="IT59" s="234"/>
      <c r="IU59" s="234"/>
    </row>
    <row r="60" spans="1:255" s="237" customFormat="1" ht="13.5" customHeight="1" thickBot="1">
      <c r="A60" s="234"/>
      <c r="B60" s="283"/>
      <c r="C60" s="294"/>
      <c r="D60" s="1068" t="s">
        <v>600</v>
      </c>
      <c r="E60" s="1066"/>
      <c r="F60" s="1066"/>
      <c r="G60" s="1066"/>
      <c r="H60" s="1066"/>
      <c r="I60" s="1066"/>
      <c r="J60" s="1066"/>
      <c r="K60" s="1066"/>
      <c r="L60" s="234"/>
      <c r="M60" s="234"/>
      <c r="N60" s="234"/>
      <c r="O60" s="234"/>
      <c r="P60" s="234"/>
      <c r="Q60" s="234"/>
      <c r="R60" s="234"/>
      <c r="S60" s="234"/>
      <c r="T60" s="234"/>
      <c r="U60" s="234"/>
      <c r="V60" s="234"/>
      <c r="W60" s="234"/>
      <c r="X60" s="234"/>
      <c r="Y60" s="234"/>
      <c r="Z60" s="234"/>
      <c r="AA60" s="234"/>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c r="BQ60" s="234"/>
      <c r="BR60" s="234"/>
      <c r="BS60" s="234"/>
      <c r="BT60" s="234"/>
      <c r="BU60" s="234"/>
      <c r="BV60" s="234"/>
      <c r="BW60" s="234"/>
      <c r="BX60" s="234"/>
      <c r="BY60" s="234"/>
      <c r="BZ60" s="234"/>
      <c r="CA60" s="234"/>
      <c r="CB60" s="234"/>
      <c r="CC60" s="234"/>
      <c r="CD60" s="234"/>
      <c r="CE60" s="234"/>
      <c r="CF60" s="234"/>
      <c r="CG60" s="234"/>
      <c r="CH60" s="234"/>
      <c r="CI60" s="234"/>
      <c r="CJ60" s="234"/>
      <c r="CK60" s="234"/>
      <c r="CL60" s="234"/>
      <c r="CM60" s="234"/>
      <c r="CN60" s="234"/>
      <c r="CO60" s="234"/>
      <c r="CP60" s="234"/>
      <c r="CQ60" s="234"/>
      <c r="CR60" s="234"/>
      <c r="CS60" s="234"/>
      <c r="CT60" s="234"/>
      <c r="CU60" s="234"/>
      <c r="CV60" s="234"/>
      <c r="CW60" s="234"/>
      <c r="CX60" s="234"/>
      <c r="CY60" s="234"/>
      <c r="CZ60" s="234"/>
      <c r="DA60" s="234"/>
      <c r="DB60" s="234"/>
      <c r="DC60" s="234"/>
      <c r="DD60" s="234"/>
      <c r="DE60" s="234"/>
      <c r="DF60" s="234"/>
      <c r="DG60" s="234"/>
      <c r="DH60" s="234"/>
      <c r="DI60" s="234"/>
      <c r="DJ60" s="234"/>
      <c r="DK60" s="234"/>
      <c r="DL60" s="234"/>
      <c r="DM60" s="234"/>
      <c r="DN60" s="234"/>
      <c r="DO60" s="234"/>
      <c r="DP60" s="234"/>
      <c r="DQ60" s="234"/>
      <c r="DR60" s="234"/>
      <c r="DS60" s="234"/>
      <c r="DT60" s="234"/>
      <c r="DU60" s="234"/>
      <c r="DV60" s="234"/>
      <c r="DW60" s="234"/>
      <c r="DX60" s="234"/>
      <c r="DY60" s="234"/>
      <c r="DZ60" s="234"/>
      <c r="EA60" s="234"/>
      <c r="EB60" s="234"/>
      <c r="EC60" s="234"/>
      <c r="ED60" s="234"/>
      <c r="EE60" s="234"/>
      <c r="EF60" s="234"/>
      <c r="EG60" s="234"/>
      <c r="EH60" s="234"/>
      <c r="EI60" s="234"/>
      <c r="EJ60" s="234"/>
      <c r="EK60" s="234"/>
      <c r="EL60" s="234"/>
      <c r="EM60" s="234"/>
      <c r="EN60" s="234"/>
      <c r="EO60" s="234"/>
      <c r="EP60" s="234"/>
      <c r="EQ60" s="234"/>
      <c r="ER60" s="234"/>
      <c r="ES60" s="234"/>
      <c r="ET60" s="234"/>
      <c r="EU60" s="234"/>
      <c r="EV60" s="234"/>
      <c r="EW60" s="234"/>
      <c r="EX60" s="234"/>
      <c r="EY60" s="234"/>
      <c r="EZ60" s="234"/>
      <c r="FA60" s="234"/>
      <c r="FB60" s="234"/>
      <c r="FC60" s="234"/>
      <c r="FD60" s="234"/>
      <c r="FE60" s="234"/>
      <c r="FF60" s="234"/>
      <c r="FG60" s="234"/>
      <c r="FH60" s="234"/>
      <c r="FI60" s="234"/>
      <c r="FJ60" s="234"/>
      <c r="FK60" s="234"/>
      <c r="FL60" s="234"/>
      <c r="FM60" s="234"/>
      <c r="FN60" s="234"/>
      <c r="FO60" s="234"/>
      <c r="FP60" s="234"/>
      <c r="FQ60" s="234"/>
      <c r="FR60" s="234"/>
      <c r="FS60" s="234"/>
      <c r="FT60" s="234"/>
      <c r="FU60" s="234"/>
      <c r="FV60" s="234"/>
      <c r="FW60" s="234"/>
      <c r="FX60" s="234"/>
      <c r="FY60" s="234"/>
      <c r="FZ60" s="234"/>
      <c r="GA60" s="234"/>
      <c r="GB60" s="234"/>
      <c r="GC60" s="234"/>
      <c r="GD60" s="234"/>
      <c r="GE60" s="234"/>
      <c r="GF60" s="234"/>
      <c r="GG60" s="234"/>
      <c r="GH60" s="234"/>
      <c r="GI60" s="234"/>
      <c r="GJ60" s="234"/>
      <c r="GK60" s="234"/>
      <c r="GL60" s="234"/>
      <c r="GM60" s="234"/>
      <c r="GN60" s="234"/>
      <c r="GO60" s="234"/>
      <c r="GP60" s="234"/>
      <c r="GQ60" s="234"/>
      <c r="GR60" s="234"/>
      <c r="GS60" s="234"/>
      <c r="GT60" s="234"/>
      <c r="GU60" s="234"/>
      <c r="GV60" s="234"/>
      <c r="GW60" s="234"/>
      <c r="GX60" s="234"/>
      <c r="GY60" s="234"/>
      <c r="GZ60" s="234"/>
      <c r="HA60" s="234"/>
      <c r="HB60" s="234"/>
      <c r="HC60" s="234"/>
      <c r="HD60" s="234"/>
      <c r="HE60" s="234"/>
      <c r="HF60" s="234"/>
      <c r="HG60" s="234"/>
      <c r="HH60" s="234"/>
      <c r="HI60" s="234"/>
      <c r="HJ60" s="234"/>
      <c r="HK60" s="234"/>
      <c r="HL60" s="234"/>
      <c r="HM60" s="234"/>
      <c r="HN60" s="234"/>
      <c r="HO60" s="234"/>
      <c r="HP60" s="234"/>
      <c r="HQ60" s="234"/>
      <c r="HR60" s="234"/>
      <c r="HS60" s="234"/>
      <c r="HT60" s="234"/>
      <c r="HU60" s="234"/>
      <c r="HV60" s="234"/>
      <c r="HW60" s="234"/>
      <c r="HX60" s="234"/>
      <c r="HY60" s="234"/>
      <c r="HZ60" s="234"/>
      <c r="IA60" s="234"/>
      <c r="IB60" s="234"/>
      <c r="IC60" s="234"/>
      <c r="ID60" s="234"/>
      <c r="IE60" s="234"/>
      <c r="IF60" s="234"/>
      <c r="IG60" s="234"/>
      <c r="IH60" s="234"/>
      <c r="II60" s="234"/>
      <c r="IJ60" s="234"/>
      <c r="IK60" s="234"/>
      <c r="IL60" s="234"/>
      <c r="IM60" s="234"/>
      <c r="IN60" s="234"/>
      <c r="IO60" s="234"/>
      <c r="IP60" s="234"/>
      <c r="IQ60" s="234"/>
      <c r="IR60" s="234"/>
      <c r="IS60" s="234"/>
      <c r="IT60" s="234"/>
      <c r="IU60" s="234"/>
    </row>
    <row r="61" spans="1:255" s="237" customFormat="1" ht="13.5" customHeight="1" thickBot="1">
      <c r="A61" s="234"/>
      <c r="B61" s="283"/>
      <c r="C61" s="285" t="s">
        <v>105</v>
      </c>
      <c r="D61" s="278" t="s">
        <v>596</v>
      </c>
      <c r="E61" s="278" t="s">
        <v>595</v>
      </c>
      <c r="F61" s="295" t="s">
        <v>594</v>
      </c>
      <c r="G61" s="279">
        <v>2016</v>
      </c>
      <c r="H61" s="279">
        <v>2017</v>
      </c>
      <c r="I61" s="279">
        <v>2018</v>
      </c>
      <c r="J61" s="279">
        <v>2019</v>
      </c>
      <c r="K61" s="310"/>
      <c r="L61" s="234"/>
      <c r="M61" s="234"/>
      <c r="N61" s="234"/>
      <c r="O61" s="234"/>
      <c r="P61" s="234"/>
      <c r="Q61" s="234"/>
      <c r="R61" s="234"/>
      <c r="S61" s="234"/>
      <c r="T61" s="234"/>
      <c r="U61" s="234"/>
      <c r="V61" s="234"/>
      <c r="W61" s="234"/>
      <c r="X61" s="234"/>
      <c r="Y61" s="234"/>
      <c r="Z61" s="234"/>
      <c r="AA61" s="234"/>
      <c r="AB61" s="234"/>
      <c r="AC61" s="234"/>
      <c r="AD61" s="234"/>
      <c r="AE61" s="234"/>
      <c r="AF61" s="234"/>
      <c r="AG61" s="234"/>
      <c r="AH61" s="234"/>
      <c r="AI61" s="234"/>
      <c r="AJ61" s="234"/>
      <c r="AK61" s="234"/>
      <c r="AL61" s="234"/>
      <c r="AM61" s="234"/>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34"/>
      <c r="BK61" s="234"/>
      <c r="BL61" s="234"/>
      <c r="BM61" s="234"/>
      <c r="BN61" s="234"/>
      <c r="BO61" s="234"/>
      <c r="BP61" s="234"/>
      <c r="BQ61" s="234"/>
      <c r="BR61" s="234"/>
      <c r="BS61" s="234"/>
      <c r="BT61" s="234"/>
      <c r="BU61" s="234"/>
      <c r="BV61" s="234"/>
      <c r="BW61" s="234"/>
      <c r="BX61" s="234"/>
      <c r="BY61" s="234"/>
      <c r="BZ61" s="234"/>
      <c r="CA61" s="234"/>
      <c r="CB61" s="234"/>
      <c r="CC61" s="234"/>
      <c r="CD61" s="234"/>
      <c r="CE61" s="234"/>
      <c r="CF61" s="234"/>
      <c r="CG61" s="234"/>
      <c r="CH61" s="234"/>
      <c r="CI61" s="234"/>
      <c r="CJ61" s="234"/>
      <c r="CK61" s="234"/>
      <c r="CL61" s="234"/>
      <c r="CM61" s="234"/>
      <c r="CN61" s="234"/>
      <c r="CO61" s="234"/>
      <c r="CP61" s="234"/>
      <c r="CQ61" s="234"/>
      <c r="CR61" s="234"/>
      <c r="CS61" s="234"/>
      <c r="CT61" s="234"/>
      <c r="CU61" s="234"/>
      <c r="CV61" s="234"/>
      <c r="CW61" s="234"/>
      <c r="CX61" s="234"/>
      <c r="CY61" s="234"/>
      <c r="CZ61" s="234"/>
      <c r="DA61" s="234"/>
      <c r="DB61" s="234"/>
      <c r="DC61" s="234"/>
      <c r="DD61" s="234"/>
      <c r="DE61" s="234"/>
      <c r="DF61" s="234"/>
      <c r="DG61" s="234"/>
      <c r="DH61" s="234"/>
      <c r="DI61" s="234"/>
      <c r="DJ61" s="234"/>
      <c r="DK61" s="234"/>
      <c r="DL61" s="234"/>
      <c r="DM61" s="234"/>
      <c r="DN61" s="234"/>
      <c r="DO61" s="234"/>
      <c r="DP61" s="234"/>
      <c r="DQ61" s="234"/>
      <c r="DR61" s="234"/>
      <c r="DS61" s="234"/>
      <c r="DT61" s="234"/>
      <c r="DU61" s="234"/>
      <c r="DV61" s="234"/>
      <c r="DW61" s="234"/>
      <c r="DX61" s="234"/>
      <c r="DY61" s="234"/>
      <c r="DZ61" s="234"/>
      <c r="EA61" s="234"/>
      <c r="EB61" s="234"/>
      <c r="EC61" s="234"/>
      <c r="ED61" s="234"/>
      <c r="EE61" s="234"/>
      <c r="EF61" s="234"/>
      <c r="EG61" s="234"/>
      <c r="EH61" s="234"/>
      <c r="EI61" s="234"/>
      <c r="EJ61" s="234"/>
      <c r="EK61" s="234"/>
      <c r="EL61" s="234"/>
      <c r="EM61" s="234"/>
      <c r="EN61" s="234"/>
      <c r="EO61" s="234"/>
      <c r="EP61" s="234"/>
      <c r="EQ61" s="234"/>
      <c r="ER61" s="234"/>
      <c r="ES61" s="234"/>
      <c r="ET61" s="234"/>
      <c r="EU61" s="234"/>
      <c r="EV61" s="234"/>
      <c r="EW61" s="234"/>
      <c r="EX61" s="234"/>
      <c r="EY61" s="234"/>
      <c r="EZ61" s="234"/>
      <c r="FA61" s="234"/>
      <c r="FB61" s="234"/>
      <c r="FC61" s="234"/>
      <c r="FD61" s="234"/>
      <c r="FE61" s="234"/>
      <c r="FF61" s="234"/>
      <c r="FG61" s="234"/>
      <c r="FH61" s="234"/>
      <c r="FI61" s="234"/>
      <c r="FJ61" s="234"/>
      <c r="FK61" s="234"/>
      <c r="FL61" s="234"/>
      <c r="FM61" s="234"/>
      <c r="FN61" s="234"/>
      <c r="FO61" s="234"/>
      <c r="FP61" s="234"/>
      <c r="FQ61" s="234"/>
      <c r="FR61" s="234"/>
      <c r="FS61" s="234"/>
      <c r="FT61" s="234"/>
      <c r="FU61" s="234"/>
      <c r="FV61" s="234"/>
      <c r="FW61" s="234"/>
      <c r="FX61" s="234"/>
      <c r="FY61" s="234"/>
      <c r="FZ61" s="234"/>
      <c r="GA61" s="234"/>
      <c r="GB61" s="234"/>
      <c r="GC61" s="234"/>
      <c r="GD61" s="234"/>
      <c r="GE61" s="234"/>
      <c r="GF61" s="234"/>
      <c r="GG61" s="234"/>
      <c r="GH61" s="234"/>
      <c r="GI61" s="234"/>
      <c r="GJ61" s="234"/>
      <c r="GK61" s="234"/>
      <c r="GL61" s="234"/>
      <c r="GM61" s="234"/>
      <c r="GN61" s="234"/>
      <c r="GO61" s="234"/>
      <c r="GP61" s="234"/>
      <c r="GQ61" s="234"/>
      <c r="GR61" s="234"/>
      <c r="GS61" s="234"/>
      <c r="GT61" s="234"/>
      <c r="GU61" s="234"/>
      <c r="GV61" s="234"/>
      <c r="GW61" s="234"/>
      <c r="GX61" s="234"/>
      <c r="GY61" s="234"/>
      <c r="GZ61" s="234"/>
      <c r="HA61" s="234"/>
      <c r="HB61" s="234"/>
      <c r="HC61" s="234"/>
      <c r="HD61" s="234"/>
      <c r="HE61" s="234"/>
      <c r="HF61" s="234"/>
      <c r="HG61" s="234"/>
      <c r="HH61" s="234"/>
      <c r="HI61" s="234"/>
      <c r="HJ61" s="234"/>
      <c r="HK61" s="234"/>
      <c r="HL61" s="234"/>
      <c r="HM61" s="234"/>
      <c r="HN61" s="234"/>
      <c r="HO61" s="234"/>
      <c r="HP61" s="234"/>
      <c r="HQ61" s="234"/>
      <c r="HR61" s="234"/>
      <c r="HS61" s="234"/>
      <c r="HT61" s="234"/>
      <c r="HU61" s="234"/>
      <c r="HV61" s="234"/>
      <c r="HW61" s="234"/>
      <c r="HX61" s="234"/>
      <c r="HY61" s="234"/>
      <c r="HZ61" s="234"/>
      <c r="IA61" s="234"/>
      <c r="IB61" s="234"/>
      <c r="IC61" s="234"/>
      <c r="ID61" s="234"/>
      <c r="IE61" s="234"/>
      <c r="IF61" s="234"/>
      <c r="IG61" s="234"/>
      <c r="IH61" s="234"/>
      <c r="II61" s="234"/>
      <c r="IJ61" s="234"/>
      <c r="IK61" s="234"/>
      <c r="IL61" s="234"/>
      <c r="IM61" s="234"/>
      <c r="IN61" s="234"/>
      <c r="IO61" s="234"/>
      <c r="IP61" s="234"/>
      <c r="IQ61" s="234"/>
      <c r="IR61" s="234"/>
      <c r="IS61" s="234"/>
      <c r="IT61" s="234"/>
      <c r="IU61" s="234"/>
    </row>
    <row r="62" spans="1:255" s="237" customFormat="1" ht="13.5" customHeight="1" thickBot="1">
      <c r="A62" s="234"/>
      <c r="B62" s="283"/>
      <c r="C62" s="287">
        <v>1</v>
      </c>
      <c r="D62" s="299" t="str">
        <f t="shared" ref="D62:F75" si="5">IF(ISBLANK(D45),"",D45)</f>
        <v>POMCA</v>
      </c>
      <c r="E62" s="300">
        <f t="shared" si="5"/>
        <v>2616</v>
      </c>
      <c r="F62" s="301" t="str">
        <f t="shared" si="5"/>
        <v>Río Tapias y otros directos al Cauca</v>
      </c>
      <c r="G62" s="302">
        <v>0.7</v>
      </c>
      <c r="H62" s="291">
        <v>0.8</v>
      </c>
      <c r="I62" s="302">
        <v>0.8</v>
      </c>
      <c r="J62" s="308">
        <v>0.82</v>
      </c>
      <c r="K62" s="311"/>
      <c r="L62" s="234"/>
      <c r="M62" s="234"/>
      <c r="N62" s="234"/>
      <c r="O62" s="234"/>
      <c r="P62" s="234"/>
      <c r="Q62" s="234"/>
      <c r="R62" s="234"/>
      <c r="S62" s="234"/>
      <c r="T62" s="234"/>
      <c r="U62" s="234"/>
      <c r="V62" s="234"/>
      <c r="W62" s="234"/>
      <c r="X62" s="234"/>
      <c r="Y62" s="234"/>
      <c r="Z62" s="234"/>
      <c r="AA62" s="234"/>
      <c r="AB62" s="234"/>
      <c r="AC62" s="234"/>
      <c r="AD62" s="234"/>
      <c r="AE62" s="234"/>
      <c r="AF62" s="234"/>
      <c r="AG62" s="234"/>
      <c r="AH62" s="234"/>
      <c r="AI62" s="234"/>
      <c r="AJ62" s="234"/>
      <c r="AK62" s="234"/>
      <c r="AL62" s="234"/>
      <c r="AM62" s="234"/>
      <c r="AN62" s="234"/>
      <c r="AO62" s="234"/>
      <c r="AP62" s="234"/>
      <c r="AQ62" s="234"/>
      <c r="AR62" s="234"/>
      <c r="AS62" s="234"/>
      <c r="AT62" s="234"/>
      <c r="AU62" s="234"/>
      <c r="AV62" s="234"/>
      <c r="AW62" s="234"/>
      <c r="AX62" s="234"/>
      <c r="AY62" s="234"/>
      <c r="AZ62" s="234"/>
      <c r="BA62" s="234"/>
      <c r="BB62" s="234"/>
      <c r="BC62" s="234"/>
      <c r="BD62" s="234"/>
      <c r="BE62" s="234"/>
      <c r="BF62" s="234"/>
      <c r="BG62" s="234"/>
      <c r="BH62" s="234"/>
      <c r="BI62" s="234"/>
      <c r="BJ62" s="234"/>
      <c r="BK62" s="234"/>
      <c r="BL62" s="234"/>
      <c r="BM62" s="234"/>
      <c r="BN62" s="234"/>
      <c r="BO62" s="234"/>
      <c r="BP62" s="234"/>
      <c r="BQ62" s="234"/>
      <c r="BR62" s="234"/>
      <c r="BS62" s="234"/>
      <c r="BT62" s="234"/>
      <c r="BU62" s="234"/>
      <c r="BV62" s="234"/>
      <c r="BW62" s="234"/>
      <c r="BX62" s="234"/>
      <c r="BY62" s="234"/>
      <c r="BZ62" s="234"/>
      <c r="CA62" s="234"/>
      <c r="CB62" s="234"/>
      <c r="CC62" s="234"/>
      <c r="CD62" s="234"/>
      <c r="CE62" s="234"/>
      <c r="CF62" s="234"/>
      <c r="CG62" s="234"/>
      <c r="CH62" s="234"/>
      <c r="CI62" s="234"/>
      <c r="CJ62" s="234"/>
      <c r="CK62" s="234"/>
      <c r="CL62" s="234"/>
      <c r="CM62" s="234"/>
      <c r="CN62" s="234"/>
      <c r="CO62" s="234"/>
      <c r="CP62" s="234"/>
      <c r="CQ62" s="234"/>
      <c r="CR62" s="234"/>
      <c r="CS62" s="234"/>
      <c r="CT62" s="234"/>
      <c r="CU62" s="234"/>
      <c r="CV62" s="234"/>
      <c r="CW62" s="234"/>
      <c r="CX62" s="234"/>
      <c r="CY62" s="234"/>
      <c r="CZ62" s="234"/>
      <c r="DA62" s="234"/>
      <c r="DB62" s="234"/>
      <c r="DC62" s="234"/>
      <c r="DD62" s="234"/>
      <c r="DE62" s="234"/>
      <c r="DF62" s="234"/>
      <c r="DG62" s="234"/>
      <c r="DH62" s="234"/>
      <c r="DI62" s="234"/>
      <c r="DJ62" s="234"/>
      <c r="DK62" s="234"/>
      <c r="DL62" s="234"/>
      <c r="DM62" s="234"/>
      <c r="DN62" s="234"/>
      <c r="DO62" s="234"/>
      <c r="DP62" s="234"/>
      <c r="DQ62" s="234"/>
      <c r="DR62" s="234"/>
      <c r="DS62" s="234"/>
      <c r="DT62" s="234"/>
      <c r="DU62" s="234"/>
      <c r="DV62" s="234"/>
      <c r="DW62" s="234"/>
      <c r="DX62" s="234"/>
      <c r="DY62" s="234"/>
      <c r="DZ62" s="234"/>
      <c r="EA62" s="234"/>
      <c r="EB62" s="234"/>
      <c r="EC62" s="234"/>
      <c r="ED62" s="234"/>
      <c r="EE62" s="234"/>
      <c r="EF62" s="234"/>
      <c r="EG62" s="234"/>
      <c r="EH62" s="234"/>
      <c r="EI62" s="234"/>
      <c r="EJ62" s="234"/>
      <c r="EK62" s="234"/>
      <c r="EL62" s="234"/>
      <c r="EM62" s="234"/>
      <c r="EN62" s="234"/>
      <c r="EO62" s="234"/>
      <c r="EP62" s="234"/>
      <c r="EQ62" s="234"/>
      <c r="ER62" s="234"/>
      <c r="ES62" s="234"/>
      <c r="ET62" s="234"/>
      <c r="EU62" s="234"/>
      <c r="EV62" s="234"/>
      <c r="EW62" s="234"/>
      <c r="EX62" s="234"/>
      <c r="EY62" s="234"/>
      <c r="EZ62" s="234"/>
      <c r="FA62" s="234"/>
      <c r="FB62" s="234"/>
      <c r="FC62" s="234"/>
      <c r="FD62" s="234"/>
      <c r="FE62" s="234"/>
      <c r="FF62" s="234"/>
      <c r="FG62" s="234"/>
      <c r="FH62" s="234"/>
      <c r="FI62" s="234"/>
      <c r="FJ62" s="234"/>
      <c r="FK62" s="234"/>
      <c r="FL62" s="234"/>
      <c r="FM62" s="234"/>
      <c r="FN62" s="234"/>
      <c r="FO62" s="234"/>
      <c r="FP62" s="234"/>
      <c r="FQ62" s="234"/>
      <c r="FR62" s="234"/>
      <c r="FS62" s="234"/>
      <c r="FT62" s="234"/>
      <c r="FU62" s="234"/>
      <c r="FV62" s="234"/>
      <c r="FW62" s="234"/>
      <c r="FX62" s="234"/>
      <c r="FY62" s="234"/>
      <c r="FZ62" s="234"/>
      <c r="GA62" s="234"/>
      <c r="GB62" s="234"/>
      <c r="GC62" s="234"/>
      <c r="GD62" s="234"/>
      <c r="GE62" s="234"/>
      <c r="GF62" s="234"/>
      <c r="GG62" s="234"/>
      <c r="GH62" s="234"/>
      <c r="GI62" s="234"/>
      <c r="GJ62" s="234"/>
      <c r="GK62" s="234"/>
      <c r="GL62" s="234"/>
      <c r="GM62" s="234"/>
      <c r="GN62" s="234"/>
      <c r="GO62" s="234"/>
      <c r="GP62" s="234"/>
      <c r="GQ62" s="234"/>
      <c r="GR62" s="234"/>
      <c r="GS62" s="234"/>
      <c r="GT62" s="234"/>
      <c r="GU62" s="234"/>
      <c r="GV62" s="234"/>
      <c r="GW62" s="234"/>
      <c r="GX62" s="234"/>
      <c r="GY62" s="234"/>
      <c r="GZ62" s="234"/>
      <c r="HA62" s="234"/>
      <c r="HB62" s="234"/>
      <c r="HC62" s="234"/>
      <c r="HD62" s="234"/>
      <c r="HE62" s="234"/>
      <c r="HF62" s="234"/>
      <c r="HG62" s="234"/>
      <c r="HH62" s="234"/>
      <c r="HI62" s="234"/>
      <c r="HJ62" s="234"/>
      <c r="HK62" s="234"/>
      <c r="HL62" s="234"/>
      <c r="HM62" s="234"/>
      <c r="HN62" s="234"/>
      <c r="HO62" s="234"/>
      <c r="HP62" s="234"/>
      <c r="HQ62" s="234"/>
      <c r="HR62" s="234"/>
      <c r="HS62" s="234"/>
      <c r="HT62" s="234"/>
      <c r="HU62" s="234"/>
      <c r="HV62" s="234"/>
      <c r="HW62" s="234"/>
      <c r="HX62" s="234"/>
      <c r="HY62" s="234"/>
      <c r="HZ62" s="234"/>
      <c r="IA62" s="234"/>
      <c r="IB62" s="234"/>
      <c r="IC62" s="234"/>
      <c r="ID62" s="234"/>
      <c r="IE62" s="234"/>
      <c r="IF62" s="234"/>
      <c r="IG62" s="234"/>
      <c r="IH62" s="234"/>
      <c r="II62" s="234"/>
      <c r="IJ62" s="234"/>
      <c r="IK62" s="234"/>
      <c r="IL62" s="234"/>
      <c r="IM62" s="234"/>
      <c r="IN62" s="234"/>
      <c r="IO62" s="234"/>
      <c r="IP62" s="234"/>
      <c r="IQ62" s="234"/>
      <c r="IR62" s="234"/>
      <c r="IS62" s="234"/>
      <c r="IT62" s="234"/>
      <c r="IU62" s="234"/>
    </row>
    <row r="63" spans="1:255" s="237" customFormat="1" ht="13.5" customHeight="1" thickBot="1">
      <c r="A63" s="234"/>
      <c r="B63" s="283"/>
      <c r="C63" s="287">
        <v>2</v>
      </c>
      <c r="D63" s="299" t="str">
        <f t="shared" si="5"/>
        <v>POMCA</v>
      </c>
      <c r="E63" s="300">
        <f t="shared" si="5"/>
        <v>2618</v>
      </c>
      <c r="F63" s="306" t="str">
        <f t="shared" si="5"/>
        <v>Río Arma</v>
      </c>
      <c r="G63" s="302">
        <v>0.55000000000000004</v>
      </c>
      <c r="H63" s="291">
        <v>0.9</v>
      </c>
      <c r="I63" s="302">
        <v>1</v>
      </c>
      <c r="J63" s="308">
        <v>1</v>
      </c>
      <c r="K63" s="311"/>
      <c r="L63" s="234"/>
      <c r="M63" s="234"/>
      <c r="N63" s="234"/>
      <c r="O63" s="234"/>
      <c r="P63" s="234"/>
      <c r="Q63" s="234"/>
      <c r="R63" s="234"/>
      <c r="S63" s="234"/>
      <c r="T63" s="234"/>
      <c r="U63" s="234"/>
      <c r="V63" s="234"/>
      <c r="W63" s="234"/>
      <c r="X63" s="234"/>
      <c r="Y63" s="234"/>
      <c r="Z63" s="234"/>
      <c r="AA63" s="234"/>
      <c r="AB63" s="234"/>
      <c r="AC63" s="234"/>
      <c r="AD63" s="234"/>
      <c r="AE63" s="234"/>
      <c r="AF63" s="234"/>
      <c r="AG63" s="234"/>
      <c r="AH63" s="234"/>
      <c r="AI63" s="234"/>
      <c r="AJ63" s="234"/>
      <c r="AK63" s="234"/>
      <c r="AL63" s="234"/>
      <c r="AM63" s="234"/>
      <c r="AN63" s="234"/>
      <c r="AO63" s="234"/>
      <c r="AP63" s="234"/>
      <c r="AQ63" s="234"/>
      <c r="AR63" s="234"/>
      <c r="AS63" s="234"/>
      <c r="AT63" s="234"/>
      <c r="AU63" s="234"/>
      <c r="AV63" s="234"/>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c r="CF63" s="234"/>
      <c r="CG63" s="234"/>
      <c r="CH63" s="234"/>
      <c r="CI63" s="234"/>
      <c r="CJ63" s="234"/>
      <c r="CK63" s="234"/>
      <c r="CL63" s="234"/>
      <c r="CM63" s="234"/>
      <c r="CN63" s="234"/>
      <c r="CO63" s="234"/>
      <c r="CP63" s="234"/>
      <c r="CQ63" s="234"/>
      <c r="CR63" s="234"/>
      <c r="CS63" s="234"/>
      <c r="CT63" s="234"/>
      <c r="CU63" s="234"/>
      <c r="CV63" s="234"/>
      <c r="CW63" s="234"/>
      <c r="CX63" s="234"/>
      <c r="CY63" s="234"/>
      <c r="CZ63" s="234"/>
      <c r="DA63" s="234"/>
      <c r="DB63" s="234"/>
      <c r="DC63" s="234"/>
      <c r="DD63" s="234"/>
      <c r="DE63" s="234"/>
      <c r="DF63" s="234"/>
      <c r="DG63" s="234"/>
      <c r="DH63" s="234"/>
      <c r="DI63" s="234"/>
      <c r="DJ63" s="234"/>
      <c r="DK63" s="234"/>
      <c r="DL63" s="234"/>
      <c r="DM63" s="234"/>
      <c r="DN63" s="234"/>
      <c r="DO63" s="234"/>
      <c r="DP63" s="234"/>
      <c r="DQ63" s="234"/>
      <c r="DR63" s="234"/>
      <c r="DS63" s="234"/>
      <c r="DT63" s="234"/>
      <c r="DU63" s="234"/>
      <c r="DV63" s="234"/>
      <c r="DW63" s="234"/>
      <c r="DX63" s="234"/>
      <c r="DY63" s="234"/>
      <c r="DZ63" s="234"/>
      <c r="EA63" s="234"/>
      <c r="EB63" s="234"/>
      <c r="EC63" s="234"/>
      <c r="ED63" s="234"/>
      <c r="EE63" s="234"/>
      <c r="EF63" s="234"/>
      <c r="EG63" s="234"/>
      <c r="EH63" s="234"/>
      <c r="EI63" s="234"/>
      <c r="EJ63" s="234"/>
      <c r="EK63" s="234"/>
      <c r="EL63" s="234"/>
      <c r="EM63" s="234"/>
      <c r="EN63" s="234"/>
      <c r="EO63" s="234"/>
      <c r="EP63" s="234"/>
      <c r="EQ63" s="234"/>
      <c r="ER63" s="234"/>
      <c r="ES63" s="234"/>
      <c r="ET63" s="234"/>
      <c r="EU63" s="234"/>
      <c r="EV63" s="234"/>
      <c r="EW63" s="234"/>
      <c r="EX63" s="234"/>
      <c r="EY63" s="234"/>
      <c r="EZ63" s="234"/>
      <c r="FA63" s="234"/>
      <c r="FB63" s="234"/>
      <c r="FC63" s="234"/>
      <c r="FD63" s="234"/>
      <c r="FE63" s="234"/>
      <c r="FF63" s="234"/>
      <c r="FG63" s="234"/>
      <c r="FH63" s="234"/>
      <c r="FI63" s="234"/>
      <c r="FJ63" s="234"/>
      <c r="FK63" s="234"/>
      <c r="FL63" s="234"/>
      <c r="FM63" s="234"/>
      <c r="FN63" s="234"/>
      <c r="FO63" s="234"/>
      <c r="FP63" s="234"/>
      <c r="FQ63" s="234"/>
      <c r="FR63" s="234"/>
      <c r="FS63" s="234"/>
      <c r="FT63" s="234"/>
      <c r="FU63" s="234"/>
      <c r="FV63" s="234"/>
      <c r="FW63" s="234"/>
      <c r="FX63" s="234"/>
      <c r="FY63" s="234"/>
      <c r="FZ63" s="234"/>
      <c r="GA63" s="234"/>
      <c r="GB63" s="234"/>
      <c r="GC63" s="234"/>
      <c r="GD63" s="234"/>
      <c r="GE63" s="234"/>
      <c r="GF63" s="234"/>
      <c r="GG63" s="234"/>
      <c r="GH63" s="234"/>
      <c r="GI63" s="234"/>
      <c r="GJ63" s="234"/>
      <c r="GK63" s="234"/>
      <c r="GL63" s="234"/>
      <c r="GM63" s="234"/>
      <c r="GN63" s="234"/>
      <c r="GO63" s="234"/>
      <c r="GP63" s="234"/>
      <c r="GQ63" s="234"/>
      <c r="GR63" s="234"/>
      <c r="GS63" s="234"/>
      <c r="GT63" s="234"/>
      <c r="GU63" s="234"/>
      <c r="GV63" s="234"/>
      <c r="GW63" s="234"/>
      <c r="GX63" s="234"/>
      <c r="GY63" s="234"/>
      <c r="GZ63" s="234"/>
      <c r="HA63" s="234"/>
      <c r="HB63" s="234"/>
      <c r="HC63" s="234"/>
      <c r="HD63" s="234"/>
      <c r="HE63" s="234"/>
      <c r="HF63" s="234"/>
      <c r="HG63" s="234"/>
      <c r="HH63" s="234"/>
      <c r="HI63" s="234"/>
      <c r="HJ63" s="234"/>
      <c r="HK63" s="234"/>
      <c r="HL63" s="234"/>
      <c r="HM63" s="234"/>
      <c r="HN63" s="234"/>
      <c r="HO63" s="234"/>
      <c r="HP63" s="234"/>
      <c r="HQ63" s="234"/>
      <c r="HR63" s="234"/>
      <c r="HS63" s="234"/>
      <c r="HT63" s="234"/>
      <c r="HU63" s="234"/>
      <c r="HV63" s="234"/>
      <c r="HW63" s="234"/>
      <c r="HX63" s="234"/>
      <c r="HY63" s="234"/>
      <c r="HZ63" s="234"/>
      <c r="IA63" s="234"/>
      <c r="IB63" s="234"/>
      <c r="IC63" s="234"/>
      <c r="ID63" s="234"/>
      <c r="IE63" s="234"/>
      <c r="IF63" s="234"/>
      <c r="IG63" s="234"/>
      <c r="IH63" s="234"/>
      <c r="II63" s="234"/>
      <c r="IJ63" s="234"/>
      <c r="IK63" s="234"/>
      <c r="IL63" s="234"/>
      <c r="IM63" s="234"/>
      <c r="IN63" s="234"/>
      <c r="IO63" s="234"/>
      <c r="IP63" s="234"/>
      <c r="IQ63" s="234"/>
      <c r="IR63" s="234"/>
      <c r="IS63" s="234"/>
      <c r="IT63" s="234"/>
      <c r="IU63" s="234"/>
    </row>
    <row r="64" spans="1:255" s="237" customFormat="1" ht="13.5" customHeight="1" thickBot="1">
      <c r="A64" s="234"/>
      <c r="B64" s="283"/>
      <c r="C64" s="287">
        <v>3</v>
      </c>
      <c r="D64" s="299" t="str">
        <f t="shared" si="5"/>
        <v>POMCA</v>
      </c>
      <c r="E64" s="300" t="str">
        <f t="shared" si="5"/>
        <v>2613-02</v>
      </c>
      <c r="F64" s="306" t="str">
        <f t="shared" si="5"/>
        <v>Río Campoalegre y otros directos al Cauca</v>
      </c>
      <c r="G64" s="302">
        <v>0</v>
      </c>
      <c r="H64" s="291">
        <v>0.6</v>
      </c>
      <c r="I64" s="302">
        <v>0.7</v>
      </c>
      <c r="J64" s="308">
        <v>0.82</v>
      </c>
      <c r="K64" s="311"/>
      <c r="L64" s="234"/>
      <c r="M64" s="234"/>
      <c r="N64" s="234"/>
      <c r="O64" s="234"/>
      <c r="P64" s="234"/>
      <c r="Q64" s="234"/>
      <c r="R64" s="234"/>
      <c r="S64" s="234"/>
      <c r="T64" s="234"/>
      <c r="U64" s="234"/>
      <c r="V64" s="234"/>
      <c r="W64" s="234"/>
      <c r="X64" s="234"/>
      <c r="Y64" s="234"/>
      <c r="Z64" s="234"/>
      <c r="AA64" s="234"/>
      <c r="AB64" s="234"/>
      <c r="AC64" s="234"/>
      <c r="AD64" s="234"/>
      <c r="AE64" s="234"/>
      <c r="AF64" s="234"/>
      <c r="AG64" s="234"/>
      <c r="AH64" s="234"/>
      <c r="AI64" s="234"/>
      <c r="AJ64" s="234"/>
      <c r="AK64" s="234"/>
      <c r="AL64" s="234"/>
      <c r="AM64" s="234"/>
      <c r="AN64" s="234"/>
      <c r="AO64" s="234"/>
      <c r="AP64" s="234"/>
      <c r="AQ64" s="234"/>
      <c r="AR64" s="234"/>
      <c r="AS64" s="234"/>
      <c r="AT64" s="234"/>
      <c r="AU64" s="234"/>
      <c r="AV64" s="234"/>
      <c r="AW64" s="234"/>
      <c r="AX64" s="234"/>
      <c r="AY64" s="234"/>
      <c r="AZ64" s="234"/>
      <c r="BA64" s="234"/>
      <c r="BB64" s="234"/>
      <c r="BC64" s="234"/>
      <c r="BD64" s="234"/>
      <c r="BE64" s="234"/>
      <c r="BF64" s="234"/>
      <c r="BG64" s="234"/>
      <c r="BH64" s="234"/>
      <c r="BI64" s="234"/>
      <c r="BJ64" s="234"/>
      <c r="BK64" s="234"/>
      <c r="BL64" s="234"/>
      <c r="BM64" s="234"/>
      <c r="BN64" s="234"/>
      <c r="BO64" s="234"/>
      <c r="BP64" s="234"/>
      <c r="BQ64" s="234"/>
      <c r="BR64" s="234"/>
      <c r="BS64" s="234"/>
      <c r="BT64" s="234"/>
      <c r="BU64" s="234"/>
      <c r="BV64" s="234"/>
      <c r="BW64" s="234"/>
      <c r="BX64" s="234"/>
      <c r="BY64" s="234"/>
      <c r="BZ64" s="234"/>
      <c r="CA64" s="234"/>
      <c r="CB64" s="234"/>
      <c r="CC64" s="234"/>
      <c r="CD64" s="234"/>
      <c r="CE64" s="234"/>
      <c r="CF64" s="234"/>
      <c r="CG64" s="234"/>
      <c r="CH64" s="234"/>
      <c r="CI64" s="234"/>
      <c r="CJ64" s="234"/>
      <c r="CK64" s="234"/>
      <c r="CL64" s="234"/>
      <c r="CM64" s="234"/>
      <c r="CN64" s="234"/>
      <c r="CO64" s="234"/>
      <c r="CP64" s="234"/>
      <c r="CQ64" s="234"/>
      <c r="CR64" s="234"/>
      <c r="CS64" s="234"/>
      <c r="CT64" s="234"/>
      <c r="CU64" s="234"/>
      <c r="CV64" s="234"/>
      <c r="CW64" s="234"/>
      <c r="CX64" s="234"/>
      <c r="CY64" s="234"/>
      <c r="CZ64" s="234"/>
      <c r="DA64" s="234"/>
      <c r="DB64" s="234"/>
      <c r="DC64" s="234"/>
      <c r="DD64" s="234"/>
      <c r="DE64" s="234"/>
      <c r="DF64" s="234"/>
      <c r="DG64" s="234"/>
      <c r="DH64" s="234"/>
      <c r="DI64" s="234"/>
      <c r="DJ64" s="234"/>
      <c r="DK64" s="234"/>
      <c r="DL64" s="234"/>
      <c r="DM64" s="234"/>
      <c r="DN64" s="234"/>
      <c r="DO64" s="234"/>
      <c r="DP64" s="234"/>
      <c r="DQ64" s="234"/>
      <c r="DR64" s="234"/>
      <c r="DS64" s="234"/>
      <c r="DT64" s="234"/>
      <c r="DU64" s="234"/>
      <c r="DV64" s="234"/>
      <c r="DW64" s="234"/>
      <c r="DX64" s="234"/>
      <c r="DY64" s="234"/>
      <c r="DZ64" s="234"/>
      <c r="EA64" s="234"/>
      <c r="EB64" s="234"/>
      <c r="EC64" s="234"/>
      <c r="ED64" s="234"/>
      <c r="EE64" s="234"/>
      <c r="EF64" s="234"/>
      <c r="EG64" s="234"/>
      <c r="EH64" s="234"/>
      <c r="EI64" s="234"/>
      <c r="EJ64" s="234"/>
      <c r="EK64" s="234"/>
      <c r="EL64" s="234"/>
      <c r="EM64" s="234"/>
      <c r="EN64" s="234"/>
      <c r="EO64" s="234"/>
      <c r="EP64" s="234"/>
      <c r="EQ64" s="234"/>
      <c r="ER64" s="234"/>
      <c r="ES64" s="234"/>
      <c r="ET64" s="234"/>
      <c r="EU64" s="234"/>
      <c r="EV64" s="234"/>
      <c r="EW64" s="234"/>
      <c r="EX64" s="234"/>
      <c r="EY64" s="234"/>
      <c r="EZ64" s="234"/>
      <c r="FA64" s="234"/>
      <c r="FB64" s="234"/>
      <c r="FC64" s="234"/>
      <c r="FD64" s="234"/>
      <c r="FE64" s="234"/>
      <c r="FF64" s="234"/>
      <c r="FG64" s="234"/>
      <c r="FH64" s="234"/>
      <c r="FI64" s="234"/>
      <c r="FJ64" s="234"/>
      <c r="FK64" s="234"/>
      <c r="FL64" s="234"/>
      <c r="FM64" s="234"/>
      <c r="FN64" s="234"/>
      <c r="FO64" s="234"/>
      <c r="FP64" s="234"/>
      <c r="FQ64" s="234"/>
      <c r="FR64" s="234"/>
      <c r="FS64" s="234"/>
      <c r="FT64" s="234"/>
      <c r="FU64" s="234"/>
      <c r="FV64" s="234"/>
      <c r="FW64" s="234"/>
      <c r="FX64" s="234"/>
      <c r="FY64" s="234"/>
      <c r="FZ64" s="234"/>
      <c r="GA64" s="234"/>
      <c r="GB64" s="234"/>
      <c r="GC64" s="234"/>
      <c r="GD64" s="234"/>
      <c r="GE64" s="234"/>
      <c r="GF64" s="234"/>
      <c r="GG64" s="234"/>
      <c r="GH64" s="234"/>
      <c r="GI64" s="234"/>
      <c r="GJ64" s="234"/>
      <c r="GK64" s="234"/>
      <c r="GL64" s="234"/>
      <c r="GM64" s="234"/>
      <c r="GN64" s="234"/>
      <c r="GO64" s="234"/>
      <c r="GP64" s="234"/>
      <c r="GQ64" s="234"/>
      <c r="GR64" s="234"/>
      <c r="GS64" s="234"/>
      <c r="GT64" s="234"/>
      <c r="GU64" s="234"/>
      <c r="GV64" s="234"/>
      <c r="GW64" s="234"/>
      <c r="GX64" s="234"/>
      <c r="GY64" s="234"/>
      <c r="GZ64" s="234"/>
      <c r="HA64" s="234"/>
      <c r="HB64" s="234"/>
      <c r="HC64" s="234"/>
      <c r="HD64" s="234"/>
      <c r="HE64" s="234"/>
      <c r="HF64" s="234"/>
      <c r="HG64" s="234"/>
      <c r="HH64" s="234"/>
      <c r="HI64" s="234"/>
      <c r="HJ64" s="234"/>
      <c r="HK64" s="234"/>
      <c r="HL64" s="234"/>
      <c r="HM64" s="234"/>
      <c r="HN64" s="234"/>
      <c r="HO64" s="234"/>
      <c r="HP64" s="234"/>
      <c r="HQ64" s="234"/>
      <c r="HR64" s="234"/>
      <c r="HS64" s="234"/>
      <c r="HT64" s="234"/>
      <c r="HU64" s="234"/>
      <c r="HV64" s="234"/>
      <c r="HW64" s="234"/>
      <c r="HX64" s="234"/>
      <c r="HY64" s="234"/>
      <c r="HZ64" s="234"/>
      <c r="IA64" s="234"/>
      <c r="IB64" s="234"/>
      <c r="IC64" s="234"/>
      <c r="ID64" s="234"/>
      <c r="IE64" s="234"/>
      <c r="IF64" s="234"/>
      <c r="IG64" s="234"/>
      <c r="IH64" s="234"/>
      <c r="II64" s="234"/>
      <c r="IJ64" s="234"/>
      <c r="IK64" s="234"/>
      <c r="IL64" s="234"/>
      <c r="IM64" s="234"/>
      <c r="IN64" s="234"/>
      <c r="IO64" s="234"/>
      <c r="IP64" s="234"/>
      <c r="IQ64" s="234"/>
      <c r="IR64" s="234"/>
      <c r="IS64" s="234"/>
      <c r="IT64" s="234"/>
      <c r="IU64" s="234"/>
    </row>
    <row r="65" spans="1:255" s="237" customFormat="1" ht="13.5" customHeight="1" thickBot="1">
      <c r="A65" s="234"/>
      <c r="B65" s="283"/>
      <c r="C65" s="287">
        <v>4</v>
      </c>
      <c r="D65" s="299" t="str">
        <f t="shared" si="5"/>
        <v>POMCA</v>
      </c>
      <c r="E65" s="300">
        <f t="shared" si="5"/>
        <v>2615</v>
      </c>
      <c r="F65" s="306" t="str">
        <f t="shared" si="5"/>
        <v>Río Chinchiná</v>
      </c>
      <c r="G65" s="302">
        <v>1</v>
      </c>
      <c r="H65" s="291">
        <v>1</v>
      </c>
      <c r="I65" s="302">
        <v>1</v>
      </c>
      <c r="J65" s="308">
        <v>1</v>
      </c>
      <c r="K65" s="311"/>
      <c r="L65" s="234"/>
      <c r="M65" s="234"/>
      <c r="N65" s="234"/>
      <c r="O65" s="234"/>
      <c r="P65" s="234"/>
      <c r="Q65" s="234"/>
      <c r="R65" s="234"/>
      <c r="S65" s="234"/>
      <c r="T65" s="234"/>
      <c r="U65" s="234"/>
      <c r="V65" s="234"/>
      <c r="W65" s="234"/>
      <c r="X65" s="234"/>
      <c r="Y65" s="234"/>
      <c r="Z65" s="234"/>
      <c r="AA65" s="234"/>
      <c r="AB65" s="234"/>
      <c r="AC65" s="234"/>
      <c r="AD65" s="234"/>
      <c r="AE65" s="234"/>
      <c r="AF65" s="234"/>
      <c r="AG65" s="234"/>
      <c r="AH65" s="234"/>
      <c r="AI65" s="234"/>
      <c r="AJ65" s="234"/>
      <c r="AK65" s="234"/>
      <c r="AL65" s="234"/>
      <c r="AM65" s="234"/>
      <c r="AN65" s="234"/>
      <c r="AO65" s="234"/>
      <c r="AP65" s="234"/>
      <c r="AQ65" s="234"/>
      <c r="AR65" s="234"/>
      <c r="AS65" s="234"/>
      <c r="AT65" s="234"/>
      <c r="AU65" s="234"/>
      <c r="AV65" s="234"/>
      <c r="AW65" s="234"/>
      <c r="AX65" s="234"/>
      <c r="AY65" s="234"/>
      <c r="AZ65" s="234"/>
      <c r="BA65" s="234"/>
      <c r="BB65" s="234"/>
      <c r="BC65" s="234"/>
      <c r="BD65" s="234"/>
      <c r="BE65" s="234"/>
      <c r="BF65" s="234"/>
      <c r="BG65" s="234"/>
      <c r="BH65" s="234"/>
      <c r="BI65" s="234"/>
      <c r="BJ65" s="234"/>
      <c r="BK65" s="234"/>
      <c r="BL65" s="234"/>
      <c r="BM65" s="234"/>
      <c r="BN65" s="234"/>
      <c r="BO65" s="234"/>
      <c r="BP65" s="234"/>
      <c r="BQ65" s="234"/>
      <c r="BR65" s="234"/>
      <c r="BS65" s="234"/>
      <c r="BT65" s="234"/>
      <c r="BU65" s="234"/>
      <c r="BV65" s="234"/>
      <c r="BW65" s="234"/>
      <c r="BX65" s="234"/>
      <c r="BY65" s="234"/>
      <c r="BZ65" s="234"/>
      <c r="CA65" s="234"/>
      <c r="CB65" s="234"/>
      <c r="CC65" s="234"/>
      <c r="CD65" s="234"/>
      <c r="CE65" s="234"/>
      <c r="CF65" s="234"/>
      <c r="CG65" s="234"/>
      <c r="CH65" s="234"/>
      <c r="CI65" s="234"/>
      <c r="CJ65" s="234"/>
      <c r="CK65" s="234"/>
      <c r="CL65" s="234"/>
      <c r="CM65" s="234"/>
      <c r="CN65" s="234"/>
      <c r="CO65" s="234"/>
      <c r="CP65" s="234"/>
      <c r="CQ65" s="234"/>
      <c r="CR65" s="234"/>
      <c r="CS65" s="234"/>
      <c r="CT65" s="234"/>
      <c r="CU65" s="234"/>
      <c r="CV65" s="234"/>
      <c r="CW65" s="234"/>
      <c r="CX65" s="234"/>
      <c r="CY65" s="234"/>
      <c r="CZ65" s="234"/>
      <c r="DA65" s="234"/>
      <c r="DB65" s="234"/>
      <c r="DC65" s="234"/>
      <c r="DD65" s="234"/>
      <c r="DE65" s="234"/>
      <c r="DF65" s="234"/>
      <c r="DG65" s="234"/>
      <c r="DH65" s="234"/>
      <c r="DI65" s="234"/>
      <c r="DJ65" s="234"/>
      <c r="DK65" s="234"/>
      <c r="DL65" s="234"/>
      <c r="DM65" s="234"/>
      <c r="DN65" s="234"/>
      <c r="DO65" s="234"/>
      <c r="DP65" s="234"/>
      <c r="DQ65" s="234"/>
      <c r="DR65" s="234"/>
      <c r="DS65" s="234"/>
      <c r="DT65" s="234"/>
      <c r="DU65" s="234"/>
      <c r="DV65" s="234"/>
      <c r="DW65" s="234"/>
      <c r="DX65" s="234"/>
      <c r="DY65" s="234"/>
      <c r="DZ65" s="234"/>
      <c r="EA65" s="234"/>
      <c r="EB65" s="234"/>
      <c r="EC65" s="234"/>
      <c r="ED65" s="234"/>
      <c r="EE65" s="234"/>
      <c r="EF65" s="234"/>
      <c r="EG65" s="234"/>
      <c r="EH65" s="234"/>
      <c r="EI65" s="234"/>
      <c r="EJ65" s="234"/>
      <c r="EK65" s="234"/>
      <c r="EL65" s="234"/>
      <c r="EM65" s="234"/>
      <c r="EN65" s="234"/>
      <c r="EO65" s="234"/>
      <c r="EP65" s="234"/>
      <c r="EQ65" s="234"/>
      <c r="ER65" s="234"/>
      <c r="ES65" s="234"/>
      <c r="ET65" s="234"/>
      <c r="EU65" s="234"/>
      <c r="EV65" s="234"/>
      <c r="EW65" s="234"/>
      <c r="EX65" s="234"/>
      <c r="EY65" s="234"/>
      <c r="EZ65" s="234"/>
      <c r="FA65" s="234"/>
      <c r="FB65" s="234"/>
      <c r="FC65" s="234"/>
      <c r="FD65" s="234"/>
      <c r="FE65" s="234"/>
      <c r="FF65" s="234"/>
      <c r="FG65" s="234"/>
      <c r="FH65" s="234"/>
      <c r="FI65" s="234"/>
      <c r="FJ65" s="234"/>
      <c r="FK65" s="234"/>
      <c r="FL65" s="234"/>
      <c r="FM65" s="234"/>
      <c r="FN65" s="234"/>
      <c r="FO65" s="234"/>
      <c r="FP65" s="234"/>
      <c r="FQ65" s="234"/>
      <c r="FR65" s="234"/>
      <c r="FS65" s="234"/>
      <c r="FT65" s="234"/>
      <c r="FU65" s="234"/>
      <c r="FV65" s="234"/>
      <c r="FW65" s="234"/>
      <c r="FX65" s="234"/>
      <c r="FY65" s="234"/>
      <c r="FZ65" s="234"/>
      <c r="GA65" s="234"/>
      <c r="GB65" s="234"/>
      <c r="GC65" s="234"/>
      <c r="GD65" s="234"/>
      <c r="GE65" s="234"/>
      <c r="GF65" s="234"/>
      <c r="GG65" s="234"/>
      <c r="GH65" s="234"/>
      <c r="GI65" s="234"/>
      <c r="GJ65" s="234"/>
      <c r="GK65" s="234"/>
      <c r="GL65" s="234"/>
      <c r="GM65" s="234"/>
      <c r="GN65" s="234"/>
      <c r="GO65" s="234"/>
      <c r="GP65" s="234"/>
      <c r="GQ65" s="234"/>
      <c r="GR65" s="234"/>
      <c r="GS65" s="234"/>
      <c r="GT65" s="234"/>
      <c r="GU65" s="234"/>
      <c r="GV65" s="234"/>
      <c r="GW65" s="234"/>
      <c r="GX65" s="234"/>
      <c r="GY65" s="234"/>
      <c r="GZ65" s="234"/>
      <c r="HA65" s="234"/>
      <c r="HB65" s="234"/>
      <c r="HC65" s="234"/>
      <c r="HD65" s="234"/>
      <c r="HE65" s="234"/>
      <c r="HF65" s="234"/>
      <c r="HG65" s="234"/>
      <c r="HH65" s="234"/>
      <c r="HI65" s="234"/>
      <c r="HJ65" s="234"/>
      <c r="HK65" s="234"/>
      <c r="HL65" s="234"/>
      <c r="HM65" s="234"/>
      <c r="HN65" s="234"/>
      <c r="HO65" s="234"/>
      <c r="HP65" s="234"/>
      <c r="HQ65" s="234"/>
      <c r="HR65" s="234"/>
      <c r="HS65" s="234"/>
      <c r="HT65" s="234"/>
      <c r="HU65" s="234"/>
      <c r="HV65" s="234"/>
      <c r="HW65" s="234"/>
      <c r="HX65" s="234"/>
      <c r="HY65" s="234"/>
      <c r="HZ65" s="234"/>
      <c r="IA65" s="234"/>
      <c r="IB65" s="234"/>
      <c r="IC65" s="234"/>
      <c r="ID65" s="234"/>
      <c r="IE65" s="234"/>
      <c r="IF65" s="234"/>
      <c r="IG65" s="234"/>
      <c r="IH65" s="234"/>
      <c r="II65" s="234"/>
      <c r="IJ65" s="234"/>
      <c r="IK65" s="234"/>
      <c r="IL65" s="234"/>
      <c r="IM65" s="234"/>
      <c r="IN65" s="234"/>
      <c r="IO65" s="234"/>
      <c r="IP65" s="234"/>
      <c r="IQ65" s="234"/>
      <c r="IR65" s="234"/>
      <c r="IS65" s="234"/>
      <c r="IT65" s="234"/>
      <c r="IU65" s="234"/>
    </row>
    <row r="66" spans="1:255" s="237" customFormat="1" ht="13.5" customHeight="1" thickBot="1">
      <c r="A66" s="234"/>
      <c r="B66" s="283"/>
      <c r="C66" s="287">
        <v>5</v>
      </c>
      <c r="D66" s="299" t="str">
        <f t="shared" si="5"/>
        <v>POMCA</v>
      </c>
      <c r="E66" s="300">
        <f t="shared" si="5"/>
        <v>2302</v>
      </c>
      <c r="F66" s="306" t="str">
        <f t="shared" si="5"/>
        <v>Río Guarinó</v>
      </c>
      <c r="G66" s="302">
        <v>0.89</v>
      </c>
      <c r="H66" s="291">
        <v>1</v>
      </c>
      <c r="I66" s="302">
        <v>1</v>
      </c>
      <c r="J66" s="308">
        <v>1</v>
      </c>
      <c r="K66" s="311"/>
      <c r="L66" s="234"/>
      <c r="M66" s="234"/>
      <c r="N66" s="234"/>
      <c r="O66" s="234"/>
      <c r="P66" s="234"/>
      <c r="Q66" s="234"/>
      <c r="R66" s="234"/>
      <c r="S66" s="234"/>
      <c r="T66" s="234"/>
      <c r="U66" s="234"/>
      <c r="V66" s="234"/>
      <c r="W66" s="234"/>
      <c r="X66" s="234"/>
      <c r="Y66" s="234"/>
      <c r="Z66" s="234"/>
      <c r="AA66" s="234"/>
      <c r="AB66" s="234"/>
      <c r="AC66" s="234"/>
      <c r="AD66" s="234"/>
      <c r="AE66" s="234"/>
      <c r="AF66" s="234"/>
      <c r="AG66" s="234"/>
      <c r="AH66" s="234"/>
      <c r="AI66" s="234"/>
      <c r="AJ66" s="234"/>
      <c r="AK66" s="234"/>
      <c r="AL66" s="234"/>
      <c r="AM66" s="234"/>
      <c r="AN66" s="234"/>
      <c r="AO66" s="234"/>
      <c r="AP66" s="234"/>
      <c r="AQ66" s="234"/>
      <c r="AR66" s="234"/>
      <c r="AS66" s="234"/>
      <c r="AT66" s="234"/>
      <c r="AU66" s="234"/>
      <c r="AV66" s="234"/>
      <c r="AW66" s="234"/>
      <c r="AX66" s="234"/>
      <c r="AY66" s="234"/>
      <c r="AZ66" s="234"/>
      <c r="BA66" s="234"/>
      <c r="BB66" s="234"/>
      <c r="BC66" s="234"/>
      <c r="BD66" s="234"/>
      <c r="BE66" s="234"/>
      <c r="BF66" s="234"/>
      <c r="BG66" s="234"/>
      <c r="BH66" s="234"/>
      <c r="BI66" s="234"/>
      <c r="BJ66" s="234"/>
      <c r="BK66" s="234"/>
      <c r="BL66" s="234"/>
      <c r="BM66" s="234"/>
      <c r="BN66" s="234"/>
      <c r="BO66" s="234"/>
      <c r="BP66" s="234"/>
      <c r="BQ66" s="234"/>
      <c r="BR66" s="234"/>
      <c r="BS66" s="234"/>
      <c r="BT66" s="234"/>
      <c r="BU66" s="234"/>
      <c r="BV66" s="234"/>
      <c r="BW66" s="234"/>
      <c r="BX66" s="234"/>
      <c r="BY66" s="234"/>
      <c r="BZ66" s="234"/>
      <c r="CA66" s="234"/>
      <c r="CB66" s="234"/>
      <c r="CC66" s="234"/>
      <c r="CD66" s="234"/>
      <c r="CE66" s="234"/>
      <c r="CF66" s="234"/>
      <c r="CG66" s="234"/>
      <c r="CH66" s="234"/>
      <c r="CI66" s="234"/>
      <c r="CJ66" s="234"/>
      <c r="CK66" s="234"/>
      <c r="CL66" s="234"/>
      <c r="CM66" s="234"/>
      <c r="CN66" s="234"/>
      <c r="CO66" s="234"/>
      <c r="CP66" s="234"/>
      <c r="CQ66" s="234"/>
      <c r="CR66" s="234"/>
      <c r="CS66" s="234"/>
      <c r="CT66" s="234"/>
      <c r="CU66" s="234"/>
      <c r="CV66" s="234"/>
      <c r="CW66" s="234"/>
      <c r="CX66" s="234"/>
      <c r="CY66" s="234"/>
      <c r="CZ66" s="234"/>
      <c r="DA66" s="234"/>
      <c r="DB66" s="234"/>
      <c r="DC66" s="234"/>
      <c r="DD66" s="234"/>
      <c r="DE66" s="234"/>
      <c r="DF66" s="234"/>
      <c r="DG66" s="234"/>
      <c r="DH66" s="234"/>
      <c r="DI66" s="234"/>
      <c r="DJ66" s="234"/>
      <c r="DK66" s="234"/>
      <c r="DL66" s="234"/>
      <c r="DM66" s="234"/>
      <c r="DN66" s="234"/>
      <c r="DO66" s="234"/>
      <c r="DP66" s="234"/>
      <c r="DQ66" s="234"/>
      <c r="DR66" s="234"/>
      <c r="DS66" s="234"/>
      <c r="DT66" s="234"/>
      <c r="DU66" s="234"/>
      <c r="DV66" s="234"/>
      <c r="DW66" s="234"/>
      <c r="DX66" s="234"/>
      <c r="DY66" s="234"/>
      <c r="DZ66" s="234"/>
      <c r="EA66" s="234"/>
      <c r="EB66" s="234"/>
      <c r="EC66" s="234"/>
      <c r="ED66" s="234"/>
      <c r="EE66" s="234"/>
      <c r="EF66" s="234"/>
      <c r="EG66" s="234"/>
      <c r="EH66" s="234"/>
      <c r="EI66" s="234"/>
      <c r="EJ66" s="234"/>
      <c r="EK66" s="234"/>
      <c r="EL66" s="234"/>
      <c r="EM66" s="234"/>
      <c r="EN66" s="234"/>
      <c r="EO66" s="234"/>
      <c r="EP66" s="234"/>
      <c r="EQ66" s="234"/>
      <c r="ER66" s="234"/>
      <c r="ES66" s="234"/>
      <c r="ET66" s="234"/>
      <c r="EU66" s="234"/>
      <c r="EV66" s="234"/>
      <c r="EW66" s="234"/>
      <c r="EX66" s="234"/>
      <c r="EY66" s="234"/>
      <c r="EZ66" s="234"/>
      <c r="FA66" s="234"/>
      <c r="FB66" s="234"/>
      <c r="FC66" s="234"/>
      <c r="FD66" s="234"/>
      <c r="FE66" s="234"/>
      <c r="FF66" s="234"/>
      <c r="FG66" s="234"/>
      <c r="FH66" s="234"/>
      <c r="FI66" s="234"/>
      <c r="FJ66" s="234"/>
      <c r="FK66" s="234"/>
      <c r="FL66" s="234"/>
      <c r="FM66" s="234"/>
      <c r="FN66" s="234"/>
      <c r="FO66" s="234"/>
      <c r="FP66" s="234"/>
      <c r="FQ66" s="234"/>
      <c r="FR66" s="234"/>
      <c r="FS66" s="234"/>
      <c r="FT66" s="234"/>
      <c r="FU66" s="234"/>
      <c r="FV66" s="234"/>
      <c r="FW66" s="234"/>
      <c r="FX66" s="234"/>
      <c r="FY66" s="234"/>
      <c r="FZ66" s="234"/>
      <c r="GA66" s="234"/>
      <c r="GB66" s="234"/>
      <c r="GC66" s="234"/>
      <c r="GD66" s="234"/>
      <c r="GE66" s="234"/>
      <c r="GF66" s="234"/>
      <c r="GG66" s="234"/>
      <c r="GH66" s="234"/>
      <c r="GI66" s="234"/>
      <c r="GJ66" s="234"/>
      <c r="GK66" s="234"/>
      <c r="GL66" s="234"/>
      <c r="GM66" s="234"/>
      <c r="GN66" s="234"/>
      <c r="GO66" s="234"/>
      <c r="GP66" s="234"/>
      <c r="GQ66" s="234"/>
      <c r="GR66" s="234"/>
      <c r="GS66" s="234"/>
      <c r="GT66" s="234"/>
      <c r="GU66" s="234"/>
      <c r="GV66" s="234"/>
      <c r="GW66" s="234"/>
      <c r="GX66" s="234"/>
      <c r="GY66" s="234"/>
      <c r="GZ66" s="234"/>
      <c r="HA66" s="234"/>
      <c r="HB66" s="234"/>
      <c r="HC66" s="234"/>
      <c r="HD66" s="234"/>
      <c r="HE66" s="234"/>
      <c r="HF66" s="234"/>
      <c r="HG66" s="234"/>
      <c r="HH66" s="234"/>
      <c r="HI66" s="234"/>
      <c r="HJ66" s="234"/>
      <c r="HK66" s="234"/>
      <c r="HL66" s="234"/>
      <c r="HM66" s="234"/>
      <c r="HN66" s="234"/>
      <c r="HO66" s="234"/>
      <c r="HP66" s="234"/>
      <c r="HQ66" s="234"/>
      <c r="HR66" s="234"/>
      <c r="HS66" s="234"/>
      <c r="HT66" s="234"/>
      <c r="HU66" s="234"/>
      <c r="HV66" s="234"/>
      <c r="HW66" s="234"/>
      <c r="HX66" s="234"/>
      <c r="HY66" s="234"/>
      <c r="HZ66" s="234"/>
      <c r="IA66" s="234"/>
      <c r="IB66" s="234"/>
      <c r="IC66" s="234"/>
      <c r="ID66" s="234"/>
      <c r="IE66" s="234"/>
      <c r="IF66" s="234"/>
      <c r="IG66" s="234"/>
      <c r="IH66" s="234"/>
      <c r="II66" s="234"/>
      <c r="IJ66" s="234"/>
      <c r="IK66" s="234"/>
      <c r="IL66" s="234"/>
      <c r="IM66" s="234"/>
      <c r="IN66" s="234"/>
      <c r="IO66" s="234"/>
      <c r="IP66" s="234"/>
      <c r="IQ66" s="234"/>
      <c r="IR66" s="234"/>
      <c r="IS66" s="234"/>
      <c r="IT66" s="234"/>
      <c r="IU66" s="234"/>
    </row>
    <row r="67" spans="1:255" s="237" customFormat="1" ht="13.5" customHeight="1" thickBot="1">
      <c r="A67" s="234"/>
      <c r="B67" s="283"/>
      <c r="C67" s="287">
        <v>6</v>
      </c>
      <c r="D67" s="299" t="str">
        <f t="shared" si="5"/>
        <v>POMCA</v>
      </c>
      <c r="E67" s="300">
        <f t="shared" si="5"/>
        <v>2614</v>
      </c>
      <c r="F67" s="306" t="str">
        <f t="shared" si="5"/>
        <v>Río Risaralda</v>
      </c>
      <c r="G67" s="302">
        <v>0.6</v>
      </c>
      <c r="H67" s="291">
        <v>1</v>
      </c>
      <c r="I67" s="302">
        <v>1</v>
      </c>
      <c r="J67" s="308">
        <v>1</v>
      </c>
      <c r="K67" s="311"/>
      <c r="L67" s="234"/>
      <c r="M67" s="234"/>
      <c r="N67" s="234"/>
      <c r="O67" s="234"/>
      <c r="P67" s="234"/>
      <c r="Q67" s="234"/>
      <c r="R67" s="234"/>
      <c r="S67" s="234"/>
      <c r="T67" s="234"/>
      <c r="U67" s="234"/>
      <c r="V67" s="234"/>
      <c r="W67" s="234"/>
      <c r="X67" s="234"/>
      <c r="Y67" s="234"/>
      <c r="Z67" s="234"/>
      <c r="AA67" s="234"/>
      <c r="AB67" s="234"/>
      <c r="AC67" s="234"/>
      <c r="AD67" s="234"/>
      <c r="AE67" s="234"/>
      <c r="AF67" s="234"/>
      <c r="AG67" s="234"/>
      <c r="AH67" s="234"/>
      <c r="AI67" s="234"/>
      <c r="AJ67" s="234"/>
      <c r="AK67" s="234"/>
      <c r="AL67" s="234"/>
      <c r="AM67" s="234"/>
      <c r="AN67" s="234"/>
      <c r="AO67" s="234"/>
      <c r="AP67" s="234"/>
      <c r="AQ67" s="234"/>
      <c r="AR67" s="234"/>
      <c r="AS67" s="234"/>
      <c r="AT67" s="234"/>
      <c r="AU67" s="234"/>
      <c r="AV67" s="234"/>
      <c r="AW67" s="234"/>
      <c r="AX67" s="234"/>
      <c r="AY67" s="234"/>
      <c r="AZ67" s="234"/>
      <c r="BA67" s="234"/>
      <c r="BB67" s="234"/>
      <c r="BC67" s="234"/>
      <c r="BD67" s="234"/>
      <c r="BE67" s="234"/>
      <c r="BF67" s="234"/>
      <c r="BG67" s="234"/>
      <c r="BH67" s="234"/>
      <c r="BI67" s="234"/>
      <c r="BJ67" s="234"/>
      <c r="BK67" s="234"/>
      <c r="BL67" s="234"/>
      <c r="BM67" s="234"/>
      <c r="BN67" s="234"/>
      <c r="BO67" s="234"/>
      <c r="BP67" s="234"/>
      <c r="BQ67" s="234"/>
      <c r="BR67" s="234"/>
      <c r="BS67" s="234"/>
      <c r="BT67" s="234"/>
      <c r="BU67" s="234"/>
      <c r="BV67" s="234"/>
      <c r="BW67" s="234"/>
      <c r="BX67" s="234"/>
      <c r="BY67" s="234"/>
      <c r="BZ67" s="234"/>
      <c r="CA67" s="234"/>
      <c r="CB67" s="234"/>
      <c r="CC67" s="234"/>
      <c r="CD67" s="234"/>
      <c r="CE67" s="234"/>
      <c r="CF67" s="234"/>
      <c r="CG67" s="234"/>
      <c r="CH67" s="234"/>
      <c r="CI67" s="234"/>
      <c r="CJ67" s="234"/>
      <c r="CK67" s="234"/>
      <c r="CL67" s="234"/>
      <c r="CM67" s="234"/>
      <c r="CN67" s="234"/>
      <c r="CO67" s="234"/>
      <c r="CP67" s="234"/>
      <c r="CQ67" s="234"/>
      <c r="CR67" s="234"/>
      <c r="CS67" s="234"/>
      <c r="CT67" s="234"/>
      <c r="CU67" s="234"/>
      <c r="CV67" s="234"/>
      <c r="CW67" s="234"/>
      <c r="CX67" s="234"/>
      <c r="CY67" s="234"/>
      <c r="CZ67" s="234"/>
      <c r="DA67" s="234"/>
      <c r="DB67" s="234"/>
      <c r="DC67" s="234"/>
      <c r="DD67" s="234"/>
      <c r="DE67" s="234"/>
      <c r="DF67" s="234"/>
      <c r="DG67" s="234"/>
      <c r="DH67" s="234"/>
      <c r="DI67" s="234"/>
      <c r="DJ67" s="234"/>
      <c r="DK67" s="234"/>
      <c r="DL67" s="234"/>
      <c r="DM67" s="234"/>
      <c r="DN67" s="234"/>
      <c r="DO67" s="234"/>
      <c r="DP67" s="234"/>
      <c r="DQ67" s="234"/>
      <c r="DR67" s="234"/>
      <c r="DS67" s="234"/>
      <c r="DT67" s="234"/>
      <c r="DU67" s="234"/>
      <c r="DV67" s="234"/>
      <c r="DW67" s="234"/>
      <c r="DX67" s="234"/>
      <c r="DY67" s="234"/>
      <c r="DZ67" s="234"/>
      <c r="EA67" s="234"/>
      <c r="EB67" s="234"/>
      <c r="EC67" s="234"/>
      <c r="ED67" s="234"/>
      <c r="EE67" s="234"/>
      <c r="EF67" s="234"/>
      <c r="EG67" s="234"/>
      <c r="EH67" s="234"/>
      <c r="EI67" s="234"/>
      <c r="EJ67" s="234"/>
      <c r="EK67" s="234"/>
      <c r="EL67" s="234"/>
      <c r="EM67" s="234"/>
      <c r="EN67" s="234"/>
      <c r="EO67" s="234"/>
      <c r="EP67" s="234"/>
      <c r="EQ67" s="234"/>
      <c r="ER67" s="234"/>
      <c r="ES67" s="234"/>
      <c r="ET67" s="234"/>
      <c r="EU67" s="234"/>
      <c r="EV67" s="234"/>
      <c r="EW67" s="234"/>
      <c r="EX67" s="234"/>
      <c r="EY67" s="234"/>
      <c r="EZ67" s="234"/>
      <c r="FA67" s="234"/>
      <c r="FB67" s="234"/>
      <c r="FC67" s="234"/>
      <c r="FD67" s="234"/>
      <c r="FE67" s="234"/>
      <c r="FF67" s="234"/>
      <c r="FG67" s="234"/>
      <c r="FH67" s="234"/>
      <c r="FI67" s="234"/>
      <c r="FJ67" s="234"/>
      <c r="FK67" s="234"/>
      <c r="FL67" s="234"/>
      <c r="FM67" s="234"/>
      <c r="FN67" s="234"/>
      <c r="FO67" s="234"/>
      <c r="FP67" s="234"/>
      <c r="FQ67" s="234"/>
      <c r="FR67" s="234"/>
      <c r="FS67" s="234"/>
      <c r="FT67" s="234"/>
      <c r="FU67" s="234"/>
      <c r="FV67" s="234"/>
      <c r="FW67" s="234"/>
      <c r="FX67" s="234"/>
      <c r="FY67" s="234"/>
      <c r="FZ67" s="234"/>
      <c r="GA67" s="234"/>
      <c r="GB67" s="234"/>
      <c r="GC67" s="234"/>
      <c r="GD67" s="234"/>
      <c r="GE67" s="234"/>
      <c r="GF67" s="234"/>
      <c r="GG67" s="234"/>
      <c r="GH67" s="234"/>
      <c r="GI67" s="234"/>
      <c r="GJ67" s="234"/>
      <c r="GK67" s="234"/>
      <c r="GL67" s="234"/>
      <c r="GM67" s="234"/>
      <c r="GN67" s="234"/>
      <c r="GO67" s="234"/>
      <c r="GP67" s="234"/>
      <c r="GQ67" s="234"/>
      <c r="GR67" s="234"/>
      <c r="GS67" s="234"/>
      <c r="GT67" s="234"/>
      <c r="GU67" s="234"/>
      <c r="GV67" s="234"/>
      <c r="GW67" s="234"/>
      <c r="GX67" s="234"/>
      <c r="GY67" s="234"/>
      <c r="GZ67" s="234"/>
      <c r="HA67" s="234"/>
      <c r="HB67" s="234"/>
      <c r="HC67" s="234"/>
      <c r="HD67" s="234"/>
      <c r="HE67" s="234"/>
      <c r="HF67" s="234"/>
      <c r="HG67" s="234"/>
      <c r="HH67" s="234"/>
      <c r="HI67" s="234"/>
      <c r="HJ67" s="234"/>
      <c r="HK67" s="234"/>
      <c r="HL67" s="234"/>
      <c r="HM67" s="234"/>
      <c r="HN67" s="234"/>
      <c r="HO67" s="234"/>
      <c r="HP67" s="234"/>
      <c r="HQ67" s="234"/>
      <c r="HR67" s="234"/>
      <c r="HS67" s="234"/>
      <c r="HT67" s="234"/>
      <c r="HU67" s="234"/>
      <c r="HV67" s="234"/>
      <c r="HW67" s="234"/>
      <c r="HX67" s="234"/>
      <c r="HY67" s="234"/>
      <c r="HZ67" s="234"/>
      <c r="IA67" s="234"/>
      <c r="IB67" s="234"/>
      <c r="IC67" s="234"/>
      <c r="ID67" s="234"/>
      <c r="IE67" s="234"/>
      <c r="IF67" s="234"/>
      <c r="IG67" s="234"/>
      <c r="IH67" s="234"/>
      <c r="II67" s="234"/>
      <c r="IJ67" s="234"/>
      <c r="IK67" s="234"/>
      <c r="IL67" s="234"/>
      <c r="IM67" s="234"/>
      <c r="IN67" s="234"/>
      <c r="IO67" s="234"/>
      <c r="IP67" s="234"/>
      <c r="IQ67" s="234"/>
      <c r="IR67" s="234"/>
      <c r="IS67" s="234"/>
      <c r="IT67" s="234"/>
      <c r="IU67" s="234"/>
    </row>
    <row r="68" spans="1:255" s="237" customFormat="1" ht="13.5" customHeight="1" thickBot="1">
      <c r="A68" s="234"/>
      <c r="B68" s="283"/>
      <c r="C68" s="287">
        <v>7</v>
      </c>
      <c r="D68" s="299" t="str">
        <f t="shared" si="5"/>
        <v>POMCA</v>
      </c>
      <c r="E68" s="300" t="str">
        <f t="shared" si="5"/>
        <v>2305-02</v>
      </c>
      <c r="F68" s="306" t="str">
        <f t="shared" si="5"/>
        <v>Río La Miel</v>
      </c>
      <c r="G68" s="302">
        <v>0.56000000000000005</v>
      </c>
      <c r="H68" s="291">
        <v>1</v>
      </c>
      <c r="I68" s="302">
        <v>1</v>
      </c>
      <c r="J68" s="308">
        <v>1</v>
      </c>
      <c r="K68" s="311"/>
      <c r="L68" s="234"/>
      <c r="M68" s="234"/>
      <c r="N68" s="234"/>
      <c r="O68" s="234"/>
      <c r="P68" s="234"/>
      <c r="Q68" s="234"/>
      <c r="R68" s="234"/>
      <c r="S68" s="234"/>
      <c r="T68" s="234"/>
      <c r="U68" s="234"/>
      <c r="V68" s="234"/>
      <c r="W68" s="234"/>
      <c r="X68" s="234"/>
      <c r="Y68" s="234"/>
      <c r="Z68" s="234"/>
      <c r="AA68" s="234"/>
      <c r="AB68" s="234"/>
      <c r="AC68" s="234"/>
      <c r="AD68" s="234"/>
      <c r="AE68" s="234"/>
      <c r="AF68" s="234"/>
      <c r="AG68" s="234"/>
      <c r="AH68" s="234"/>
      <c r="AI68" s="234"/>
      <c r="AJ68" s="234"/>
      <c r="AK68" s="234"/>
      <c r="AL68" s="234"/>
      <c r="AM68" s="234"/>
      <c r="AN68" s="234"/>
      <c r="AO68" s="234"/>
      <c r="AP68" s="234"/>
      <c r="AQ68" s="234"/>
      <c r="AR68" s="234"/>
      <c r="AS68" s="234"/>
      <c r="AT68" s="234"/>
      <c r="AU68" s="234"/>
      <c r="AV68" s="234"/>
      <c r="AW68" s="234"/>
      <c r="AX68" s="234"/>
      <c r="AY68" s="234"/>
      <c r="AZ68" s="234"/>
      <c r="BA68" s="234"/>
      <c r="BB68" s="234"/>
      <c r="BC68" s="234"/>
      <c r="BD68" s="234"/>
      <c r="BE68" s="234"/>
      <c r="BF68" s="234"/>
      <c r="BG68" s="234"/>
      <c r="BH68" s="234"/>
      <c r="BI68" s="234"/>
      <c r="BJ68" s="234"/>
      <c r="BK68" s="234"/>
      <c r="BL68" s="234"/>
      <c r="BM68" s="234"/>
      <c r="BN68" s="234"/>
      <c r="BO68" s="234"/>
      <c r="BP68" s="234"/>
      <c r="BQ68" s="234"/>
      <c r="BR68" s="234"/>
      <c r="BS68" s="234"/>
      <c r="BT68" s="234"/>
      <c r="BU68" s="234"/>
      <c r="BV68" s="234"/>
      <c r="BW68" s="234"/>
      <c r="BX68" s="234"/>
      <c r="BY68" s="234"/>
      <c r="BZ68" s="234"/>
      <c r="CA68" s="234"/>
      <c r="CB68" s="234"/>
      <c r="CC68" s="234"/>
      <c r="CD68" s="234"/>
      <c r="CE68" s="234"/>
      <c r="CF68" s="234"/>
      <c r="CG68" s="234"/>
      <c r="CH68" s="234"/>
      <c r="CI68" s="234"/>
      <c r="CJ68" s="234"/>
      <c r="CK68" s="234"/>
      <c r="CL68" s="234"/>
      <c r="CM68" s="234"/>
      <c r="CN68" s="234"/>
      <c r="CO68" s="234"/>
      <c r="CP68" s="234"/>
      <c r="CQ68" s="234"/>
      <c r="CR68" s="234"/>
      <c r="CS68" s="234"/>
      <c r="CT68" s="234"/>
      <c r="CU68" s="234"/>
      <c r="CV68" s="234"/>
      <c r="CW68" s="234"/>
      <c r="CX68" s="234"/>
      <c r="CY68" s="234"/>
      <c r="CZ68" s="234"/>
      <c r="DA68" s="234"/>
      <c r="DB68" s="234"/>
      <c r="DC68" s="234"/>
      <c r="DD68" s="234"/>
      <c r="DE68" s="234"/>
      <c r="DF68" s="234"/>
      <c r="DG68" s="234"/>
      <c r="DH68" s="234"/>
      <c r="DI68" s="234"/>
      <c r="DJ68" s="234"/>
      <c r="DK68" s="234"/>
      <c r="DL68" s="234"/>
      <c r="DM68" s="234"/>
      <c r="DN68" s="234"/>
      <c r="DO68" s="234"/>
      <c r="DP68" s="234"/>
      <c r="DQ68" s="234"/>
      <c r="DR68" s="234"/>
      <c r="DS68" s="234"/>
      <c r="DT68" s="234"/>
      <c r="DU68" s="234"/>
      <c r="DV68" s="234"/>
      <c r="DW68" s="234"/>
      <c r="DX68" s="234"/>
      <c r="DY68" s="234"/>
      <c r="DZ68" s="234"/>
      <c r="EA68" s="234"/>
      <c r="EB68" s="234"/>
      <c r="EC68" s="234"/>
      <c r="ED68" s="234"/>
      <c r="EE68" s="234"/>
      <c r="EF68" s="234"/>
      <c r="EG68" s="234"/>
      <c r="EH68" s="234"/>
      <c r="EI68" s="234"/>
      <c r="EJ68" s="234"/>
      <c r="EK68" s="234"/>
      <c r="EL68" s="234"/>
      <c r="EM68" s="234"/>
      <c r="EN68" s="234"/>
      <c r="EO68" s="234"/>
      <c r="EP68" s="234"/>
      <c r="EQ68" s="234"/>
      <c r="ER68" s="234"/>
      <c r="ES68" s="234"/>
      <c r="ET68" s="234"/>
      <c r="EU68" s="234"/>
      <c r="EV68" s="234"/>
      <c r="EW68" s="234"/>
      <c r="EX68" s="234"/>
      <c r="EY68" s="234"/>
      <c r="EZ68" s="234"/>
      <c r="FA68" s="234"/>
      <c r="FB68" s="234"/>
      <c r="FC68" s="234"/>
      <c r="FD68" s="234"/>
      <c r="FE68" s="234"/>
      <c r="FF68" s="234"/>
      <c r="FG68" s="234"/>
      <c r="FH68" s="234"/>
      <c r="FI68" s="234"/>
      <c r="FJ68" s="234"/>
      <c r="FK68" s="234"/>
      <c r="FL68" s="234"/>
      <c r="FM68" s="234"/>
      <c r="FN68" s="234"/>
      <c r="FO68" s="234"/>
      <c r="FP68" s="234"/>
      <c r="FQ68" s="234"/>
      <c r="FR68" s="234"/>
      <c r="FS68" s="234"/>
      <c r="FT68" s="234"/>
      <c r="FU68" s="234"/>
      <c r="FV68" s="234"/>
      <c r="FW68" s="234"/>
      <c r="FX68" s="234"/>
      <c r="FY68" s="234"/>
      <c r="FZ68" s="234"/>
      <c r="GA68" s="234"/>
      <c r="GB68" s="234"/>
      <c r="GC68" s="234"/>
      <c r="GD68" s="234"/>
      <c r="GE68" s="234"/>
      <c r="GF68" s="234"/>
      <c r="GG68" s="234"/>
      <c r="GH68" s="234"/>
      <c r="GI68" s="234"/>
      <c r="GJ68" s="234"/>
      <c r="GK68" s="234"/>
      <c r="GL68" s="234"/>
      <c r="GM68" s="234"/>
      <c r="GN68" s="234"/>
      <c r="GO68" s="234"/>
      <c r="GP68" s="234"/>
      <c r="GQ68" s="234"/>
      <c r="GR68" s="234"/>
      <c r="GS68" s="234"/>
      <c r="GT68" s="234"/>
      <c r="GU68" s="234"/>
      <c r="GV68" s="234"/>
      <c r="GW68" s="234"/>
      <c r="GX68" s="234"/>
      <c r="GY68" s="234"/>
      <c r="GZ68" s="234"/>
      <c r="HA68" s="234"/>
      <c r="HB68" s="234"/>
      <c r="HC68" s="234"/>
      <c r="HD68" s="234"/>
      <c r="HE68" s="234"/>
      <c r="HF68" s="234"/>
      <c r="HG68" s="234"/>
      <c r="HH68" s="234"/>
      <c r="HI68" s="234"/>
      <c r="HJ68" s="234"/>
      <c r="HK68" s="234"/>
      <c r="HL68" s="234"/>
      <c r="HM68" s="234"/>
      <c r="HN68" s="234"/>
      <c r="HO68" s="234"/>
      <c r="HP68" s="234"/>
      <c r="HQ68" s="234"/>
      <c r="HR68" s="234"/>
      <c r="HS68" s="234"/>
      <c r="HT68" s="234"/>
      <c r="HU68" s="234"/>
      <c r="HV68" s="234"/>
      <c r="HW68" s="234"/>
      <c r="HX68" s="234"/>
      <c r="HY68" s="234"/>
      <c r="HZ68" s="234"/>
      <c r="IA68" s="234"/>
      <c r="IB68" s="234"/>
      <c r="IC68" s="234"/>
      <c r="ID68" s="234"/>
      <c r="IE68" s="234"/>
      <c r="IF68" s="234"/>
      <c r="IG68" s="234"/>
      <c r="IH68" s="234"/>
      <c r="II68" s="234"/>
      <c r="IJ68" s="234"/>
      <c r="IK68" s="234"/>
      <c r="IL68" s="234"/>
      <c r="IM68" s="234"/>
      <c r="IN68" s="234"/>
      <c r="IO68" s="234"/>
      <c r="IP68" s="234"/>
      <c r="IQ68" s="234"/>
      <c r="IR68" s="234"/>
      <c r="IS68" s="234"/>
      <c r="IT68" s="234"/>
      <c r="IU68" s="234"/>
    </row>
    <row r="69" spans="1:255" s="237" customFormat="1" ht="13.5" customHeight="1" thickBot="1">
      <c r="A69" s="234"/>
      <c r="B69" s="283"/>
      <c r="C69" s="287">
        <v>8</v>
      </c>
      <c r="D69" s="299" t="str">
        <f t="shared" si="5"/>
        <v>POMCA</v>
      </c>
      <c r="E69" s="300" t="str">
        <f t="shared" si="5"/>
        <v>2305-01</v>
      </c>
      <c r="F69" s="306" t="str">
        <f t="shared" si="5"/>
        <v>Río Samana Sur</v>
      </c>
      <c r="G69" s="302">
        <v>0.7</v>
      </c>
      <c r="H69" s="291">
        <v>1</v>
      </c>
      <c r="I69" s="302">
        <v>1</v>
      </c>
      <c r="J69" s="308">
        <v>1</v>
      </c>
      <c r="K69" s="311"/>
      <c r="L69" s="234"/>
      <c r="M69" s="234"/>
      <c r="N69" s="234"/>
      <c r="O69" s="234"/>
      <c r="P69" s="234"/>
      <c r="Q69" s="234"/>
      <c r="R69" s="234"/>
      <c r="S69" s="234"/>
      <c r="T69" s="234"/>
      <c r="U69" s="234"/>
      <c r="V69" s="234"/>
      <c r="W69" s="234"/>
      <c r="X69" s="234"/>
      <c r="Y69" s="234"/>
      <c r="Z69" s="234"/>
      <c r="AA69" s="234"/>
      <c r="AB69" s="234"/>
      <c r="AC69" s="234"/>
      <c r="AD69" s="234"/>
      <c r="AE69" s="234"/>
      <c r="AF69" s="234"/>
      <c r="AG69" s="234"/>
      <c r="AH69" s="234"/>
      <c r="AI69" s="234"/>
      <c r="AJ69" s="234"/>
      <c r="AK69" s="234"/>
      <c r="AL69" s="234"/>
      <c r="AM69" s="234"/>
      <c r="AN69" s="234"/>
      <c r="AO69" s="234"/>
      <c r="AP69" s="234"/>
      <c r="AQ69" s="234"/>
      <c r="AR69" s="234"/>
      <c r="AS69" s="234"/>
      <c r="AT69" s="234"/>
      <c r="AU69" s="234"/>
      <c r="AV69" s="234"/>
      <c r="AW69" s="234"/>
      <c r="AX69" s="234"/>
      <c r="AY69" s="234"/>
      <c r="AZ69" s="234"/>
      <c r="BA69" s="234"/>
      <c r="BB69" s="234"/>
      <c r="BC69" s="234"/>
      <c r="BD69" s="234"/>
      <c r="BE69" s="234"/>
      <c r="BF69" s="234"/>
      <c r="BG69" s="234"/>
      <c r="BH69" s="234"/>
      <c r="BI69" s="234"/>
      <c r="BJ69" s="234"/>
      <c r="BK69" s="234"/>
      <c r="BL69" s="234"/>
      <c r="BM69" s="234"/>
      <c r="BN69" s="234"/>
      <c r="BO69" s="234"/>
      <c r="BP69" s="234"/>
      <c r="BQ69" s="234"/>
      <c r="BR69" s="234"/>
      <c r="BS69" s="234"/>
      <c r="BT69" s="234"/>
      <c r="BU69" s="234"/>
      <c r="BV69" s="234"/>
      <c r="BW69" s="234"/>
      <c r="BX69" s="234"/>
      <c r="BY69" s="234"/>
      <c r="BZ69" s="234"/>
      <c r="CA69" s="234"/>
      <c r="CB69" s="234"/>
      <c r="CC69" s="234"/>
      <c r="CD69" s="234"/>
      <c r="CE69" s="234"/>
      <c r="CF69" s="234"/>
      <c r="CG69" s="234"/>
      <c r="CH69" s="234"/>
      <c r="CI69" s="234"/>
      <c r="CJ69" s="234"/>
      <c r="CK69" s="234"/>
      <c r="CL69" s="234"/>
      <c r="CM69" s="234"/>
      <c r="CN69" s="234"/>
      <c r="CO69" s="234"/>
      <c r="CP69" s="234"/>
      <c r="CQ69" s="234"/>
      <c r="CR69" s="234"/>
      <c r="CS69" s="234"/>
      <c r="CT69" s="234"/>
      <c r="CU69" s="234"/>
      <c r="CV69" s="234"/>
      <c r="CW69" s="234"/>
      <c r="CX69" s="234"/>
      <c r="CY69" s="234"/>
      <c r="CZ69" s="234"/>
      <c r="DA69" s="234"/>
      <c r="DB69" s="234"/>
      <c r="DC69" s="234"/>
      <c r="DD69" s="234"/>
      <c r="DE69" s="234"/>
      <c r="DF69" s="234"/>
      <c r="DG69" s="234"/>
      <c r="DH69" s="234"/>
      <c r="DI69" s="234"/>
      <c r="DJ69" s="234"/>
      <c r="DK69" s="234"/>
      <c r="DL69" s="234"/>
      <c r="DM69" s="234"/>
      <c r="DN69" s="234"/>
      <c r="DO69" s="234"/>
      <c r="DP69" s="234"/>
      <c r="DQ69" s="234"/>
      <c r="DR69" s="234"/>
      <c r="DS69" s="234"/>
      <c r="DT69" s="234"/>
      <c r="DU69" s="234"/>
      <c r="DV69" s="234"/>
      <c r="DW69" s="234"/>
      <c r="DX69" s="234"/>
      <c r="DY69" s="234"/>
      <c r="DZ69" s="234"/>
      <c r="EA69" s="234"/>
      <c r="EB69" s="234"/>
      <c r="EC69" s="234"/>
      <c r="ED69" s="234"/>
      <c r="EE69" s="234"/>
      <c r="EF69" s="234"/>
      <c r="EG69" s="234"/>
      <c r="EH69" s="234"/>
      <c r="EI69" s="234"/>
      <c r="EJ69" s="234"/>
      <c r="EK69" s="234"/>
      <c r="EL69" s="234"/>
      <c r="EM69" s="234"/>
      <c r="EN69" s="234"/>
      <c r="EO69" s="234"/>
      <c r="EP69" s="234"/>
      <c r="EQ69" s="234"/>
      <c r="ER69" s="234"/>
      <c r="ES69" s="234"/>
      <c r="ET69" s="234"/>
      <c r="EU69" s="234"/>
      <c r="EV69" s="234"/>
      <c r="EW69" s="234"/>
      <c r="EX69" s="234"/>
      <c r="EY69" s="234"/>
      <c r="EZ69" s="234"/>
      <c r="FA69" s="234"/>
      <c r="FB69" s="234"/>
      <c r="FC69" s="234"/>
      <c r="FD69" s="234"/>
      <c r="FE69" s="234"/>
      <c r="FF69" s="234"/>
      <c r="FG69" s="234"/>
      <c r="FH69" s="234"/>
      <c r="FI69" s="234"/>
      <c r="FJ69" s="234"/>
      <c r="FK69" s="234"/>
      <c r="FL69" s="234"/>
      <c r="FM69" s="234"/>
      <c r="FN69" s="234"/>
      <c r="FO69" s="234"/>
      <c r="FP69" s="234"/>
      <c r="FQ69" s="234"/>
      <c r="FR69" s="234"/>
      <c r="FS69" s="234"/>
      <c r="FT69" s="234"/>
      <c r="FU69" s="234"/>
      <c r="FV69" s="234"/>
      <c r="FW69" s="234"/>
      <c r="FX69" s="234"/>
      <c r="FY69" s="234"/>
      <c r="FZ69" s="234"/>
      <c r="GA69" s="234"/>
      <c r="GB69" s="234"/>
      <c r="GC69" s="234"/>
      <c r="GD69" s="234"/>
      <c r="GE69" s="234"/>
      <c r="GF69" s="234"/>
      <c r="GG69" s="234"/>
      <c r="GH69" s="234"/>
      <c r="GI69" s="234"/>
      <c r="GJ69" s="234"/>
      <c r="GK69" s="234"/>
      <c r="GL69" s="234"/>
      <c r="GM69" s="234"/>
      <c r="GN69" s="234"/>
      <c r="GO69" s="234"/>
      <c r="GP69" s="234"/>
      <c r="GQ69" s="234"/>
      <c r="GR69" s="234"/>
      <c r="GS69" s="234"/>
      <c r="GT69" s="234"/>
      <c r="GU69" s="234"/>
      <c r="GV69" s="234"/>
      <c r="GW69" s="234"/>
      <c r="GX69" s="234"/>
      <c r="GY69" s="234"/>
      <c r="GZ69" s="234"/>
      <c r="HA69" s="234"/>
      <c r="HB69" s="234"/>
      <c r="HC69" s="234"/>
      <c r="HD69" s="234"/>
      <c r="HE69" s="234"/>
      <c r="HF69" s="234"/>
      <c r="HG69" s="234"/>
      <c r="HH69" s="234"/>
      <c r="HI69" s="234"/>
      <c r="HJ69" s="234"/>
      <c r="HK69" s="234"/>
      <c r="HL69" s="234"/>
      <c r="HM69" s="234"/>
      <c r="HN69" s="234"/>
      <c r="HO69" s="234"/>
      <c r="HP69" s="234"/>
      <c r="HQ69" s="234"/>
      <c r="HR69" s="234"/>
      <c r="HS69" s="234"/>
      <c r="HT69" s="234"/>
      <c r="HU69" s="234"/>
      <c r="HV69" s="234"/>
      <c r="HW69" s="234"/>
      <c r="HX69" s="234"/>
      <c r="HY69" s="234"/>
      <c r="HZ69" s="234"/>
      <c r="IA69" s="234"/>
      <c r="IB69" s="234"/>
      <c r="IC69" s="234"/>
      <c r="ID69" s="234"/>
      <c r="IE69" s="234"/>
      <c r="IF69" s="234"/>
      <c r="IG69" s="234"/>
      <c r="IH69" s="234"/>
      <c r="II69" s="234"/>
      <c r="IJ69" s="234"/>
      <c r="IK69" s="234"/>
      <c r="IL69" s="234"/>
      <c r="IM69" s="234"/>
      <c r="IN69" s="234"/>
      <c r="IO69" s="234"/>
      <c r="IP69" s="234"/>
      <c r="IQ69" s="234"/>
      <c r="IR69" s="234"/>
      <c r="IS69" s="234"/>
      <c r="IT69" s="234"/>
      <c r="IU69" s="234"/>
    </row>
    <row r="70" spans="1:255" s="237" customFormat="1" ht="13.5" customHeight="1" thickBot="1">
      <c r="A70" s="234"/>
      <c r="B70" s="283"/>
      <c r="C70" s="287">
        <v>9</v>
      </c>
      <c r="D70" s="299" t="str">
        <f t="shared" si="5"/>
        <v>PMA</v>
      </c>
      <c r="E70" s="300">
        <f t="shared" si="5"/>
        <v>0</v>
      </c>
      <c r="F70" s="306" t="str">
        <f t="shared" si="5"/>
        <v>Acuífero Río grande de la Magdalena</v>
      </c>
      <c r="G70" s="302">
        <v>1</v>
      </c>
      <c r="H70" s="291">
        <v>0.5</v>
      </c>
      <c r="I70" s="302">
        <v>0.5</v>
      </c>
      <c r="J70" s="308">
        <v>0.5</v>
      </c>
      <c r="K70" s="311"/>
      <c r="L70" s="234"/>
      <c r="M70" s="234"/>
      <c r="N70" s="234"/>
      <c r="O70" s="234"/>
      <c r="P70" s="234"/>
      <c r="Q70" s="234"/>
      <c r="R70" s="234"/>
      <c r="S70" s="234"/>
      <c r="T70" s="234"/>
      <c r="U70" s="234"/>
      <c r="V70" s="234"/>
      <c r="W70" s="234"/>
      <c r="X70" s="234"/>
      <c r="Y70" s="234"/>
      <c r="Z70" s="234"/>
      <c r="AA70" s="234"/>
      <c r="AB70" s="234"/>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4"/>
      <c r="AY70" s="234"/>
      <c r="AZ70" s="234"/>
      <c r="BA70" s="234"/>
      <c r="BB70" s="234"/>
      <c r="BC70" s="234"/>
      <c r="BD70" s="234"/>
      <c r="BE70" s="234"/>
      <c r="BF70" s="234"/>
      <c r="BG70" s="234"/>
      <c r="BH70" s="234"/>
      <c r="BI70" s="234"/>
      <c r="BJ70" s="234"/>
      <c r="BK70" s="234"/>
      <c r="BL70" s="234"/>
      <c r="BM70" s="234"/>
      <c r="BN70" s="234"/>
      <c r="BO70" s="234"/>
      <c r="BP70" s="234"/>
      <c r="BQ70" s="234"/>
      <c r="BR70" s="234"/>
      <c r="BS70" s="234"/>
      <c r="BT70" s="234"/>
      <c r="BU70" s="234"/>
      <c r="BV70" s="234"/>
      <c r="BW70" s="234"/>
      <c r="BX70" s="234"/>
      <c r="BY70" s="234"/>
      <c r="BZ70" s="234"/>
      <c r="CA70" s="234"/>
      <c r="CB70" s="234"/>
      <c r="CC70" s="234"/>
      <c r="CD70" s="234"/>
      <c r="CE70" s="234"/>
      <c r="CF70" s="234"/>
      <c r="CG70" s="234"/>
      <c r="CH70" s="234"/>
      <c r="CI70" s="234"/>
      <c r="CJ70" s="234"/>
      <c r="CK70" s="234"/>
      <c r="CL70" s="234"/>
      <c r="CM70" s="234"/>
      <c r="CN70" s="234"/>
      <c r="CO70" s="234"/>
      <c r="CP70" s="234"/>
      <c r="CQ70" s="234"/>
      <c r="CR70" s="234"/>
      <c r="CS70" s="234"/>
      <c r="CT70" s="234"/>
      <c r="CU70" s="234"/>
      <c r="CV70" s="234"/>
      <c r="CW70" s="234"/>
      <c r="CX70" s="234"/>
      <c r="CY70" s="234"/>
      <c r="CZ70" s="234"/>
      <c r="DA70" s="234"/>
      <c r="DB70" s="234"/>
      <c r="DC70" s="234"/>
      <c r="DD70" s="234"/>
      <c r="DE70" s="234"/>
      <c r="DF70" s="234"/>
      <c r="DG70" s="234"/>
      <c r="DH70" s="234"/>
      <c r="DI70" s="234"/>
      <c r="DJ70" s="234"/>
      <c r="DK70" s="234"/>
      <c r="DL70" s="234"/>
      <c r="DM70" s="234"/>
      <c r="DN70" s="234"/>
      <c r="DO70" s="234"/>
      <c r="DP70" s="234"/>
      <c r="DQ70" s="234"/>
      <c r="DR70" s="234"/>
      <c r="DS70" s="234"/>
      <c r="DT70" s="234"/>
      <c r="DU70" s="234"/>
      <c r="DV70" s="234"/>
      <c r="DW70" s="234"/>
      <c r="DX70" s="234"/>
      <c r="DY70" s="234"/>
      <c r="DZ70" s="234"/>
      <c r="EA70" s="234"/>
      <c r="EB70" s="234"/>
      <c r="EC70" s="234"/>
      <c r="ED70" s="234"/>
      <c r="EE70" s="234"/>
      <c r="EF70" s="234"/>
      <c r="EG70" s="234"/>
      <c r="EH70" s="234"/>
      <c r="EI70" s="234"/>
      <c r="EJ70" s="234"/>
      <c r="EK70" s="234"/>
      <c r="EL70" s="234"/>
      <c r="EM70" s="234"/>
      <c r="EN70" s="234"/>
      <c r="EO70" s="234"/>
      <c r="EP70" s="234"/>
      <c r="EQ70" s="234"/>
      <c r="ER70" s="234"/>
      <c r="ES70" s="234"/>
      <c r="ET70" s="234"/>
      <c r="EU70" s="234"/>
      <c r="EV70" s="234"/>
      <c r="EW70" s="234"/>
      <c r="EX70" s="234"/>
      <c r="EY70" s="234"/>
      <c r="EZ70" s="234"/>
      <c r="FA70" s="234"/>
      <c r="FB70" s="234"/>
      <c r="FC70" s="234"/>
      <c r="FD70" s="234"/>
      <c r="FE70" s="234"/>
      <c r="FF70" s="234"/>
      <c r="FG70" s="234"/>
      <c r="FH70" s="234"/>
      <c r="FI70" s="234"/>
      <c r="FJ70" s="234"/>
      <c r="FK70" s="234"/>
      <c r="FL70" s="234"/>
      <c r="FM70" s="234"/>
      <c r="FN70" s="234"/>
      <c r="FO70" s="234"/>
      <c r="FP70" s="234"/>
      <c r="FQ70" s="234"/>
      <c r="FR70" s="234"/>
      <c r="FS70" s="234"/>
      <c r="FT70" s="234"/>
      <c r="FU70" s="234"/>
      <c r="FV70" s="234"/>
      <c r="FW70" s="234"/>
      <c r="FX70" s="234"/>
      <c r="FY70" s="234"/>
      <c r="FZ70" s="234"/>
      <c r="GA70" s="234"/>
      <c r="GB70" s="234"/>
      <c r="GC70" s="234"/>
      <c r="GD70" s="234"/>
      <c r="GE70" s="234"/>
      <c r="GF70" s="234"/>
      <c r="GG70" s="234"/>
      <c r="GH70" s="234"/>
      <c r="GI70" s="234"/>
      <c r="GJ70" s="234"/>
      <c r="GK70" s="234"/>
      <c r="GL70" s="234"/>
      <c r="GM70" s="234"/>
      <c r="GN70" s="234"/>
      <c r="GO70" s="234"/>
      <c r="GP70" s="234"/>
      <c r="GQ70" s="234"/>
      <c r="GR70" s="234"/>
      <c r="GS70" s="234"/>
      <c r="GT70" s="234"/>
      <c r="GU70" s="234"/>
      <c r="GV70" s="234"/>
      <c r="GW70" s="234"/>
      <c r="GX70" s="234"/>
      <c r="GY70" s="234"/>
      <c r="GZ70" s="234"/>
      <c r="HA70" s="234"/>
      <c r="HB70" s="234"/>
      <c r="HC70" s="234"/>
      <c r="HD70" s="234"/>
      <c r="HE70" s="234"/>
      <c r="HF70" s="234"/>
      <c r="HG70" s="234"/>
      <c r="HH70" s="234"/>
      <c r="HI70" s="234"/>
      <c r="HJ70" s="234"/>
      <c r="HK70" s="234"/>
      <c r="HL70" s="234"/>
      <c r="HM70" s="234"/>
      <c r="HN70" s="234"/>
      <c r="HO70" s="234"/>
      <c r="HP70" s="234"/>
      <c r="HQ70" s="234"/>
      <c r="HR70" s="234"/>
      <c r="HS70" s="234"/>
      <c r="HT70" s="234"/>
      <c r="HU70" s="234"/>
      <c r="HV70" s="234"/>
      <c r="HW70" s="234"/>
      <c r="HX70" s="234"/>
      <c r="HY70" s="234"/>
      <c r="HZ70" s="234"/>
      <c r="IA70" s="234"/>
      <c r="IB70" s="234"/>
      <c r="IC70" s="234"/>
      <c r="ID70" s="234"/>
      <c r="IE70" s="234"/>
      <c r="IF70" s="234"/>
      <c r="IG70" s="234"/>
      <c r="IH70" s="234"/>
      <c r="II70" s="234"/>
      <c r="IJ70" s="234"/>
      <c r="IK70" s="234"/>
      <c r="IL70" s="234"/>
      <c r="IM70" s="234"/>
      <c r="IN70" s="234"/>
      <c r="IO70" s="234"/>
      <c r="IP70" s="234"/>
      <c r="IQ70" s="234"/>
      <c r="IR70" s="234"/>
      <c r="IS70" s="234"/>
      <c r="IT70" s="234"/>
      <c r="IU70" s="234"/>
    </row>
    <row r="71" spans="1:255" s="237" customFormat="1" ht="13.5" customHeight="1" thickBot="1">
      <c r="A71" s="234"/>
      <c r="B71" s="283"/>
      <c r="C71" s="287">
        <v>10</v>
      </c>
      <c r="D71" s="299" t="str">
        <f t="shared" si="5"/>
        <v>PMA</v>
      </c>
      <c r="E71" s="300">
        <f t="shared" si="5"/>
        <v>0</v>
      </c>
      <c r="F71" s="306" t="str">
        <f t="shared" si="5"/>
        <v>Acuífero del río Risaralda</v>
      </c>
      <c r="G71" s="302">
        <v>1</v>
      </c>
      <c r="H71" s="291">
        <v>0.5</v>
      </c>
      <c r="I71" s="302">
        <v>0.5</v>
      </c>
      <c r="J71" s="308">
        <v>0.5</v>
      </c>
      <c r="K71" s="311"/>
      <c r="L71" s="234"/>
      <c r="M71" s="234"/>
      <c r="N71" s="234"/>
      <c r="O71" s="234"/>
      <c r="P71" s="234"/>
      <c r="Q71" s="234"/>
      <c r="R71" s="234"/>
      <c r="S71" s="234"/>
      <c r="T71" s="234"/>
      <c r="U71" s="234"/>
      <c r="V71" s="234"/>
      <c r="W71" s="234"/>
      <c r="X71" s="234"/>
      <c r="Y71" s="234"/>
      <c r="Z71" s="234"/>
      <c r="AA71" s="234"/>
      <c r="AB71" s="234"/>
      <c r="AC71" s="234"/>
      <c r="AD71" s="234"/>
      <c r="AE71" s="234"/>
      <c r="AF71" s="234"/>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34"/>
      <c r="BK71" s="234"/>
      <c r="BL71" s="234"/>
      <c r="BM71" s="234"/>
      <c r="BN71" s="234"/>
      <c r="BO71" s="234"/>
      <c r="BP71" s="234"/>
      <c r="BQ71" s="234"/>
      <c r="BR71" s="234"/>
      <c r="BS71" s="234"/>
      <c r="BT71" s="234"/>
      <c r="BU71" s="234"/>
      <c r="BV71" s="234"/>
      <c r="BW71" s="234"/>
      <c r="BX71" s="234"/>
      <c r="BY71" s="234"/>
      <c r="BZ71" s="234"/>
      <c r="CA71" s="234"/>
      <c r="CB71" s="234"/>
      <c r="CC71" s="234"/>
      <c r="CD71" s="234"/>
      <c r="CE71" s="234"/>
      <c r="CF71" s="234"/>
      <c r="CG71" s="234"/>
      <c r="CH71" s="234"/>
      <c r="CI71" s="234"/>
      <c r="CJ71" s="234"/>
      <c r="CK71" s="234"/>
      <c r="CL71" s="234"/>
      <c r="CM71" s="234"/>
      <c r="CN71" s="234"/>
      <c r="CO71" s="234"/>
      <c r="CP71" s="234"/>
      <c r="CQ71" s="234"/>
      <c r="CR71" s="234"/>
      <c r="CS71" s="234"/>
      <c r="CT71" s="234"/>
      <c r="CU71" s="234"/>
      <c r="CV71" s="234"/>
      <c r="CW71" s="234"/>
      <c r="CX71" s="234"/>
      <c r="CY71" s="234"/>
      <c r="CZ71" s="234"/>
      <c r="DA71" s="234"/>
      <c r="DB71" s="234"/>
      <c r="DC71" s="234"/>
      <c r="DD71" s="234"/>
      <c r="DE71" s="234"/>
      <c r="DF71" s="234"/>
      <c r="DG71" s="234"/>
      <c r="DH71" s="234"/>
      <c r="DI71" s="234"/>
      <c r="DJ71" s="234"/>
      <c r="DK71" s="234"/>
      <c r="DL71" s="234"/>
      <c r="DM71" s="234"/>
      <c r="DN71" s="234"/>
      <c r="DO71" s="234"/>
      <c r="DP71" s="234"/>
      <c r="DQ71" s="234"/>
      <c r="DR71" s="234"/>
      <c r="DS71" s="234"/>
      <c r="DT71" s="234"/>
      <c r="DU71" s="234"/>
      <c r="DV71" s="234"/>
      <c r="DW71" s="234"/>
      <c r="DX71" s="234"/>
      <c r="DY71" s="234"/>
      <c r="DZ71" s="234"/>
      <c r="EA71" s="234"/>
      <c r="EB71" s="234"/>
      <c r="EC71" s="234"/>
      <c r="ED71" s="234"/>
      <c r="EE71" s="234"/>
      <c r="EF71" s="234"/>
      <c r="EG71" s="234"/>
      <c r="EH71" s="234"/>
      <c r="EI71" s="234"/>
      <c r="EJ71" s="234"/>
      <c r="EK71" s="234"/>
      <c r="EL71" s="234"/>
      <c r="EM71" s="234"/>
      <c r="EN71" s="234"/>
      <c r="EO71" s="234"/>
      <c r="EP71" s="234"/>
      <c r="EQ71" s="234"/>
      <c r="ER71" s="234"/>
      <c r="ES71" s="234"/>
      <c r="ET71" s="234"/>
      <c r="EU71" s="234"/>
      <c r="EV71" s="234"/>
      <c r="EW71" s="234"/>
      <c r="EX71" s="234"/>
      <c r="EY71" s="234"/>
      <c r="EZ71" s="234"/>
      <c r="FA71" s="234"/>
      <c r="FB71" s="234"/>
      <c r="FC71" s="234"/>
      <c r="FD71" s="234"/>
      <c r="FE71" s="234"/>
      <c r="FF71" s="234"/>
      <c r="FG71" s="234"/>
      <c r="FH71" s="234"/>
      <c r="FI71" s="234"/>
      <c r="FJ71" s="234"/>
      <c r="FK71" s="234"/>
      <c r="FL71" s="234"/>
      <c r="FM71" s="234"/>
      <c r="FN71" s="234"/>
      <c r="FO71" s="234"/>
      <c r="FP71" s="234"/>
      <c r="FQ71" s="234"/>
      <c r="FR71" s="234"/>
      <c r="FS71" s="234"/>
      <c r="FT71" s="234"/>
      <c r="FU71" s="234"/>
      <c r="FV71" s="234"/>
      <c r="FW71" s="234"/>
      <c r="FX71" s="234"/>
      <c r="FY71" s="234"/>
      <c r="FZ71" s="234"/>
      <c r="GA71" s="234"/>
      <c r="GB71" s="234"/>
      <c r="GC71" s="234"/>
      <c r="GD71" s="234"/>
      <c r="GE71" s="234"/>
      <c r="GF71" s="234"/>
      <c r="GG71" s="234"/>
      <c r="GH71" s="234"/>
      <c r="GI71" s="234"/>
      <c r="GJ71" s="234"/>
      <c r="GK71" s="234"/>
      <c r="GL71" s="234"/>
      <c r="GM71" s="234"/>
      <c r="GN71" s="234"/>
      <c r="GO71" s="234"/>
      <c r="GP71" s="234"/>
      <c r="GQ71" s="234"/>
      <c r="GR71" s="234"/>
      <c r="GS71" s="234"/>
      <c r="GT71" s="234"/>
      <c r="GU71" s="234"/>
      <c r="GV71" s="234"/>
      <c r="GW71" s="234"/>
      <c r="GX71" s="234"/>
      <c r="GY71" s="234"/>
      <c r="GZ71" s="234"/>
      <c r="HA71" s="234"/>
      <c r="HB71" s="234"/>
      <c r="HC71" s="234"/>
      <c r="HD71" s="234"/>
      <c r="HE71" s="234"/>
      <c r="HF71" s="234"/>
      <c r="HG71" s="234"/>
      <c r="HH71" s="234"/>
      <c r="HI71" s="234"/>
      <c r="HJ71" s="234"/>
      <c r="HK71" s="234"/>
      <c r="HL71" s="234"/>
      <c r="HM71" s="234"/>
      <c r="HN71" s="234"/>
      <c r="HO71" s="234"/>
      <c r="HP71" s="234"/>
      <c r="HQ71" s="234"/>
      <c r="HR71" s="234"/>
      <c r="HS71" s="234"/>
      <c r="HT71" s="234"/>
      <c r="HU71" s="234"/>
      <c r="HV71" s="234"/>
      <c r="HW71" s="234"/>
      <c r="HX71" s="234"/>
      <c r="HY71" s="234"/>
      <c r="HZ71" s="234"/>
      <c r="IA71" s="234"/>
      <c r="IB71" s="234"/>
      <c r="IC71" s="234"/>
      <c r="ID71" s="234"/>
      <c r="IE71" s="234"/>
      <c r="IF71" s="234"/>
      <c r="IG71" s="234"/>
      <c r="IH71" s="234"/>
      <c r="II71" s="234"/>
      <c r="IJ71" s="234"/>
      <c r="IK71" s="234"/>
      <c r="IL71" s="234"/>
      <c r="IM71" s="234"/>
      <c r="IN71" s="234"/>
      <c r="IO71" s="234"/>
      <c r="IP71" s="234"/>
      <c r="IQ71" s="234"/>
      <c r="IR71" s="234"/>
      <c r="IS71" s="234"/>
      <c r="IT71" s="234"/>
      <c r="IU71" s="234"/>
    </row>
    <row r="72" spans="1:255" s="237" customFormat="1" ht="13.5" customHeight="1" thickBot="1">
      <c r="A72" s="234"/>
      <c r="B72" s="283"/>
      <c r="C72" s="287">
        <v>11</v>
      </c>
      <c r="D72" s="299" t="str">
        <f t="shared" si="5"/>
        <v>PMA</v>
      </c>
      <c r="E72" s="300">
        <f t="shared" si="5"/>
        <v>0</v>
      </c>
      <c r="F72" s="306" t="str">
        <f t="shared" si="5"/>
        <v>Acuífero Santágueda kilómetro 41</v>
      </c>
      <c r="G72" s="302">
        <v>1</v>
      </c>
      <c r="H72" s="291">
        <v>0.5</v>
      </c>
      <c r="I72" s="302">
        <v>0.5</v>
      </c>
      <c r="J72" s="308">
        <v>0.5</v>
      </c>
      <c r="K72" s="311"/>
      <c r="L72" s="234"/>
      <c r="M72" s="234"/>
      <c r="N72" s="234"/>
      <c r="O72" s="234"/>
      <c r="P72" s="234"/>
      <c r="Q72" s="234"/>
      <c r="R72" s="234"/>
      <c r="S72" s="234"/>
      <c r="T72" s="234"/>
      <c r="U72" s="234"/>
      <c r="V72" s="234"/>
      <c r="W72" s="234"/>
      <c r="X72" s="234"/>
      <c r="Y72" s="234"/>
      <c r="Z72" s="234"/>
      <c r="AA72" s="234"/>
      <c r="AB72" s="234"/>
      <c r="AC72" s="234"/>
      <c r="AD72" s="234"/>
      <c r="AE72" s="234"/>
      <c r="AF72" s="234"/>
      <c r="AG72" s="234"/>
      <c r="AH72" s="234"/>
      <c r="AI72" s="234"/>
      <c r="AJ72" s="234"/>
      <c r="AK72" s="234"/>
      <c r="AL72" s="234"/>
      <c r="AM72" s="234"/>
      <c r="AN72" s="234"/>
      <c r="AO72" s="234"/>
      <c r="AP72" s="234"/>
      <c r="AQ72" s="234"/>
      <c r="AR72" s="234"/>
      <c r="AS72" s="234"/>
      <c r="AT72" s="234"/>
      <c r="AU72" s="234"/>
      <c r="AV72" s="234"/>
      <c r="AW72" s="234"/>
      <c r="AX72" s="234"/>
      <c r="AY72" s="234"/>
      <c r="AZ72" s="234"/>
      <c r="BA72" s="234"/>
      <c r="BB72" s="234"/>
      <c r="BC72" s="234"/>
      <c r="BD72" s="234"/>
      <c r="BE72" s="234"/>
      <c r="BF72" s="234"/>
      <c r="BG72" s="234"/>
      <c r="BH72" s="234"/>
      <c r="BI72" s="234"/>
      <c r="BJ72" s="234"/>
      <c r="BK72" s="234"/>
      <c r="BL72" s="234"/>
      <c r="BM72" s="234"/>
      <c r="BN72" s="234"/>
      <c r="BO72" s="234"/>
      <c r="BP72" s="234"/>
      <c r="BQ72" s="234"/>
      <c r="BR72" s="234"/>
      <c r="BS72" s="234"/>
      <c r="BT72" s="234"/>
      <c r="BU72" s="234"/>
      <c r="BV72" s="234"/>
      <c r="BW72" s="234"/>
      <c r="BX72" s="234"/>
      <c r="BY72" s="234"/>
      <c r="BZ72" s="234"/>
      <c r="CA72" s="234"/>
      <c r="CB72" s="234"/>
      <c r="CC72" s="234"/>
      <c r="CD72" s="234"/>
      <c r="CE72" s="234"/>
      <c r="CF72" s="234"/>
      <c r="CG72" s="234"/>
      <c r="CH72" s="234"/>
      <c r="CI72" s="234"/>
      <c r="CJ72" s="234"/>
      <c r="CK72" s="234"/>
      <c r="CL72" s="234"/>
      <c r="CM72" s="234"/>
      <c r="CN72" s="234"/>
      <c r="CO72" s="234"/>
      <c r="CP72" s="234"/>
      <c r="CQ72" s="234"/>
      <c r="CR72" s="234"/>
      <c r="CS72" s="234"/>
      <c r="CT72" s="234"/>
      <c r="CU72" s="234"/>
      <c r="CV72" s="234"/>
      <c r="CW72" s="234"/>
      <c r="CX72" s="234"/>
      <c r="CY72" s="234"/>
      <c r="CZ72" s="234"/>
      <c r="DA72" s="234"/>
      <c r="DB72" s="234"/>
      <c r="DC72" s="234"/>
      <c r="DD72" s="234"/>
      <c r="DE72" s="234"/>
      <c r="DF72" s="234"/>
      <c r="DG72" s="234"/>
      <c r="DH72" s="234"/>
      <c r="DI72" s="234"/>
      <c r="DJ72" s="234"/>
      <c r="DK72" s="234"/>
      <c r="DL72" s="234"/>
      <c r="DM72" s="234"/>
      <c r="DN72" s="234"/>
      <c r="DO72" s="234"/>
      <c r="DP72" s="234"/>
      <c r="DQ72" s="234"/>
      <c r="DR72" s="234"/>
      <c r="DS72" s="234"/>
      <c r="DT72" s="234"/>
      <c r="DU72" s="234"/>
      <c r="DV72" s="234"/>
      <c r="DW72" s="234"/>
      <c r="DX72" s="234"/>
      <c r="DY72" s="234"/>
      <c r="DZ72" s="234"/>
      <c r="EA72" s="234"/>
      <c r="EB72" s="234"/>
      <c r="EC72" s="234"/>
      <c r="ED72" s="234"/>
      <c r="EE72" s="234"/>
      <c r="EF72" s="234"/>
      <c r="EG72" s="234"/>
      <c r="EH72" s="234"/>
      <c r="EI72" s="234"/>
      <c r="EJ72" s="234"/>
      <c r="EK72" s="234"/>
      <c r="EL72" s="234"/>
      <c r="EM72" s="234"/>
      <c r="EN72" s="234"/>
      <c r="EO72" s="234"/>
      <c r="EP72" s="234"/>
      <c r="EQ72" s="234"/>
      <c r="ER72" s="234"/>
      <c r="ES72" s="234"/>
      <c r="ET72" s="234"/>
      <c r="EU72" s="234"/>
      <c r="EV72" s="234"/>
      <c r="EW72" s="234"/>
      <c r="EX72" s="234"/>
      <c r="EY72" s="234"/>
      <c r="EZ72" s="234"/>
      <c r="FA72" s="234"/>
      <c r="FB72" s="234"/>
      <c r="FC72" s="234"/>
      <c r="FD72" s="234"/>
      <c r="FE72" s="234"/>
      <c r="FF72" s="234"/>
      <c r="FG72" s="234"/>
      <c r="FH72" s="234"/>
      <c r="FI72" s="234"/>
      <c r="FJ72" s="234"/>
      <c r="FK72" s="234"/>
      <c r="FL72" s="234"/>
      <c r="FM72" s="234"/>
      <c r="FN72" s="234"/>
      <c r="FO72" s="234"/>
      <c r="FP72" s="234"/>
      <c r="FQ72" s="234"/>
      <c r="FR72" s="234"/>
      <c r="FS72" s="234"/>
      <c r="FT72" s="234"/>
      <c r="FU72" s="234"/>
      <c r="FV72" s="234"/>
      <c r="FW72" s="234"/>
      <c r="FX72" s="234"/>
      <c r="FY72" s="234"/>
      <c r="FZ72" s="234"/>
      <c r="GA72" s="234"/>
      <c r="GB72" s="234"/>
      <c r="GC72" s="234"/>
      <c r="GD72" s="234"/>
      <c r="GE72" s="234"/>
      <c r="GF72" s="234"/>
      <c r="GG72" s="234"/>
      <c r="GH72" s="234"/>
      <c r="GI72" s="234"/>
      <c r="GJ72" s="234"/>
      <c r="GK72" s="234"/>
      <c r="GL72" s="234"/>
      <c r="GM72" s="234"/>
      <c r="GN72" s="234"/>
      <c r="GO72" s="234"/>
      <c r="GP72" s="234"/>
      <c r="GQ72" s="234"/>
      <c r="GR72" s="234"/>
      <c r="GS72" s="234"/>
      <c r="GT72" s="234"/>
      <c r="GU72" s="234"/>
      <c r="GV72" s="234"/>
      <c r="GW72" s="234"/>
      <c r="GX72" s="234"/>
      <c r="GY72" s="234"/>
      <c r="GZ72" s="234"/>
      <c r="HA72" s="234"/>
      <c r="HB72" s="234"/>
      <c r="HC72" s="234"/>
      <c r="HD72" s="234"/>
      <c r="HE72" s="234"/>
      <c r="HF72" s="234"/>
      <c r="HG72" s="234"/>
      <c r="HH72" s="234"/>
      <c r="HI72" s="234"/>
      <c r="HJ72" s="234"/>
      <c r="HK72" s="234"/>
      <c r="HL72" s="234"/>
      <c r="HM72" s="234"/>
      <c r="HN72" s="234"/>
      <c r="HO72" s="234"/>
      <c r="HP72" s="234"/>
      <c r="HQ72" s="234"/>
      <c r="HR72" s="234"/>
      <c r="HS72" s="234"/>
      <c r="HT72" s="234"/>
      <c r="HU72" s="234"/>
      <c r="HV72" s="234"/>
      <c r="HW72" s="234"/>
      <c r="HX72" s="234"/>
      <c r="HY72" s="234"/>
      <c r="HZ72" s="234"/>
      <c r="IA72" s="234"/>
      <c r="IB72" s="234"/>
      <c r="IC72" s="234"/>
      <c r="ID72" s="234"/>
      <c r="IE72" s="234"/>
      <c r="IF72" s="234"/>
      <c r="IG72" s="234"/>
      <c r="IH72" s="234"/>
      <c r="II72" s="234"/>
      <c r="IJ72" s="234"/>
      <c r="IK72" s="234"/>
      <c r="IL72" s="234"/>
      <c r="IM72" s="234"/>
      <c r="IN72" s="234"/>
      <c r="IO72" s="234"/>
      <c r="IP72" s="234"/>
      <c r="IQ72" s="234"/>
      <c r="IR72" s="234"/>
      <c r="IS72" s="234"/>
      <c r="IT72" s="234"/>
      <c r="IU72" s="234"/>
    </row>
    <row r="73" spans="1:255" s="237" customFormat="1" ht="13.5" customHeight="1" thickBot="1">
      <c r="A73" s="234"/>
      <c r="B73" s="283"/>
      <c r="C73" s="287">
        <v>12</v>
      </c>
      <c r="D73" s="299" t="str">
        <f t="shared" si="5"/>
        <v>PMA</v>
      </c>
      <c r="E73" s="300">
        <f t="shared" si="5"/>
        <v>0</v>
      </c>
      <c r="F73" s="300">
        <f t="shared" si="5"/>
        <v>0</v>
      </c>
      <c r="G73" s="302">
        <v>0</v>
      </c>
      <c r="H73" s="302"/>
      <c r="I73" s="308"/>
      <c r="J73" s="308"/>
      <c r="K73" s="311"/>
      <c r="L73" s="234"/>
      <c r="M73" s="234"/>
      <c r="N73" s="234"/>
      <c r="O73" s="234"/>
      <c r="P73" s="234"/>
      <c r="Q73" s="234"/>
      <c r="R73" s="234"/>
      <c r="S73" s="234"/>
      <c r="T73" s="234"/>
      <c r="U73" s="234"/>
      <c r="V73" s="234"/>
      <c r="W73" s="234"/>
      <c r="X73" s="234"/>
      <c r="Y73" s="234"/>
      <c r="Z73" s="234"/>
      <c r="AA73" s="234"/>
      <c r="AB73" s="234"/>
      <c r="AC73" s="234"/>
      <c r="AD73" s="234"/>
      <c r="AE73" s="234"/>
      <c r="AF73" s="234"/>
      <c r="AG73" s="234"/>
      <c r="AH73" s="234"/>
      <c r="AI73" s="234"/>
      <c r="AJ73" s="234"/>
      <c r="AK73" s="234"/>
      <c r="AL73" s="234"/>
      <c r="AM73" s="234"/>
      <c r="AN73" s="234"/>
      <c r="AO73" s="234"/>
      <c r="AP73" s="234"/>
      <c r="AQ73" s="234"/>
      <c r="AR73" s="234"/>
      <c r="AS73" s="234"/>
      <c r="AT73" s="234"/>
      <c r="AU73" s="234"/>
      <c r="AV73" s="234"/>
      <c r="AW73" s="234"/>
      <c r="AX73" s="234"/>
      <c r="AY73" s="234"/>
      <c r="AZ73" s="234"/>
      <c r="BA73" s="234"/>
      <c r="BB73" s="234"/>
      <c r="BC73" s="234"/>
      <c r="BD73" s="234"/>
      <c r="BE73" s="234"/>
      <c r="BF73" s="234"/>
      <c r="BG73" s="234"/>
      <c r="BH73" s="234"/>
      <c r="BI73" s="234"/>
      <c r="BJ73" s="234"/>
      <c r="BK73" s="234"/>
      <c r="BL73" s="234"/>
      <c r="BM73" s="234"/>
      <c r="BN73" s="234"/>
      <c r="BO73" s="234"/>
      <c r="BP73" s="234"/>
      <c r="BQ73" s="234"/>
      <c r="BR73" s="234"/>
      <c r="BS73" s="234"/>
      <c r="BT73" s="234"/>
      <c r="BU73" s="234"/>
      <c r="BV73" s="234"/>
      <c r="BW73" s="234"/>
      <c r="BX73" s="234"/>
      <c r="BY73" s="234"/>
      <c r="BZ73" s="234"/>
      <c r="CA73" s="234"/>
      <c r="CB73" s="234"/>
      <c r="CC73" s="234"/>
      <c r="CD73" s="234"/>
      <c r="CE73" s="234"/>
      <c r="CF73" s="234"/>
      <c r="CG73" s="234"/>
      <c r="CH73" s="234"/>
      <c r="CI73" s="234"/>
      <c r="CJ73" s="234"/>
      <c r="CK73" s="234"/>
      <c r="CL73" s="234"/>
      <c r="CM73" s="234"/>
      <c r="CN73" s="234"/>
      <c r="CO73" s="234"/>
      <c r="CP73" s="234"/>
      <c r="CQ73" s="234"/>
      <c r="CR73" s="234"/>
      <c r="CS73" s="234"/>
      <c r="CT73" s="234"/>
      <c r="CU73" s="234"/>
      <c r="CV73" s="234"/>
      <c r="CW73" s="234"/>
      <c r="CX73" s="234"/>
      <c r="CY73" s="234"/>
      <c r="CZ73" s="234"/>
      <c r="DA73" s="234"/>
      <c r="DB73" s="234"/>
      <c r="DC73" s="234"/>
      <c r="DD73" s="234"/>
      <c r="DE73" s="234"/>
      <c r="DF73" s="234"/>
      <c r="DG73" s="234"/>
      <c r="DH73" s="234"/>
      <c r="DI73" s="234"/>
      <c r="DJ73" s="234"/>
      <c r="DK73" s="234"/>
      <c r="DL73" s="234"/>
      <c r="DM73" s="234"/>
      <c r="DN73" s="234"/>
      <c r="DO73" s="234"/>
      <c r="DP73" s="234"/>
      <c r="DQ73" s="234"/>
      <c r="DR73" s="234"/>
      <c r="DS73" s="234"/>
      <c r="DT73" s="234"/>
      <c r="DU73" s="234"/>
      <c r="DV73" s="234"/>
      <c r="DW73" s="234"/>
      <c r="DX73" s="234"/>
      <c r="DY73" s="234"/>
      <c r="DZ73" s="234"/>
      <c r="EA73" s="234"/>
      <c r="EB73" s="234"/>
      <c r="EC73" s="234"/>
      <c r="ED73" s="234"/>
      <c r="EE73" s="234"/>
      <c r="EF73" s="234"/>
      <c r="EG73" s="234"/>
      <c r="EH73" s="234"/>
      <c r="EI73" s="234"/>
      <c r="EJ73" s="234"/>
      <c r="EK73" s="234"/>
      <c r="EL73" s="234"/>
      <c r="EM73" s="234"/>
      <c r="EN73" s="234"/>
      <c r="EO73" s="234"/>
      <c r="EP73" s="234"/>
      <c r="EQ73" s="234"/>
      <c r="ER73" s="234"/>
      <c r="ES73" s="234"/>
      <c r="ET73" s="234"/>
      <c r="EU73" s="234"/>
      <c r="EV73" s="234"/>
      <c r="EW73" s="234"/>
      <c r="EX73" s="234"/>
      <c r="EY73" s="234"/>
      <c r="EZ73" s="234"/>
      <c r="FA73" s="234"/>
      <c r="FB73" s="234"/>
      <c r="FC73" s="234"/>
      <c r="FD73" s="234"/>
      <c r="FE73" s="234"/>
      <c r="FF73" s="234"/>
      <c r="FG73" s="234"/>
      <c r="FH73" s="234"/>
      <c r="FI73" s="234"/>
      <c r="FJ73" s="234"/>
      <c r="FK73" s="234"/>
      <c r="FL73" s="234"/>
      <c r="FM73" s="234"/>
      <c r="FN73" s="234"/>
      <c r="FO73" s="234"/>
      <c r="FP73" s="234"/>
      <c r="FQ73" s="234"/>
      <c r="FR73" s="234"/>
      <c r="FS73" s="234"/>
      <c r="FT73" s="234"/>
      <c r="FU73" s="234"/>
      <c r="FV73" s="234"/>
      <c r="FW73" s="234"/>
      <c r="FX73" s="234"/>
      <c r="FY73" s="234"/>
      <c r="FZ73" s="234"/>
      <c r="GA73" s="234"/>
      <c r="GB73" s="234"/>
      <c r="GC73" s="234"/>
      <c r="GD73" s="234"/>
      <c r="GE73" s="234"/>
      <c r="GF73" s="234"/>
      <c r="GG73" s="234"/>
      <c r="GH73" s="234"/>
      <c r="GI73" s="234"/>
      <c r="GJ73" s="234"/>
      <c r="GK73" s="234"/>
      <c r="GL73" s="234"/>
      <c r="GM73" s="234"/>
      <c r="GN73" s="234"/>
      <c r="GO73" s="234"/>
      <c r="GP73" s="234"/>
      <c r="GQ73" s="234"/>
      <c r="GR73" s="234"/>
      <c r="GS73" s="234"/>
      <c r="GT73" s="234"/>
      <c r="GU73" s="234"/>
      <c r="GV73" s="234"/>
      <c r="GW73" s="234"/>
      <c r="GX73" s="234"/>
      <c r="GY73" s="234"/>
      <c r="GZ73" s="234"/>
      <c r="HA73" s="234"/>
      <c r="HB73" s="234"/>
      <c r="HC73" s="234"/>
      <c r="HD73" s="234"/>
      <c r="HE73" s="234"/>
      <c r="HF73" s="234"/>
      <c r="HG73" s="234"/>
      <c r="HH73" s="234"/>
      <c r="HI73" s="234"/>
      <c r="HJ73" s="234"/>
      <c r="HK73" s="234"/>
      <c r="HL73" s="234"/>
      <c r="HM73" s="234"/>
      <c r="HN73" s="234"/>
      <c r="HO73" s="234"/>
      <c r="HP73" s="234"/>
      <c r="HQ73" s="234"/>
      <c r="HR73" s="234"/>
      <c r="HS73" s="234"/>
      <c r="HT73" s="234"/>
      <c r="HU73" s="234"/>
      <c r="HV73" s="234"/>
      <c r="HW73" s="234"/>
      <c r="HX73" s="234"/>
      <c r="HY73" s="234"/>
      <c r="HZ73" s="234"/>
      <c r="IA73" s="234"/>
      <c r="IB73" s="234"/>
      <c r="IC73" s="234"/>
      <c r="ID73" s="234"/>
      <c r="IE73" s="234"/>
      <c r="IF73" s="234"/>
      <c r="IG73" s="234"/>
      <c r="IH73" s="234"/>
      <c r="II73" s="234"/>
      <c r="IJ73" s="234"/>
      <c r="IK73" s="234"/>
      <c r="IL73" s="234"/>
      <c r="IM73" s="234"/>
      <c r="IN73" s="234"/>
      <c r="IO73" s="234"/>
      <c r="IP73" s="234"/>
      <c r="IQ73" s="234"/>
      <c r="IR73" s="234"/>
      <c r="IS73" s="234"/>
      <c r="IT73" s="234"/>
      <c r="IU73" s="234"/>
    </row>
    <row r="74" spans="1:255" s="237" customFormat="1" ht="13.5" customHeight="1" thickBot="1">
      <c r="A74" s="234"/>
      <c r="B74" s="283"/>
      <c r="C74" s="287">
        <v>13</v>
      </c>
      <c r="D74" s="299" t="str">
        <f t="shared" si="5"/>
        <v>PMA</v>
      </c>
      <c r="E74" s="300">
        <f t="shared" si="5"/>
        <v>0</v>
      </c>
      <c r="F74" s="300">
        <f t="shared" si="5"/>
        <v>0</v>
      </c>
      <c r="G74" s="302">
        <v>0</v>
      </c>
      <c r="H74" s="302"/>
      <c r="I74" s="308"/>
      <c r="J74" s="308"/>
      <c r="K74" s="311"/>
      <c r="L74" s="234"/>
      <c r="M74" s="234"/>
      <c r="N74" s="234"/>
      <c r="O74" s="234"/>
      <c r="P74" s="234"/>
      <c r="Q74" s="234"/>
      <c r="R74" s="234"/>
      <c r="S74" s="234"/>
      <c r="T74" s="234"/>
      <c r="U74" s="234"/>
      <c r="V74" s="234"/>
      <c r="W74" s="234"/>
      <c r="X74" s="234"/>
      <c r="Y74" s="234"/>
      <c r="Z74" s="234"/>
      <c r="AA74" s="234"/>
      <c r="AB74" s="234"/>
      <c r="AC74" s="234"/>
      <c r="AD74" s="234"/>
      <c r="AE74" s="234"/>
      <c r="AF74" s="234"/>
      <c r="AG74" s="234"/>
      <c r="AH74" s="234"/>
      <c r="AI74" s="234"/>
      <c r="AJ74" s="234"/>
      <c r="AK74" s="234"/>
      <c r="AL74" s="234"/>
      <c r="AM74" s="234"/>
      <c r="AN74" s="234"/>
      <c r="AO74" s="234"/>
      <c r="AP74" s="234"/>
      <c r="AQ74" s="234"/>
      <c r="AR74" s="234"/>
      <c r="AS74" s="234"/>
      <c r="AT74" s="234"/>
      <c r="AU74" s="234"/>
      <c r="AV74" s="234"/>
      <c r="AW74" s="234"/>
      <c r="AX74" s="234"/>
      <c r="AY74" s="234"/>
      <c r="AZ74" s="234"/>
      <c r="BA74" s="234"/>
      <c r="BB74" s="234"/>
      <c r="BC74" s="234"/>
      <c r="BD74" s="234"/>
      <c r="BE74" s="234"/>
      <c r="BF74" s="234"/>
      <c r="BG74" s="234"/>
      <c r="BH74" s="234"/>
      <c r="BI74" s="234"/>
      <c r="BJ74" s="234"/>
      <c r="BK74" s="234"/>
      <c r="BL74" s="234"/>
      <c r="BM74" s="234"/>
      <c r="BN74" s="234"/>
      <c r="BO74" s="234"/>
      <c r="BP74" s="234"/>
      <c r="BQ74" s="234"/>
      <c r="BR74" s="234"/>
      <c r="BS74" s="234"/>
      <c r="BT74" s="234"/>
      <c r="BU74" s="234"/>
      <c r="BV74" s="234"/>
      <c r="BW74" s="234"/>
      <c r="BX74" s="234"/>
      <c r="BY74" s="234"/>
      <c r="BZ74" s="234"/>
      <c r="CA74" s="234"/>
      <c r="CB74" s="234"/>
      <c r="CC74" s="234"/>
      <c r="CD74" s="234"/>
      <c r="CE74" s="234"/>
      <c r="CF74" s="234"/>
      <c r="CG74" s="234"/>
      <c r="CH74" s="234"/>
      <c r="CI74" s="234"/>
      <c r="CJ74" s="234"/>
      <c r="CK74" s="234"/>
      <c r="CL74" s="234"/>
      <c r="CM74" s="234"/>
      <c r="CN74" s="234"/>
      <c r="CO74" s="234"/>
      <c r="CP74" s="234"/>
      <c r="CQ74" s="234"/>
      <c r="CR74" s="234"/>
      <c r="CS74" s="234"/>
      <c r="CT74" s="234"/>
      <c r="CU74" s="234"/>
      <c r="CV74" s="234"/>
      <c r="CW74" s="234"/>
      <c r="CX74" s="234"/>
      <c r="CY74" s="234"/>
      <c r="CZ74" s="234"/>
      <c r="DA74" s="234"/>
      <c r="DB74" s="234"/>
      <c r="DC74" s="234"/>
      <c r="DD74" s="234"/>
      <c r="DE74" s="234"/>
      <c r="DF74" s="234"/>
      <c r="DG74" s="234"/>
      <c r="DH74" s="234"/>
      <c r="DI74" s="234"/>
      <c r="DJ74" s="234"/>
      <c r="DK74" s="234"/>
      <c r="DL74" s="234"/>
      <c r="DM74" s="234"/>
      <c r="DN74" s="234"/>
      <c r="DO74" s="234"/>
      <c r="DP74" s="234"/>
      <c r="DQ74" s="234"/>
      <c r="DR74" s="234"/>
      <c r="DS74" s="234"/>
      <c r="DT74" s="234"/>
      <c r="DU74" s="234"/>
      <c r="DV74" s="234"/>
      <c r="DW74" s="234"/>
      <c r="DX74" s="234"/>
      <c r="DY74" s="234"/>
      <c r="DZ74" s="234"/>
      <c r="EA74" s="234"/>
      <c r="EB74" s="234"/>
      <c r="EC74" s="234"/>
      <c r="ED74" s="234"/>
      <c r="EE74" s="234"/>
      <c r="EF74" s="234"/>
      <c r="EG74" s="234"/>
      <c r="EH74" s="234"/>
      <c r="EI74" s="234"/>
      <c r="EJ74" s="234"/>
      <c r="EK74" s="234"/>
      <c r="EL74" s="234"/>
      <c r="EM74" s="234"/>
      <c r="EN74" s="234"/>
      <c r="EO74" s="234"/>
      <c r="EP74" s="234"/>
      <c r="EQ74" s="234"/>
      <c r="ER74" s="234"/>
      <c r="ES74" s="234"/>
      <c r="ET74" s="234"/>
      <c r="EU74" s="234"/>
      <c r="EV74" s="234"/>
      <c r="EW74" s="234"/>
      <c r="EX74" s="234"/>
      <c r="EY74" s="234"/>
      <c r="EZ74" s="234"/>
      <c r="FA74" s="234"/>
      <c r="FB74" s="234"/>
      <c r="FC74" s="234"/>
      <c r="FD74" s="234"/>
      <c r="FE74" s="234"/>
      <c r="FF74" s="234"/>
      <c r="FG74" s="234"/>
      <c r="FH74" s="234"/>
      <c r="FI74" s="234"/>
      <c r="FJ74" s="234"/>
      <c r="FK74" s="234"/>
      <c r="FL74" s="234"/>
      <c r="FM74" s="234"/>
      <c r="FN74" s="234"/>
      <c r="FO74" s="234"/>
      <c r="FP74" s="234"/>
      <c r="FQ74" s="234"/>
      <c r="FR74" s="234"/>
      <c r="FS74" s="234"/>
      <c r="FT74" s="234"/>
      <c r="FU74" s="234"/>
      <c r="FV74" s="234"/>
      <c r="FW74" s="234"/>
      <c r="FX74" s="234"/>
      <c r="FY74" s="234"/>
      <c r="FZ74" s="234"/>
      <c r="GA74" s="234"/>
      <c r="GB74" s="234"/>
      <c r="GC74" s="234"/>
      <c r="GD74" s="234"/>
      <c r="GE74" s="234"/>
      <c r="GF74" s="234"/>
      <c r="GG74" s="234"/>
      <c r="GH74" s="234"/>
      <c r="GI74" s="234"/>
      <c r="GJ74" s="234"/>
      <c r="GK74" s="234"/>
      <c r="GL74" s="234"/>
      <c r="GM74" s="234"/>
      <c r="GN74" s="234"/>
      <c r="GO74" s="234"/>
      <c r="GP74" s="234"/>
      <c r="GQ74" s="234"/>
      <c r="GR74" s="234"/>
      <c r="GS74" s="234"/>
      <c r="GT74" s="234"/>
      <c r="GU74" s="234"/>
      <c r="GV74" s="234"/>
      <c r="GW74" s="234"/>
      <c r="GX74" s="234"/>
      <c r="GY74" s="234"/>
      <c r="GZ74" s="234"/>
      <c r="HA74" s="234"/>
      <c r="HB74" s="234"/>
      <c r="HC74" s="234"/>
      <c r="HD74" s="234"/>
      <c r="HE74" s="234"/>
      <c r="HF74" s="234"/>
      <c r="HG74" s="234"/>
      <c r="HH74" s="234"/>
      <c r="HI74" s="234"/>
      <c r="HJ74" s="234"/>
      <c r="HK74" s="234"/>
      <c r="HL74" s="234"/>
      <c r="HM74" s="234"/>
      <c r="HN74" s="234"/>
      <c r="HO74" s="234"/>
      <c r="HP74" s="234"/>
      <c r="HQ74" s="234"/>
      <c r="HR74" s="234"/>
      <c r="HS74" s="234"/>
      <c r="HT74" s="234"/>
      <c r="HU74" s="234"/>
      <c r="HV74" s="234"/>
      <c r="HW74" s="234"/>
      <c r="HX74" s="234"/>
      <c r="HY74" s="234"/>
      <c r="HZ74" s="234"/>
      <c r="IA74" s="234"/>
      <c r="IB74" s="234"/>
      <c r="IC74" s="234"/>
      <c r="ID74" s="234"/>
      <c r="IE74" s="234"/>
      <c r="IF74" s="234"/>
      <c r="IG74" s="234"/>
      <c r="IH74" s="234"/>
      <c r="II74" s="234"/>
      <c r="IJ74" s="234"/>
      <c r="IK74" s="234"/>
      <c r="IL74" s="234"/>
      <c r="IM74" s="234"/>
      <c r="IN74" s="234"/>
      <c r="IO74" s="234"/>
      <c r="IP74" s="234"/>
      <c r="IQ74" s="234"/>
      <c r="IR74" s="234"/>
      <c r="IS74" s="234"/>
      <c r="IT74" s="234"/>
      <c r="IU74" s="234"/>
    </row>
    <row r="75" spans="1:255" s="237" customFormat="1" ht="13.5" customHeight="1" thickBot="1">
      <c r="A75" s="234"/>
      <c r="B75" s="283"/>
      <c r="C75" s="287">
        <v>14</v>
      </c>
      <c r="D75" s="299" t="str">
        <f t="shared" si="5"/>
        <v>PMM</v>
      </c>
      <c r="E75" s="300">
        <f t="shared" si="5"/>
        <v>0</v>
      </c>
      <c r="F75" s="300">
        <f t="shared" si="5"/>
        <v>0</v>
      </c>
      <c r="G75" s="302">
        <v>0</v>
      </c>
      <c r="H75" s="302"/>
      <c r="I75" s="308"/>
      <c r="J75" s="308"/>
      <c r="K75" s="312"/>
      <c r="L75" s="234"/>
      <c r="M75" s="234"/>
      <c r="N75" s="234"/>
      <c r="O75" s="234"/>
      <c r="P75" s="234"/>
      <c r="Q75" s="234"/>
      <c r="R75" s="234"/>
      <c r="S75" s="234"/>
      <c r="T75" s="234"/>
      <c r="U75" s="234"/>
      <c r="V75" s="234"/>
      <c r="W75" s="234"/>
      <c r="X75" s="234"/>
      <c r="Y75" s="234"/>
      <c r="Z75" s="234"/>
      <c r="AA75" s="234"/>
      <c r="AB75" s="234"/>
      <c r="AC75" s="234"/>
      <c r="AD75" s="234"/>
      <c r="AE75" s="234"/>
      <c r="AF75" s="234"/>
      <c r="AG75" s="234"/>
      <c r="AH75" s="234"/>
      <c r="AI75" s="234"/>
      <c r="AJ75" s="234"/>
      <c r="AK75" s="234"/>
      <c r="AL75" s="234"/>
      <c r="AM75" s="234"/>
      <c r="AN75" s="234"/>
      <c r="AO75" s="234"/>
      <c r="AP75" s="234"/>
      <c r="AQ75" s="234"/>
      <c r="AR75" s="234"/>
      <c r="AS75" s="234"/>
      <c r="AT75" s="234"/>
      <c r="AU75" s="234"/>
      <c r="AV75" s="234"/>
      <c r="AW75" s="234"/>
      <c r="AX75" s="234"/>
      <c r="AY75" s="234"/>
      <c r="AZ75" s="234"/>
      <c r="BA75" s="234"/>
      <c r="BB75" s="234"/>
      <c r="BC75" s="234"/>
      <c r="BD75" s="234"/>
      <c r="BE75" s="234"/>
      <c r="BF75" s="234"/>
      <c r="BG75" s="234"/>
      <c r="BH75" s="234"/>
      <c r="BI75" s="234"/>
      <c r="BJ75" s="234"/>
      <c r="BK75" s="234"/>
      <c r="BL75" s="234"/>
      <c r="BM75" s="234"/>
      <c r="BN75" s="234"/>
      <c r="BO75" s="234"/>
      <c r="BP75" s="234"/>
      <c r="BQ75" s="234"/>
      <c r="BR75" s="234"/>
      <c r="BS75" s="234"/>
      <c r="BT75" s="234"/>
      <c r="BU75" s="234"/>
      <c r="BV75" s="234"/>
      <c r="BW75" s="234"/>
      <c r="BX75" s="234"/>
      <c r="BY75" s="234"/>
      <c r="BZ75" s="234"/>
      <c r="CA75" s="234"/>
      <c r="CB75" s="234"/>
      <c r="CC75" s="234"/>
      <c r="CD75" s="234"/>
      <c r="CE75" s="234"/>
      <c r="CF75" s="234"/>
      <c r="CG75" s="234"/>
      <c r="CH75" s="234"/>
      <c r="CI75" s="234"/>
      <c r="CJ75" s="234"/>
      <c r="CK75" s="234"/>
      <c r="CL75" s="234"/>
      <c r="CM75" s="234"/>
      <c r="CN75" s="234"/>
      <c r="CO75" s="234"/>
      <c r="CP75" s="234"/>
      <c r="CQ75" s="234"/>
      <c r="CR75" s="234"/>
      <c r="CS75" s="234"/>
      <c r="CT75" s="234"/>
      <c r="CU75" s="234"/>
      <c r="CV75" s="234"/>
      <c r="CW75" s="234"/>
      <c r="CX75" s="234"/>
      <c r="CY75" s="234"/>
      <c r="CZ75" s="234"/>
      <c r="DA75" s="234"/>
      <c r="DB75" s="234"/>
      <c r="DC75" s="234"/>
      <c r="DD75" s="234"/>
      <c r="DE75" s="234"/>
      <c r="DF75" s="234"/>
      <c r="DG75" s="234"/>
      <c r="DH75" s="234"/>
      <c r="DI75" s="234"/>
      <c r="DJ75" s="234"/>
      <c r="DK75" s="234"/>
      <c r="DL75" s="234"/>
      <c r="DM75" s="234"/>
      <c r="DN75" s="234"/>
      <c r="DO75" s="234"/>
      <c r="DP75" s="234"/>
      <c r="DQ75" s="234"/>
      <c r="DR75" s="234"/>
      <c r="DS75" s="234"/>
      <c r="DT75" s="234"/>
      <c r="DU75" s="234"/>
      <c r="DV75" s="234"/>
      <c r="DW75" s="234"/>
      <c r="DX75" s="234"/>
      <c r="DY75" s="234"/>
      <c r="DZ75" s="234"/>
      <c r="EA75" s="234"/>
      <c r="EB75" s="234"/>
      <c r="EC75" s="234"/>
      <c r="ED75" s="234"/>
      <c r="EE75" s="234"/>
      <c r="EF75" s="234"/>
      <c r="EG75" s="234"/>
      <c r="EH75" s="234"/>
      <c r="EI75" s="234"/>
      <c r="EJ75" s="234"/>
      <c r="EK75" s="234"/>
      <c r="EL75" s="234"/>
      <c r="EM75" s="234"/>
      <c r="EN75" s="234"/>
      <c r="EO75" s="234"/>
      <c r="EP75" s="234"/>
      <c r="EQ75" s="234"/>
      <c r="ER75" s="234"/>
      <c r="ES75" s="234"/>
      <c r="ET75" s="234"/>
      <c r="EU75" s="234"/>
      <c r="EV75" s="234"/>
      <c r="EW75" s="234"/>
      <c r="EX75" s="234"/>
      <c r="EY75" s="234"/>
      <c r="EZ75" s="234"/>
      <c r="FA75" s="234"/>
      <c r="FB75" s="234"/>
      <c r="FC75" s="234"/>
      <c r="FD75" s="234"/>
      <c r="FE75" s="234"/>
      <c r="FF75" s="234"/>
      <c r="FG75" s="234"/>
      <c r="FH75" s="234"/>
      <c r="FI75" s="234"/>
      <c r="FJ75" s="234"/>
      <c r="FK75" s="234"/>
      <c r="FL75" s="234"/>
      <c r="FM75" s="234"/>
      <c r="FN75" s="234"/>
      <c r="FO75" s="234"/>
      <c r="FP75" s="234"/>
      <c r="FQ75" s="234"/>
      <c r="FR75" s="234"/>
      <c r="FS75" s="234"/>
      <c r="FT75" s="234"/>
      <c r="FU75" s="234"/>
      <c r="FV75" s="234"/>
      <c r="FW75" s="234"/>
      <c r="FX75" s="234"/>
      <c r="FY75" s="234"/>
      <c r="FZ75" s="234"/>
      <c r="GA75" s="234"/>
      <c r="GB75" s="234"/>
      <c r="GC75" s="234"/>
      <c r="GD75" s="234"/>
      <c r="GE75" s="234"/>
      <c r="GF75" s="234"/>
      <c r="GG75" s="234"/>
      <c r="GH75" s="234"/>
      <c r="GI75" s="234"/>
      <c r="GJ75" s="234"/>
      <c r="GK75" s="234"/>
      <c r="GL75" s="234"/>
      <c r="GM75" s="234"/>
      <c r="GN75" s="234"/>
      <c r="GO75" s="234"/>
      <c r="GP75" s="234"/>
      <c r="GQ75" s="234"/>
      <c r="GR75" s="234"/>
      <c r="GS75" s="234"/>
      <c r="GT75" s="234"/>
      <c r="GU75" s="234"/>
      <c r="GV75" s="234"/>
      <c r="GW75" s="234"/>
      <c r="GX75" s="234"/>
      <c r="GY75" s="234"/>
      <c r="GZ75" s="234"/>
      <c r="HA75" s="234"/>
      <c r="HB75" s="234"/>
      <c r="HC75" s="234"/>
      <c r="HD75" s="234"/>
      <c r="HE75" s="234"/>
      <c r="HF75" s="234"/>
      <c r="HG75" s="234"/>
      <c r="HH75" s="234"/>
      <c r="HI75" s="234"/>
      <c r="HJ75" s="234"/>
      <c r="HK75" s="234"/>
      <c r="HL75" s="234"/>
      <c r="HM75" s="234"/>
      <c r="HN75" s="234"/>
      <c r="HO75" s="234"/>
      <c r="HP75" s="234"/>
      <c r="HQ75" s="234"/>
      <c r="HR75" s="234"/>
      <c r="HS75" s="234"/>
      <c r="HT75" s="234"/>
      <c r="HU75" s="234"/>
      <c r="HV75" s="234"/>
      <c r="HW75" s="234"/>
      <c r="HX75" s="234"/>
      <c r="HY75" s="234"/>
      <c r="HZ75" s="234"/>
      <c r="IA75" s="234"/>
      <c r="IB75" s="234"/>
      <c r="IC75" s="234"/>
      <c r="ID75" s="234"/>
      <c r="IE75" s="234"/>
      <c r="IF75" s="234"/>
      <c r="IG75" s="234"/>
      <c r="IH75" s="234"/>
      <c r="II75" s="234"/>
      <c r="IJ75" s="234"/>
      <c r="IK75" s="234"/>
      <c r="IL75" s="234"/>
      <c r="IM75" s="234"/>
      <c r="IN75" s="234"/>
      <c r="IO75" s="234"/>
      <c r="IP75" s="234"/>
      <c r="IQ75" s="234"/>
      <c r="IR75" s="234"/>
      <c r="IS75" s="234"/>
      <c r="IT75" s="234"/>
      <c r="IU75" s="234"/>
    </row>
    <row r="76" spans="1:255" s="237" customFormat="1" ht="13.5" customHeight="1">
      <c r="A76" s="234"/>
      <c r="B76" s="283"/>
      <c r="C76" s="272"/>
      <c r="D76" s="1081" t="s">
        <v>599</v>
      </c>
      <c r="E76" s="1066"/>
      <c r="F76" s="1066"/>
      <c r="G76" s="1066"/>
      <c r="H76" s="1066"/>
      <c r="I76" s="1066"/>
      <c r="J76" s="1066"/>
      <c r="K76" s="1066"/>
      <c r="L76" s="234"/>
      <c r="M76" s="234"/>
      <c r="N76" s="234"/>
      <c r="O76" s="234"/>
      <c r="P76" s="234"/>
      <c r="Q76" s="234"/>
      <c r="R76" s="234"/>
      <c r="S76" s="234"/>
      <c r="T76" s="234"/>
      <c r="U76" s="234"/>
      <c r="V76" s="234"/>
      <c r="W76" s="234"/>
      <c r="X76" s="234"/>
      <c r="Y76" s="234"/>
      <c r="Z76" s="234"/>
      <c r="AA76" s="234"/>
      <c r="AB76" s="234"/>
      <c r="AC76" s="234"/>
      <c r="AD76" s="234"/>
      <c r="AE76" s="234"/>
      <c r="AF76" s="234"/>
      <c r="AG76" s="234"/>
      <c r="AH76" s="234"/>
      <c r="AI76" s="234"/>
      <c r="AJ76" s="234"/>
      <c r="AK76" s="234"/>
      <c r="AL76" s="234"/>
      <c r="AM76" s="234"/>
      <c r="AN76" s="234"/>
      <c r="AO76" s="234"/>
      <c r="AP76" s="234"/>
      <c r="AQ76" s="234"/>
      <c r="AR76" s="234"/>
      <c r="AS76" s="234"/>
      <c r="AT76" s="234"/>
      <c r="AU76" s="234"/>
      <c r="AV76" s="234"/>
      <c r="AW76" s="234"/>
      <c r="AX76" s="234"/>
      <c r="AY76" s="234"/>
      <c r="AZ76" s="234"/>
      <c r="BA76" s="234"/>
      <c r="BB76" s="234"/>
      <c r="BC76" s="234"/>
      <c r="BD76" s="234"/>
      <c r="BE76" s="234"/>
      <c r="BF76" s="234"/>
      <c r="BG76" s="234"/>
      <c r="BH76" s="234"/>
      <c r="BI76" s="234"/>
      <c r="BJ76" s="234"/>
      <c r="BK76" s="234"/>
      <c r="BL76" s="234"/>
      <c r="BM76" s="234"/>
      <c r="BN76" s="234"/>
      <c r="BO76" s="234"/>
      <c r="BP76" s="234"/>
      <c r="BQ76" s="234"/>
      <c r="BR76" s="234"/>
      <c r="BS76" s="234"/>
      <c r="BT76" s="234"/>
      <c r="BU76" s="234"/>
      <c r="BV76" s="234"/>
      <c r="BW76" s="234"/>
      <c r="BX76" s="234"/>
      <c r="BY76" s="234"/>
      <c r="BZ76" s="234"/>
      <c r="CA76" s="234"/>
      <c r="CB76" s="234"/>
      <c r="CC76" s="234"/>
      <c r="CD76" s="234"/>
      <c r="CE76" s="234"/>
      <c r="CF76" s="234"/>
      <c r="CG76" s="234"/>
      <c r="CH76" s="234"/>
      <c r="CI76" s="234"/>
      <c r="CJ76" s="234"/>
      <c r="CK76" s="234"/>
      <c r="CL76" s="234"/>
      <c r="CM76" s="234"/>
      <c r="CN76" s="234"/>
      <c r="CO76" s="234"/>
      <c r="CP76" s="234"/>
      <c r="CQ76" s="234"/>
      <c r="CR76" s="234"/>
      <c r="CS76" s="234"/>
      <c r="CT76" s="234"/>
      <c r="CU76" s="234"/>
      <c r="CV76" s="234"/>
      <c r="CW76" s="234"/>
      <c r="CX76" s="234"/>
      <c r="CY76" s="234"/>
      <c r="CZ76" s="234"/>
      <c r="DA76" s="234"/>
      <c r="DB76" s="234"/>
      <c r="DC76" s="234"/>
      <c r="DD76" s="234"/>
      <c r="DE76" s="234"/>
      <c r="DF76" s="234"/>
      <c r="DG76" s="234"/>
      <c r="DH76" s="234"/>
      <c r="DI76" s="234"/>
      <c r="DJ76" s="234"/>
      <c r="DK76" s="234"/>
      <c r="DL76" s="234"/>
      <c r="DM76" s="234"/>
      <c r="DN76" s="234"/>
      <c r="DO76" s="234"/>
      <c r="DP76" s="234"/>
      <c r="DQ76" s="234"/>
      <c r="DR76" s="234"/>
      <c r="DS76" s="234"/>
      <c r="DT76" s="234"/>
      <c r="DU76" s="234"/>
      <c r="DV76" s="234"/>
      <c r="DW76" s="234"/>
      <c r="DX76" s="234"/>
      <c r="DY76" s="234"/>
      <c r="DZ76" s="234"/>
      <c r="EA76" s="234"/>
      <c r="EB76" s="234"/>
      <c r="EC76" s="234"/>
      <c r="ED76" s="234"/>
      <c r="EE76" s="234"/>
      <c r="EF76" s="234"/>
      <c r="EG76" s="234"/>
      <c r="EH76" s="234"/>
      <c r="EI76" s="234"/>
      <c r="EJ76" s="234"/>
      <c r="EK76" s="234"/>
      <c r="EL76" s="234"/>
      <c r="EM76" s="234"/>
      <c r="EN76" s="234"/>
      <c r="EO76" s="234"/>
      <c r="EP76" s="234"/>
      <c r="EQ76" s="234"/>
      <c r="ER76" s="234"/>
      <c r="ES76" s="234"/>
      <c r="ET76" s="234"/>
      <c r="EU76" s="234"/>
      <c r="EV76" s="234"/>
      <c r="EW76" s="234"/>
      <c r="EX76" s="234"/>
      <c r="EY76" s="234"/>
      <c r="EZ76" s="234"/>
      <c r="FA76" s="234"/>
      <c r="FB76" s="234"/>
      <c r="FC76" s="234"/>
      <c r="FD76" s="234"/>
      <c r="FE76" s="234"/>
      <c r="FF76" s="234"/>
      <c r="FG76" s="234"/>
      <c r="FH76" s="234"/>
      <c r="FI76" s="234"/>
      <c r="FJ76" s="234"/>
      <c r="FK76" s="234"/>
      <c r="FL76" s="234"/>
      <c r="FM76" s="234"/>
      <c r="FN76" s="234"/>
      <c r="FO76" s="234"/>
      <c r="FP76" s="234"/>
      <c r="FQ76" s="234"/>
      <c r="FR76" s="234"/>
      <c r="FS76" s="234"/>
      <c r="FT76" s="234"/>
      <c r="FU76" s="234"/>
      <c r="FV76" s="234"/>
      <c r="FW76" s="234"/>
      <c r="FX76" s="234"/>
      <c r="FY76" s="234"/>
      <c r="FZ76" s="234"/>
      <c r="GA76" s="234"/>
      <c r="GB76" s="234"/>
      <c r="GC76" s="234"/>
      <c r="GD76" s="234"/>
      <c r="GE76" s="234"/>
      <c r="GF76" s="234"/>
      <c r="GG76" s="234"/>
      <c r="GH76" s="234"/>
      <c r="GI76" s="234"/>
      <c r="GJ76" s="234"/>
      <c r="GK76" s="234"/>
      <c r="GL76" s="234"/>
      <c r="GM76" s="234"/>
      <c r="GN76" s="234"/>
      <c r="GO76" s="234"/>
      <c r="GP76" s="234"/>
      <c r="GQ76" s="234"/>
      <c r="GR76" s="234"/>
      <c r="GS76" s="234"/>
      <c r="GT76" s="234"/>
      <c r="GU76" s="234"/>
      <c r="GV76" s="234"/>
      <c r="GW76" s="234"/>
      <c r="GX76" s="234"/>
      <c r="GY76" s="234"/>
      <c r="GZ76" s="234"/>
      <c r="HA76" s="234"/>
      <c r="HB76" s="234"/>
      <c r="HC76" s="234"/>
      <c r="HD76" s="234"/>
      <c r="HE76" s="234"/>
      <c r="HF76" s="234"/>
      <c r="HG76" s="234"/>
      <c r="HH76" s="234"/>
      <c r="HI76" s="234"/>
      <c r="HJ76" s="234"/>
      <c r="HK76" s="234"/>
      <c r="HL76" s="234"/>
      <c r="HM76" s="234"/>
      <c r="HN76" s="234"/>
      <c r="HO76" s="234"/>
      <c r="HP76" s="234"/>
      <c r="HQ76" s="234"/>
      <c r="HR76" s="234"/>
      <c r="HS76" s="234"/>
      <c r="HT76" s="234"/>
      <c r="HU76" s="234"/>
      <c r="HV76" s="234"/>
      <c r="HW76" s="234"/>
      <c r="HX76" s="234"/>
      <c r="HY76" s="234"/>
      <c r="HZ76" s="234"/>
      <c r="IA76" s="234"/>
      <c r="IB76" s="234"/>
      <c r="IC76" s="234"/>
      <c r="ID76" s="234"/>
      <c r="IE76" s="234"/>
      <c r="IF76" s="234"/>
      <c r="IG76" s="234"/>
      <c r="IH76" s="234"/>
      <c r="II76" s="234"/>
      <c r="IJ76" s="234"/>
      <c r="IK76" s="234"/>
      <c r="IL76" s="234"/>
      <c r="IM76" s="234"/>
      <c r="IN76" s="234"/>
      <c r="IO76" s="234"/>
      <c r="IP76" s="234"/>
      <c r="IQ76" s="234"/>
      <c r="IR76" s="234"/>
      <c r="IS76" s="234"/>
      <c r="IT76" s="234"/>
      <c r="IU76" s="234"/>
    </row>
    <row r="77" spans="1:255" s="237" customFormat="1" ht="13.5" customHeight="1">
      <c r="A77" s="234"/>
      <c r="B77" s="283"/>
      <c r="C77" s="277"/>
      <c r="D77" s="1082" t="s">
        <v>598</v>
      </c>
      <c r="E77" s="1066"/>
      <c r="F77" s="1066"/>
      <c r="G77" s="1066"/>
      <c r="H77" s="1066"/>
      <c r="I77" s="1066"/>
      <c r="J77" s="1066"/>
      <c r="K77" s="1066"/>
      <c r="L77" s="234"/>
      <c r="M77" s="234"/>
      <c r="N77" s="234"/>
      <c r="O77" s="234"/>
      <c r="P77" s="234"/>
      <c r="Q77" s="234"/>
      <c r="R77" s="234"/>
      <c r="S77" s="234"/>
      <c r="T77" s="234"/>
      <c r="U77" s="234"/>
      <c r="V77" s="234"/>
      <c r="W77" s="234"/>
      <c r="X77" s="234"/>
      <c r="Y77" s="234"/>
      <c r="Z77" s="234"/>
      <c r="AA77" s="234"/>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234"/>
      <c r="BE77" s="234"/>
      <c r="BF77" s="234"/>
      <c r="BG77" s="234"/>
      <c r="BH77" s="234"/>
      <c r="BI77" s="234"/>
      <c r="BJ77" s="234"/>
      <c r="BK77" s="234"/>
      <c r="BL77" s="234"/>
      <c r="BM77" s="234"/>
      <c r="BN77" s="234"/>
      <c r="BO77" s="234"/>
      <c r="BP77" s="234"/>
      <c r="BQ77" s="234"/>
      <c r="BR77" s="234"/>
      <c r="BS77" s="234"/>
      <c r="BT77" s="234"/>
      <c r="BU77" s="234"/>
      <c r="BV77" s="234"/>
      <c r="BW77" s="234"/>
      <c r="BX77" s="234"/>
      <c r="BY77" s="234"/>
      <c r="BZ77" s="234"/>
      <c r="CA77" s="234"/>
      <c r="CB77" s="234"/>
      <c r="CC77" s="234"/>
      <c r="CD77" s="234"/>
      <c r="CE77" s="234"/>
      <c r="CF77" s="234"/>
      <c r="CG77" s="234"/>
      <c r="CH77" s="234"/>
      <c r="CI77" s="234"/>
      <c r="CJ77" s="234"/>
      <c r="CK77" s="234"/>
      <c r="CL77" s="234"/>
      <c r="CM77" s="234"/>
      <c r="CN77" s="234"/>
      <c r="CO77" s="234"/>
      <c r="CP77" s="234"/>
      <c r="CQ77" s="234"/>
      <c r="CR77" s="234"/>
      <c r="CS77" s="234"/>
      <c r="CT77" s="234"/>
      <c r="CU77" s="234"/>
      <c r="CV77" s="234"/>
      <c r="CW77" s="234"/>
      <c r="CX77" s="234"/>
      <c r="CY77" s="234"/>
      <c r="CZ77" s="234"/>
      <c r="DA77" s="234"/>
      <c r="DB77" s="234"/>
      <c r="DC77" s="234"/>
      <c r="DD77" s="234"/>
      <c r="DE77" s="234"/>
      <c r="DF77" s="234"/>
      <c r="DG77" s="234"/>
      <c r="DH77" s="234"/>
      <c r="DI77" s="234"/>
      <c r="DJ77" s="234"/>
      <c r="DK77" s="234"/>
      <c r="DL77" s="234"/>
      <c r="DM77" s="234"/>
      <c r="DN77" s="234"/>
      <c r="DO77" s="234"/>
      <c r="DP77" s="234"/>
      <c r="DQ77" s="234"/>
      <c r="DR77" s="234"/>
      <c r="DS77" s="234"/>
      <c r="DT77" s="234"/>
      <c r="DU77" s="234"/>
      <c r="DV77" s="234"/>
      <c r="DW77" s="234"/>
      <c r="DX77" s="234"/>
      <c r="DY77" s="234"/>
      <c r="DZ77" s="234"/>
      <c r="EA77" s="234"/>
      <c r="EB77" s="234"/>
      <c r="EC77" s="234"/>
      <c r="ED77" s="234"/>
      <c r="EE77" s="234"/>
      <c r="EF77" s="234"/>
      <c r="EG77" s="234"/>
      <c r="EH77" s="234"/>
      <c r="EI77" s="234"/>
      <c r="EJ77" s="234"/>
      <c r="EK77" s="234"/>
      <c r="EL77" s="234"/>
      <c r="EM77" s="234"/>
      <c r="EN77" s="234"/>
      <c r="EO77" s="234"/>
      <c r="EP77" s="234"/>
      <c r="EQ77" s="234"/>
      <c r="ER77" s="234"/>
      <c r="ES77" s="234"/>
      <c r="ET77" s="234"/>
      <c r="EU77" s="234"/>
      <c r="EV77" s="234"/>
      <c r="EW77" s="234"/>
      <c r="EX77" s="234"/>
      <c r="EY77" s="234"/>
      <c r="EZ77" s="234"/>
      <c r="FA77" s="234"/>
      <c r="FB77" s="234"/>
      <c r="FC77" s="234"/>
      <c r="FD77" s="234"/>
      <c r="FE77" s="234"/>
      <c r="FF77" s="234"/>
      <c r="FG77" s="234"/>
      <c r="FH77" s="234"/>
      <c r="FI77" s="234"/>
      <c r="FJ77" s="234"/>
      <c r="FK77" s="234"/>
      <c r="FL77" s="234"/>
      <c r="FM77" s="234"/>
      <c r="FN77" s="234"/>
      <c r="FO77" s="234"/>
      <c r="FP77" s="234"/>
      <c r="FQ77" s="234"/>
      <c r="FR77" s="234"/>
      <c r="FS77" s="234"/>
      <c r="FT77" s="234"/>
      <c r="FU77" s="234"/>
      <c r="FV77" s="234"/>
      <c r="FW77" s="234"/>
      <c r="FX77" s="234"/>
      <c r="FY77" s="234"/>
      <c r="FZ77" s="234"/>
      <c r="GA77" s="234"/>
      <c r="GB77" s="234"/>
      <c r="GC77" s="234"/>
      <c r="GD77" s="234"/>
      <c r="GE77" s="234"/>
      <c r="GF77" s="234"/>
      <c r="GG77" s="234"/>
      <c r="GH77" s="234"/>
      <c r="GI77" s="234"/>
      <c r="GJ77" s="234"/>
      <c r="GK77" s="234"/>
      <c r="GL77" s="234"/>
      <c r="GM77" s="234"/>
      <c r="GN77" s="234"/>
      <c r="GO77" s="234"/>
      <c r="GP77" s="234"/>
      <c r="GQ77" s="234"/>
      <c r="GR77" s="234"/>
      <c r="GS77" s="234"/>
      <c r="GT77" s="234"/>
      <c r="GU77" s="234"/>
      <c r="GV77" s="234"/>
      <c r="GW77" s="234"/>
      <c r="GX77" s="234"/>
      <c r="GY77" s="234"/>
      <c r="GZ77" s="234"/>
      <c r="HA77" s="234"/>
      <c r="HB77" s="234"/>
      <c r="HC77" s="234"/>
      <c r="HD77" s="234"/>
      <c r="HE77" s="234"/>
      <c r="HF77" s="234"/>
      <c r="HG77" s="234"/>
      <c r="HH77" s="234"/>
      <c r="HI77" s="234"/>
      <c r="HJ77" s="234"/>
      <c r="HK77" s="234"/>
      <c r="HL77" s="234"/>
      <c r="HM77" s="234"/>
      <c r="HN77" s="234"/>
      <c r="HO77" s="234"/>
      <c r="HP77" s="234"/>
      <c r="HQ77" s="234"/>
      <c r="HR77" s="234"/>
      <c r="HS77" s="234"/>
      <c r="HT77" s="234"/>
      <c r="HU77" s="234"/>
      <c r="HV77" s="234"/>
      <c r="HW77" s="234"/>
      <c r="HX77" s="234"/>
      <c r="HY77" s="234"/>
      <c r="HZ77" s="234"/>
      <c r="IA77" s="234"/>
      <c r="IB77" s="234"/>
      <c r="IC77" s="234"/>
      <c r="ID77" s="234"/>
      <c r="IE77" s="234"/>
      <c r="IF77" s="234"/>
      <c r="IG77" s="234"/>
      <c r="IH77" s="234"/>
      <c r="II77" s="234"/>
      <c r="IJ77" s="234"/>
      <c r="IK77" s="234"/>
      <c r="IL77" s="234"/>
      <c r="IM77" s="234"/>
      <c r="IN77" s="234"/>
      <c r="IO77" s="234"/>
      <c r="IP77" s="234"/>
      <c r="IQ77" s="234"/>
      <c r="IR77" s="234"/>
      <c r="IS77" s="234"/>
      <c r="IT77" s="234"/>
      <c r="IU77" s="234"/>
    </row>
    <row r="78" spans="1:255" s="237" customFormat="1" ht="13.5" customHeight="1" thickBot="1">
      <c r="A78" s="234"/>
      <c r="B78" s="283"/>
      <c r="C78" s="294"/>
      <c r="D78" s="1068" t="s">
        <v>597</v>
      </c>
      <c r="E78" s="1066"/>
      <c r="F78" s="1066"/>
      <c r="G78" s="1066"/>
      <c r="H78" s="1066"/>
      <c r="I78" s="1066"/>
      <c r="J78" s="1066"/>
      <c r="K78" s="1066"/>
      <c r="L78" s="234"/>
      <c r="M78" s="234"/>
      <c r="N78" s="234"/>
      <c r="O78" s="234"/>
      <c r="P78" s="234"/>
      <c r="Q78" s="234"/>
      <c r="R78" s="234"/>
      <c r="S78" s="234"/>
      <c r="T78" s="234"/>
      <c r="U78" s="234"/>
      <c r="V78" s="234"/>
      <c r="W78" s="234"/>
      <c r="X78" s="234"/>
      <c r="Y78" s="234"/>
      <c r="Z78" s="234"/>
      <c r="AA78" s="234"/>
      <c r="AB78" s="234"/>
      <c r="AC78" s="234"/>
      <c r="AD78" s="234"/>
      <c r="AE78" s="234"/>
      <c r="AF78" s="234"/>
      <c r="AG78" s="234"/>
      <c r="AH78" s="234"/>
      <c r="AI78" s="234"/>
      <c r="AJ78" s="234"/>
      <c r="AK78" s="234"/>
      <c r="AL78" s="234"/>
      <c r="AM78" s="234"/>
      <c r="AN78" s="234"/>
      <c r="AO78" s="234"/>
      <c r="AP78" s="234"/>
      <c r="AQ78" s="234"/>
      <c r="AR78" s="234"/>
      <c r="AS78" s="234"/>
      <c r="AT78" s="234"/>
      <c r="AU78" s="234"/>
      <c r="AV78" s="234"/>
      <c r="AW78" s="234"/>
      <c r="AX78" s="234"/>
      <c r="AY78" s="234"/>
      <c r="AZ78" s="234"/>
      <c r="BA78" s="234"/>
      <c r="BB78" s="234"/>
      <c r="BC78" s="234"/>
      <c r="BD78" s="234"/>
      <c r="BE78" s="234"/>
      <c r="BF78" s="234"/>
      <c r="BG78" s="234"/>
      <c r="BH78" s="234"/>
      <c r="BI78" s="234"/>
      <c r="BJ78" s="234"/>
      <c r="BK78" s="234"/>
      <c r="BL78" s="234"/>
      <c r="BM78" s="234"/>
      <c r="BN78" s="234"/>
      <c r="BO78" s="234"/>
      <c r="BP78" s="234"/>
      <c r="BQ78" s="234"/>
      <c r="BR78" s="234"/>
      <c r="BS78" s="234"/>
      <c r="BT78" s="234"/>
      <c r="BU78" s="234"/>
      <c r="BV78" s="234"/>
      <c r="BW78" s="234"/>
      <c r="BX78" s="234"/>
      <c r="BY78" s="234"/>
      <c r="BZ78" s="234"/>
      <c r="CA78" s="234"/>
      <c r="CB78" s="234"/>
      <c r="CC78" s="234"/>
      <c r="CD78" s="234"/>
      <c r="CE78" s="234"/>
      <c r="CF78" s="234"/>
      <c r="CG78" s="234"/>
      <c r="CH78" s="234"/>
      <c r="CI78" s="234"/>
      <c r="CJ78" s="234"/>
      <c r="CK78" s="234"/>
      <c r="CL78" s="234"/>
      <c r="CM78" s="234"/>
      <c r="CN78" s="234"/>
      <c r="CO78" s="234"/>
      <c r="CP78" s="234"/>
      <c r="CQ78" s="234"/>
      <c r="CR78" s="234"/>
      <c r="CS78" s="234"/>
      <c r="CT78" s="234"/>
      <c r="CU78" s="234"/>
      <c r="CV78" s="234"/>
      <c r="CW78" s="234"/>
      <c r="CX78" s="234"/>
      <c r="CY78" s="234"/>
      <c r="CZ78" s="234"/>
      <c r="DA78" s="234"/>
      <c r="DB78" s="234"/>
      <c r="DC78" s="234"/>
      <c r="DD78" s="234"/>
      <c r="DE78" s="234"/>
      <c r="DF78" s="234"/>
      <c r="DG78" s="234"/>
      <c r="DH78" s="234"/>
      <c r="DI78" s="234"/>
      <c r="DJ78" s="234"/>
      <c r="DK78" s="234"/>
      <c r="DL78" s="234"/>
      <c r="DM78" s="234"/>
      <c r="DN78" s="234"/>
      <c r="DO78" s="234"/>
      <c r="DP78" s="234"/>
      <c r="DQ78" s="234"/>
      <c r="DR78" s="234"/>
      <c r="DS78" s="234"/>
      <c r="DT78" s="234"/>
      <c r="DU78" s="234"/>
      <c r="DV78" s="234"/>
      <c r="DW78" s="234"/>
      <c r="DX78" s="234"/>
      <c r="DY78" s="234"/>
      <c r="DZ78" s="234"/>
      <c r="EA78" s="234"/>
      <c r="EB78" s="234"/>
      <c r="EC78" s="234"/>
      <c r="ED78" s="234"/>
      <c r="EE78" s="234"/>
      <c r="EF78" s="234"/>
      <c r="EG78" s="234"/>
      <c r="EH78" s="234"/>
      <c r="EI78" s="234"/>
      <c r="EJ78" s="234"/>
      <c r="EK78" s="234"/>
      <c r="EL78" s="234"/>
      <c r="EM78" s="234"/>
      <c r="EN78" s="234"/>
      <c r="EO78" s="234"/>
      <c r="EP78" s="234"/>
      <c r="EQ78" s="234"/>
      <c r="ER78" s="234"/>
      <c r="ES78" s="234"/>
      <c r="ET78" s="234"/>
      <c r="EU78" s="234"/>
      <c r="EV78" s="234"/>
      <c r="EW78" s="234"/>
      <c r="EX78" s="234"/>
      <c r="EY78" s="234"/>
      <c r="EZ78" s="234"/>
      <c r="FA78" s="234"/>
      <c r="FB78" s="234"/>
      <c r="FC78" s="234"/>
      <c r="FD78" s="234"/>
      <c r="FE78" s="234"/>
      <c r="FF78" s="234"/>
      <c r="FG78" s="234"/>
      <c r="FH78" s="234"/>
      <c r="FI78" s="234"/>
      <c r="FJ78" s="234"/>
      <c r="FK78" s="234"/>
      <c r="FL78" s="234"/>
      <c r="FM78" s="234"/>
      <c r="FN78" s="234"/>
      <c r="FO78" s="234"/>
      <c r="FP78" s="234"/>
      <c r="FQ78" s="234"/>
      <c r="FR78" s="234"/>
      <c r="FS78" s="234"/>
      <c r="FT78" s="234"/>
      <c r="FU78" s="234"/>
      <c r="FV78" s="234"/>
      <c r="FW78" s="234"/>
      <c r="FX78" s="234"/>
      <c r="FY78" s="234"/>
      <c r="FZ78" s="234"/>
      <c r="GA78" s="234"/>
      <c r="GB78" s="234"/>
      <c r="GC78" s="234"/>
      <c r="GD78" s="234"/>
      <c r="GE78" s="234"/>
      <c r="GF78" s="234"/>
      <c r="GG78" s="234"/>
      <c r="GH78" s="234"/>
      <c r="GI78" s="234"/>
      <c r="GJ78" s="234"/>
      <c r="GK78" s="234"/>
      <c r="GL78" s="234"/>
      <c r="GM78" s="234"/>
      <c r="GN78" s="234"/>
      <c r="GO78" s="234"/>
      <c r="GP78" s="234"/>
      <c r="GQ78" s="234"/>
      <c r="GR78" s="234"/>
      <c r="GS78" s="234"/>
      <c r="GT78" s="234"/>
      <c r="GU78" s="234"/>
      <c r="GV78" s="234"/>
      <c r="GW78" s="234"/>
      <c r="GX78" s="234"/>
      <c r="GY78" s="234"/>
      <c r="GZ78" s="234"/>
      <c r="HA78" s="234"/>
      <c r="HB78" s="234"/>
      <c r="HC78" s="234"/>
      <c r="HD78" s="234"/>
      <c r="HE78" s="234"/>
      <c r="HF78" s="234"/>
      <c r="HG78" s="234"/>
      <c r="HH78" s="234"/>
      <c r="HI78" s="234"/>
      <c r="HJ78" s="234"/>
      <c r="HK78" s="234"/>
      <c r="HL78" s="234"/>
      <c r="HM78" s="234"/>
      <c r="HN78" s="234"/>
      <c r="HO78" s="234"/>
      <c r="HP78" s="234"/>
      <c r="HQ78" s="234"/>
      <c r="HR78" s="234"/>
      <c r="HS78" s="234"/>
      <c r="HT78" s="234"/>
      <c r="HU78" s="234"/>
      <c r="HV78" s="234"/>
      <c r="HW78" s="234"/>
      <c r="HX78" s="234"/>
      <c r="HY78" s="234"/>
      <c r="HZ78" s="234"/>
      <c r="IA78" s="234"/>
      <c r="IB78" s="234"/>
      <c r="IC78" s="234"/>
      <c r="ID78" s="234"/>
      <c r="IE78" s="234"/>
      <c r="IF78" s="234"/>
      <c r="IG78" s="234"/>
      <c r="IH78" s="234"/>
      <c r="II78" s="234"/>
      <c r="IJ78" s="234"/>
      <c r="IK78" s="234"/>
      <c r="IL78" s="234"/>
      <c r="IM78" s="234"/>
      <c r="IN78" s="234"/>
      <c r="IO78" s="234"/>
      <c r="IP78" s="234"/>
      <c r="IQ78" s="234"/>
      <c r="IR78" s="234"/>
      <c r="IS78" s="234"/>
      <c r="IT78" s="234"/>
      <c r="IU78" s="234"/>
    </row>
    <row r="79" spans="1:255" s="237" customFormat="1" ht="13.5" customHeight="1" thickBot="1">
      <c r="A79" s="234"/>
      <c r="B79" s="283"/>
      <c r="C79" s="313" t="s">
        <v>105</v>
      </c>
      <c r="D79" s="314" t="s">
        <v>596</v>
      </c>
      <c r="E79" s="314" t="s">
        <v>595</v>
      </c>
      <c r="F79" s="315" t="s">
        <v>594</v>
      </c>
      <c r="G79" s="279">
        <v>2016</v>
      </c>
      <c r="H79" s="279">
        <v>2017</v>
      </c>
      <c r="I79" s="279">
        <v>2018</v>
      </c>
      <c r="J79" s="279">
        <v>2019</v>
      </c>
      <c r="K79" s="310"/>
      <c r="L79" s="234"/>
      <c r="M79" s="234"/>
      <c r="N79" s="234"/>
      <c r="O79" s="234"/>
      <c r="P79" s="234"/>
      <c r="Q79" s="234"/>
      <c r="R79" s="234"/>
      <c r="S79" s="234"/>
      <c r="T79" s="234"/>
      <c r="U79" s="234"/>
      <c r="V79" s="234"/>
      <c r="W79" s="234"/>
      <c r="X79" s="234"/>
      <c r="Y79" s="234"/>
      <c r="Z79" s="234"/>
      <c r="AA79" s="234"/>
      <c r="AB79" s="234"/>
      <c r="AC79" s="234"/>
      <c r="AD79" s="234"/>
      <c r="AE79" s="234"/>
      <c r="AF79" s="234"/>
      <c r="AG79" s="234"/>
      <c r="AH79" s="234"/>
      <c r="AI79" s="234"/>
      <c r="AJ79" s="234"/>
      <c r="AK79" s="234"/>
      <c r="AL79" s="234"/>
      <c r="AM79" s="234"/>
      <c r="AN79" s="234"/>
      <c r="AO79" s="234"/>
      <c r="AP79" s="234"/>
      <c r="AQ79" s="234"/>
      <c r="AR79" s="234"/>
      <c r="AS79" s="234"/>
      <c r="AT79" s="234"/>
      <c r="AU79" s="234"/>
      <c r="AV79" s="234"/>
      <c r="AW79" s="234"/>
      <c r="AX79" s="234"/>
      <c r="AY79" s="234"/>
      <c r="AZ79" s="234"/>
      <c r="BA79" s="234"/>
      <c r="BB79" s="234"/>
      <c r="BC79" s="234"/>
      <c r="BD79" s="234"/>
      <c r="BE79" s="234"/>
      <c r="BF79" s="234"/>
      <c r="BG79" s="234"/>
      <c r="BH79" s="234"/>
      <c r="BI79" s="234"/>
      <c r="BJ79" s="234"/>
      <c r="BK79" s="234"/>
      <c r="BL79" s="234"/>
      <c r="BM79" s="234"/>
      <c r="BN79" s="234"/>
      <c r="BO79" s="234"/>
      <c r="BP79" s="234"/>
      <c r="BQ79" s="234"/>
      <c r="BR79" s="234"/>
      <c r="BS79" s="234"/>
      <c r="BT79" s="234"/>
      <c r="BU79" s="234"/>
      <c r="BV79" s="234"/>
      <c r="BW79" s="234"/>
      <c r="BX79" s="234"/>
      <c r="BY79" s="234"/>
      <c r="BZ79" s="234"/>
      <c r="CA79" s="234"/>
      <c r="CB79" s="234"/>
      <c r="CC79" s="234"/>
      <c r="CD79" s="234"/>
      <c r="CE79" s="234"/>
      <c r="CF79" s="234"/>
      <c r="CG79" s="234"/>
      <c r="CH79" s="234"/>
      <c r="CI79" s="234"/>
      <c r="CJ79" s="234"/>
      <c r="CK79" s="234"/>
      <c r="CL79" s="234"/>
      <c r="CM79" s="234"/>
      <c r="CN79" s="234"/>
      <c r="CO79" s="234"/>
      <c r="CP79" s="234"/>
      <c r="CQ79" s="234"/>
      <c r="CR79" s="234"/>
      <c r="CS79" s="234"/>
      <c r="CT79" s="234"/>
      <c r="CU79" s="234"/>
      <c r="CV79" s="234"/>
      <c r="CW79" s="234"/>
      <c r="CX79" s="234"/>
      <c r="CY79" s="234"/>
      <c r="CZ79" s="234"/>
      <c r="DA79" s="234"/>
      <c r="DB79" s="234"/>
      <c r="DC79" s="234"/>
      <c r="DD79" s="234"/>
      <c r="DE79" s="234"/>
      <c r="DF79" s="234"/>
      <c r="DG79" s="234"/>
      <c r="DH79" s="234"/>
      <c r="DI79" s="234"/>
      <c r="DJ79" s="234"/>
      <c r="DK79" s="234"/>
      <c r="DL79" s="234"/>
      <c r="DM79" s="234"/>
      <c r="DN79" s="234"/>
      <c r="DO79" s="234"/>
      <c r="DP79" s="234"/>
      <c r="DQ79" s="234"/>
      <c r="DR79" s="234"/>
      <c r="DS79" s="234"/>
      <c r="DT79" s="234"/>
      <c r="DU79" s="234"/>
      <c r="DV79" s="234"/>
      <c r="DW79" s="234"/>
      <c r="DX79" s="234"/>
      <c r="DY79" s="234"/>
      <c r="DZ79" s="234"/>
      <c r="EA79" s="234"/>
      <c r="EB79" s="234"/>
      <c r="EC79" s="234"/>
      <c r="ED79" s="234"/>
      <c r="EE79" s="234"/>
      <c r="EF79" s="234"/>
      <c r="EG79" s="234"/>
      <c r="EH79" s="234"/>
      <c r="EI79" s="234"/>
      <c r="EJ79" s="234"/>
      <c r="EK79" s="234"/>
      <c r="EL79" s="234"/>
      <c r="EM79" s="234"/>
      <c r="EN79" s="234"/>
      <c r="EO79" s="234"/>
      <c r="EP79" s="234"/>
      <c r="EQ79" s="234"/>
      <c r="ER79" s="234"/>
      <c r="ES79" s="234"/>
      <c r="ET79" s="234"/>
      <c r="EU79" s="234"/>
      <c r="EV79" s="234"/>
      <c r="EW79" s="234"/>
      <c r="EX79" s="234"/>
      <c r="EY79" s="234"/>
      <c r="EZ79" s="234"/>
      <c r="FA79" s="234"/>
      <c r="FB79" s="234"/>
      <c r="FC79" s="234"/>
      <c r="FD79" s="234"/>
      <c r="FE79" s="234"/>
      <c r="FF79" s="234"/>
      <c r="FG79" s="234"/>
      <c r="FH79" s="234"/>
      <c r="FI79" s="234"/>
      <c r="FJ79" s="234"/>
      <c r="FK79" s="234"/>
      <c r="FL79" s="234"/>
      <c r="FM79" s="234"/>
      <c r="FN79" s="234"/>
      <c r="FO79" s="234"/>
      <c r="FP79" s="234"/>
      <c r="FQ79" s="234"/>
      <c r="FR79" s="234"/>
      <c r="FS79" s="234"/>
      <c r="FT79" s="234"/>
      <c r="FU79" s="234"/>
      <c r="FV79" s="234"/>
      <c r="FW79" s="234"/>
      <c r="FX79" s="234"/>
      <c r="FY79" s="234"/>
      <c r="FZ79" s="234"/>
      <c r="GA79" s="234"/>
      <c r="GB79" s="234"/>
      <c r="GC79" s="234"/>
      <c r="GD79" s="234"/>
      <c r="GE79" s="234"/>
      <c r="GF79" s="234"/>
      <c r="GG79" s="234"/>
      <c r="GH79" s="234"/>
      <c r="GI79" s="234"/>
      <c r="GJ79" s="234"/>
      <c r="GK79" s="234"/>
      <c r="GL79" s="234"/>
      <c r="GM79" s="234"/>
      <c r="GN79" s="234"/>
      <c r="GO79" s="234"/>
      <c r="GP79" s="234"/>
      <c r="GQ79" s="234"/>
      <c r="GR79" s="234"/>
      <c r="GS79" s="234"/>
      <c r="GT79" s="234"/>
      <c r="GU79" s="234"/>
      <c r="GV79" s="234"/>
      <c r="GW79" s="234"/>
      <c r="GX79" s="234"/>
      <c r="GY79" s="234"/>
      <c r="GZ79" s="234"/>
      <c r="HA79" s="234"/>
      <c r="HB79" s="234"/>
      <c r="HC79" s="234"/>
      <c r="HD79" s="234"/>
      <c r="HE79" s="234"/>
      <c r="HF79" s="234"/>
      <c r="HG79" s="234"/>
      <c r="HH79" s="234"/>
      <c r="HI79" s="234"/>
      <c r="HJ79" s="234"/>
      <c r="HK79" s="234"/>
      <c r="HL79" s="234"/>
      <c r="HM79" s="234"/>
      <c r="HN79" s="234"/>
      <c r="HO79" s="234"/>
      <c r="HP79" s="234"/>
      <c r="HQ79" s="234"/>
      <c r="HR79" s="234"/>
      <c r="HS79" s="234"/>
      <c r="HT79" s="234"/>
      <c r="HU79" s="234"/>
      <c r="HV79" s="234"/>
      <c r="HW79" s="234"/>
      <c r="HX79" s="234"/>
      <c r="HY79" s="234"/>
      <c r="HZ79" s="234"/>
      <c r="IA79" s="234"/>
      <c r="IB79" s="234"/>
      <c r="IC79" s="234"/>
      <c r="ID79" s="234"/>
      <c r="IE79" s="234"/>
      <c r="IF79" s="234"/>
      <c r="IG79" s="234"/>
      <c r="IH79" s="234"/>
      <c r="II79" s="234"/>
      <c r="IJ79" s="234"/>
      <c r="IK79" s="234"/>
      <c r="IL79" s="234"/>
      <c r="IM79" s="234"/>
      <c r="IN79" s="234"/>
      <c r="IO79" s="234"/>
      <c r="IP79" s="234"/>
      <c r="IQ79" s="234"/>
      <c r="IR79" s="234"/>
      <c r="IS79" s="234"/>
      <c r="IT79" s="234"/>
      <c r="IU79" s="234"/>
    </row>
    <row r="80" spans="1:255" s="237" customFormat="1" ht="13.5" customHeight="1" thickBot="1">
      <c r="A80" s="234"/>
      <c r="B80" s="283"/>
      <c r="C80" s="287">
        <v>1</v>
      </c>
      <c r="D80" s="295" t="str">
        <f t="shared" ref="D80:F93" si="6">IF(ISBLANK(D62),"",D62)</f>
        <v>POMCA</v>
      </c>
      <c r="E80" s="316">
        <f t="shared" si="6"/>
        <v>2616</v>
      </c>
      <c r="F80" s="295" t="str">
        <f t="shared" si="6"/>
        <v>Río Tapias y otros directos al Cauca</v>
      </c>
      <c r="G80" s="317">
        <f t="shared" ref="G80:J93" si="7">IFERROR(G62/G45,"N.A.")</f>
        <v>0.7</v>
      </c>
      <c r="H80" s="318">
        <f t="shared" si="7"/>
        <v>0.88888888888888895</v>
      </c>
      <c r="I80" s="317">
        <f t="shared" si="7"/>
        <v>0.88888888888888895</v>
      </c>
      <c r="J80" s="319">
        <f t="shared" si="7"/>
        <v>0.91111111111111098</v>
      </c>
      <c r="K80" s="311"/>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34"/>
      <c r="BK80" s="234"/>
      <c r="BL80" s="234"/>
      <c r="BM80" s="234"/>
      <c r="BN80" s="234"/>
      <c r="BO80" s="234"/>
      <c r="BP80" s="234"/>
      <c r="BQ80" s="234"/>
      <c r="BR80" s="234"/>
      <c r="BS80" s="234"/>
      <c r="BT80" s="234"/>
      <c r="BU80" s="234"/>
      <c r="BV80" s="234"/>
      <c r="BW80" s="234"/>
      <c r="BX80" s="234"/>
      <c r="BY80" s="234"/>
      <c r="BZ80" s="234"/>
      <c r="CA80" s="234"/>
      <c r="CB80" s="234"/>
      <c r="CC80" s="234"/>
      <c r="CD80" s="234"/>
      <c r="CE80" s="234"/>
      <c r="CF80" s="234"/>
      <c r="CG80" s="234"/>
      <c r="CH80" s="234"/>
      <c r="CI80" s="234"/>
      <c r="CJ80" s="234"/>
      <c r="CK80" s="234"/>
      <c r="CL80" s="234"/>
      <c r="CM80" s="234"/>
      <c r="CN80" s="234"/>
      <c r="CO80" s="234"/>
      <c r="CP80" s="234"/>
      <c r="CQ80" s="234"/>
      <c r="CR80" s="234"/>
      <c r="CS80" s="234"/>
      <c r="CT80" s="234"/>
      <c r="CU80" s="234"/>
      <c r="CV80" s="234"/>
      <c r="CW80" s="234"/>
      <c r="CX80" s="234"/>
      <c r="CY80" s="234"/>
      <c r="CZ80" s="234"/>
      <c r="DA80" s="234"/>
      <c r="DB80" s="234"/>
      <c r="DC80" s="234"/>
      <c r="DD80" s="234"/>
      <c r="DE80" s="234"/>
      <c r="DF80" s="234"/>
      <c r="DG80" s="234"/>
      <c r="DH80" s="234"/>
      <c r="DI80" s="234"/>
      <c r="DJ80" s="234"/>
      <c r="DK80" s="234"/>
      <c r="DL80" s="234"/>
      <c r="DM80" s="234"/>
      <c r="DN80" s="234"/>
      <c r="DO80" s="234"/>
      <c r="DP80" s="234"/>
      <c r="DQ80" s="234"/>
      <c r="DR80" s="234"/>
      <c r="DS80" s="234"/>
      <c r="DT80" s="234"/>
      <c r="DU80" s="234"/>
      <c r="DV80" s="234"/>
      <c r="DW80" s="234"/>
      <c r="DX80" s="234"/>
      <c r="DY80" s="234"/>
      <c r="DZ80" s="234"/>
      <c r="EA80" s="234"/>
      <c r="EB80" s="234"/>
      <c r="EC80" s="234"/>
      <c r="ED80" s="234"/>
      <c r="EE80" s="234"/>
      <c r="EF80" s="234"/>
      <c r="EG80" s="234"/>
      <c r="EH80" s="234"/>
      <c r="EI80" s="234"/>
      <c r="EJ80" s="234"/>
      <c r="EK80" s="234"/>
      <c r="EL80" s="234"/>
      <c r="EM80" s="234"/>
      <c r="EN80" s="234"/>
      <c r="EO80" s="234"/>
      <c r="EP80" s="234"/>
      <c r="EQ80" s="234"/>
      <c r="ER80" s="234"/>
      <c r="ES80" s="234"/>
      <c r="ET80" s="234"/>
      <c r="EU80" s="234"/>
      <c r="EV80" s="234"/>
      <c r="EW80" s="234"/>
      <c r="EX80" s="234"/>
      <c r="EY80" s="234"/>
      <c r="EZ80" s="234"/>
      <c r="FA80" s="234"/>
      <c r="FB80" s="234"/>
      <c r="FC80" s="234"/>
      <c r="FD80" s="234"/>
      <c r="FE80" s="234"/>
      <c r="FF80" s="234"/>
      <c r="FG80" s="234"/>
      <c r="FH80" s="234"/>
      <c r="FI80" s="234"/>
      <c r="FJ80" s="234"/>
      <c r="FK80" s="234"/>
      <c r="FL80" s="234"/>
      <c r="FM80" s="234"/>
      <c r="FN80" s="234"/>
      <c r="FO80" s="234"/>
      <c r="FP80" s="234"/>
      <c r="FQ80" s="234"/>
      <c r="FR80" s="234"/>
      <c r="FS80" s="234"/>
      <c r="FT80" s="234"/>
      <c r="FU80" s="234"/>
      <c r="FV80" s="234"/>
      <c r="FW80" s="234"/>
      <c r="FX80" s="234"/>
      <c r="FY80" s="234"/>
      <c r="FZ80" s="234"/>
      <c r="GA80" s="234"/>
      <c r="GB80" s="234"/>
      <c r="GC80" s="234"/>
      <c r="GD80" s="234"/>
      <c r="GE80" s="234"/>
      <c r="GF80" s="234"/>
      <c r="GG80" s="234"/>
      <c r="GH80" s="234"/>
      <c r="GI80" s="234"/>
      <c r="GJ80" s="234"/>
      <c r="GK80" s="234"/>
      <c r="GL80" s="234"/>
      <c r="GM80" s="234"/>
      <c r="GN80" s="234"/>
      <c r="GO80" s="234"/>
      <c r="GP80" s="234"/>
      <c r="GQ80" s="234"/>
      <c r="GR80" s="234"/>
      <c r="GS80" s="234"/>
      <c r="GT80" s="234"/>
      <c r="GU80" s="234"/>
      <c r="GV80" s="234"/>
      <c r="GW80" s="234"/>
      <c r="GX80" s="234"/>
      <c r="GY80" s="234"/>
      <c r="GZ80" s="234"/>
      <c r="HA80" s="234"/>
      <c r="HB80" s="234"/>
      <c r="HC80" s="234"/>
      <c r="HD80" s="234"/>
      <c r="HE80" s="234"/>
      <c r="HF80" s="234"/>
      <c r="HG80" s="234"/>
      <c r="HH80" s="234"/>
      <c r="HI80" s="234"/>
      <c r="HJ80" s="234"/>
      <c r="HK80" s="234"/>
      <c r="HL80" s="234"/>
      <c r="HM80" s="234"/>
      <c r="HN80" s="234"/>
      <c r="HO80" s="234"/>
      <c r="HP80" s="234"/>
      <c r="HQ80" s="234"/>
      <c r="HR80" s="234"/>
      <c r="HS80" s="234"/>
      <c r="HT80" s="234"/>
      <c r="HU80" s="234"/>
      <c r="HV80" s="234"/>
      <c r="HW80" s="234"/>
      <c r="HX80" s="234"/>
      <c r="HY80" s="234"/>
      <c r="HZ80" s="234"/>
      <c r="IA80" s="234"/>
      <c r="IB80" s="234"/>
      <c r="IC80" s="234"/>
      <c r="ID80" s="234"/>
      <c r="IE80" s="234"/>
      <c r="IF80" s="234"/>
      <c r="IG80" s="234"/>
      <c r="IH80" s="234"/>
      <c r="II80" s="234"/>
      <c r="IJ80" s="234"/>
      <c r="IK80" s="234"/>
      <c r="IL80" s="234"/>
      <c r="IM80" s="234"/>
      <c r="IN80" s="234"/>
      <c r="IO80" s="234"/>
      <c r="IP80" s="234"/>
      <c r="IQ80" s="234"/>
      <c r="IR80" s="234"/>
      <c r="IS80" s="234"/>
      <c r="IT80" s="234"/>
      <c r="IU80" s="234"/>
    </row>
    <row r="81" spans="1:255" s="237" customFormat="1" ht="13.5" customHeight="1" thickBot="1">
      <c r="A81" s="234"/>
      <c r="B81" s="283"/>
      <c r="C81" s="287">
        <v>2</v>
      </c>
      <c r="D81" s="295" t="str">
        <f t="shared" si="6"/>
        <v>POMCA</v>
      </c>
      <c r="E81" s="316">
        <f t="shared" si="6"/>
        <v>2618</v>
      </c>
      <c r="F81" s="316" t="str">
        <f t="shared" si="6"/>
        <v>Río Arma</v>
      </c>
      <c r="G81" s="317">
        <f t="shared" si="7"/>
        <v>0.78571428571428581</v>
      </c>
      <c r="H81" s="317">
        <f t="shared" si="7"/>
        <v>0.9</v>
      </c>
      <c r="I81" s="317">
        <f t="shared" si="7"/>
        <v>1</v>
      </c>
      <c r="J81" s="319">
        <f t="shared" si="7"/>
        <v>1</v>
      </c>
      <c r="K81" s="311"/>
      <c r="L81" s="234"/>
      <c r="M81" s="234"/>
      <c r="N81" s="234"/>
      <c r="O81" s="234"/>
      <c r="P81" s="234"/>
      <c r="Q81" s="234"/>
      <c r="R81" s="234"/>
      <c r="S81" s="234"/>
      <c r="T81" s="234"/>
      <c r="U81" s="234"/>
      <c r="V81" s="234"/>
      <c r="W81" s="234"/>
      <c r="X81" s="234"/>
      <c r="Y81" s="234"/>
      <c r="Z81" s="234"/>
      <c r="AA81" s="234"/>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4"/>
      <c r="BR81" s="234"/>
      <c r="BS81" s="234"/>
      <c r="BT81" s="234"/>
      <c r="BU81" s="234"/>
      <c r="BV81" s="234"/>
      <c r="BW81" s="234"/>
      <c r="BX81" s="234"/>
      <c r="BY81" s="234"/>
      <c r="BZ81" s="234"/>
      <c r="CA81" s="234"/>
      <c r="CB81" s="234"/>
      <c r="CC81" s="234"/>
      <c r="CD81" s="234"/>
      <c r="CE81" s="234"/>
      <c r="CF81" s="234"/>
      <c r="CG81" s="234"/>
      <c r="CH81" s="234"/>
      <c r="CI81" s="234"/>
      <c r="CJ81" s="234"/>
      <c r="CK81" s="234"/>
      <c r="CL81" s="234"/>
      <c r="CM81" s="234"/>
      <c r="CN81" s="234"/>
      <c r="CO81" s="234"/>
      <c r="CP81" s="234"/>
      <c r="CQ81" s="234"/>
      <c r="CR81" s="234"/>
      <c r="CS81" s="234"/>
      <c r="CT81" s="234"/>
      <c r="CU81" s="234"/>
      <c r="CV81" s="234"/>
      <c r="CW81" s="234"/>
      <c r="CX81" s="234"/>
      <c r="CY81" s="234"/>
      <c r="CZ81" s="234"/>
      <c r="DA81" s="234"/>
      <c r="DB81" s="234"/>
      <c r="DC81" s="234"/>
      <c r="DD81" s="234"/>
      <c r="DE81" s="234"/>
      <c r="DF81" s="234"/>
      <c r="DG81" s="234"/>
      <c r="DH81" s="234"/>
      <c r="DI81" s="234"/>
      <c r="DJ81" s="234"/>
      <c r="DK81" s="234"/>
      <c r="DL81" s="234"/>
      <c r="DM81" s="234"/>
      <c r="DN81" s="234"/>
      <c r="DO81" s="234"/>
      <c r="DP81" s="234"/>
      <c r="DQ81" s="234"/>
      <c r="DR81" s="234"/>
      <c r="DS81" s="234"/>
      <c r="DT81" s="234"/>
      <c r="DU81" s="234"/>
      <c r="DV81" s="234"/>
      <c r="DW81" s="234"/>
      <c r="DX81" s="234"/>
      <c r="DY81" s="234"/>
      <c r="DZ81" s="234"/>
      <c r="EA81" s="234"/>
      <c r="EB81" s="234"/>
      <c r="EC81" s="234"/>
      <c r="ED81" s="234"/>
      <c r="EE81" s="234"/>
      <c r="EF81" s="234"/>
      <c r="EG81" s="234"/>
      <c r="EH81" s="234"/>
      <c r="EI81" s="234"/>
      <c r="EJ81" s="234"/>
      <c r="EK81" s="234"/>
      <c r="EL81" s="234"/>
      <c r="EM81" s="234"/>
      <c r="EN81" s="234"/>
      <c r="EO81" s="234"/>
      <c r="EP81" s="234"/>
      <c r="EQ81" s="234"/>
      <c r="ER81" s="234"/>
      <c r="ES81" s="234"/>
      <c r="ET81" s="234"/>
      <c r="EU81" s="234"/>
      <c r="EV81" s="234"/>
      <c r="EW81" s="234"/>
      <c r="EX81" s="234"/>
      <c r="EY81" s="234"/>
      <c r="EZ81" s="234"/>
      <c r="FA81" s="234"/>
      <c r="FB81" s="234"/>
      <c r="FC81" s="234"/>
      <c r="FD81" s="234"/>
      <c r="FE81" s="234"/>
      <c r="FF81" s="234"/>
      <c r="FG81" s="234"/>
      <c r="FH81" s="234"/>
      <c r="FI81" s="234"/>
      <c r="FJ81" s="234"/>
      <c r="FK81" s="234"/>
      <c r="FL81" s="234"/>
      <c r="FM81" s="234"/>
      <c r="FN81" s="234"/>
      <c r="FO81" s="234"/>
      <c r="FP81" s="234"/>
      <c r="FQ81" s="234"/>
      <c r="FR81" s="234"/>
      <c r="FS81" s="234"/>
      <c r="FT81" s="234"/>
      <c r="FU81" s="234"/>
      <c r="FV81" s="234"/>
      <c r="FW81" s="234"/>
      <c r="FX81" s="234"/>
      <c r="FY81" s="234"/>
      <c r="FZ81" s="234"/>
      <c r="GA81" s="234"/>
      <c r="GB81" s="234"/>
      <c r="GC81" s="234"/>
      <c r="GD81" s="234"/>
      <c r="GE81" s="234"/>
      <c r="GF81" s="234"/>
      <c r="GG81" s="234"/>
      <c r="GH81" s="234"/>
      <c r="GI81" s="234"/>
      <c r="GJ81" s="234"/>
      <c r="GK81" s="234"/>
      <c r="GL81" s="234"/>
      <c r="GM81" s="234"/>
      <c r="GN81" s="234"/>
      <c r="GO81" s="234"/>
      <c r="GP81" s="234"/>
      <c r="GQ81" s="234"/>
      <c r="GR81" s="234"/>
      <c r="GS81" s="234"/>
      <c r="GT81" s="234"/>
      <c r="GU81" s="234"/>
      <c r="GV81" s="234"/>
      <c r="GW81" s="234"/>
      <c r="GX81" s="234"/>
      <c r="GY81" s="234"/>
      <c r="GZ81" s="234"/>
      <c r="HA81" s="234"/>
      <c r="HB81" s="234"/>
      <c r="HC81" s="234"/>
      <c r="HD81" s="234"/>
      <c r="HE81" s="234"/>
      <c r="HF81" s="234"/>
      <c r="HG81" s="234"/>
      <c r="HH81" s="234"/>
      <c r="HI81" s="234"/>
      <c r="HJ81" s="234"/>
      <c r="HK81" s="234"/>
      <c r="HL81" s="234"/>
      <c r="HM81" s="234"/>
      <c r="HN81" s="234"/>
      <c r="HO81" s="234"/>
      <c r="HP81" s="234"/>
      <c r="HQ81" s="234"/>
      <c r="HR81" s="234"/>
      <c r="HS81" s="234"/>
      <c r="HT81" s="234"/>
      <c r="HU81" s="234"/>
      <c r="HV81" s="234"/>
      <c r="HW81" s="234"/>
      <c r="HX81" s="234"/>
      <c r="HY81" s="234"/>
      <c r="HZ81" s="234"/>
      <c r="IA81" s="234"/>
      <c r="IB81" s="234"/>
      <c r="IC81" s="234"/>
      <c r="ID81" s="234"/>
      <c r="IE81" s="234"/>
      <c r="IF81" s="234"/>
      <c r="IG81" s="234"/>
      <c r="IH81" s="234"/>
      <c r="II81" s="234"/>
      <c r="IJ81" s="234"/>
      <c r="IK81" s="234"/>
      <c r="IL81" s="234"/>
      <c r="IM81" s="234"/>
      <c r="IN81" s="234"/>
      <c r="IO81" s="234"/>
      <c r="IP81" s="234"/>
      <c r="IQ81" s="234"/>
      <c r="IR81" s="234"/>
      <c r="IS81" s="234"/>
      <c r="IT81" s="234"/>
      <c r="IU81" s="234"/>
    </row>
    <row r="82" spans="1:255" s="237" customFormat="1" ht="13.5" customHeight="1" thickBot="1">
      <c r="A82" s="234"/>
      <c r="B82" s="283"/>
      <c r="C82" s="287">
        <v>3</v>
      </c>
      <c r="D82" s="295" t="str">
        <f t="shared" si="6"/>
        <v>POMCA</v>
      </c>
      <c r="E82" s="316" t="str">
        <f t="shared" si="6"/>
        <v>2613-02</v>
      </c>
      <c r="F82" s="316" t="str">
        <f t="shared" si="6"/>
        <v>Río Campoalegre y otros directos al Cauca</v>
      </c>
      <c r="G82" s="317">
        <f t="shared" si="7"/>
        <v>0</v>
      </c>
      <c r="H82" s="317">
        <f t="shared" si="7"/>
        <v>1</v>
      </c>
      <c r="I82" s="317">
        <f t="shared" si="7"/>
        <v>1</v>
      </c>
      <c r="J82" s="319">
        <f t="shared" si="7"/>
        <v>1</v>
      </c>
      <c r="K82" s="311"/>
      <c r="L82" s="234"/>
      <c r="M82" s="234"/>
      <c r="N82" s="234"/>
      <c r="O82" s="234"/>
      <c r="P82" s="234"/>
      <c r="Q82" s="234"/>
      <c r="R82" s="234"/>
      <c r="S82" s="234"/>
      <c r="T82" s="234"/>
      <c r="U82" s="234"/>
      <c r="V82" s="234"/>
      <c r="W82" s="234"/>
      <c r="X82" s="234"/>
      <c r="Y82" s="234"/>
      <c r="Z82" s="234"/>
      <c r="AA82" s="23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4"/>
      <c r="BR82" s="234"/>
      <c r="BS82" s="234"/>
      <c r="BT82" s="234"/>
      <c r="BU82" s="234"/>
      <c r="BV82" s="234"/>
      <c r="BW82" s="234"/>
      <c r="BX82" s="234"/>
      <c r="BY82" s="234"/>
      <c r="BZ82" s="234"/>
      <c r="CA82" s="234"/>
      <c r="CB82" s="234"/>
      <c r="CC82" s="234"/>
      <c r="CD82" s="234"/>
      <c r="CE82" s="234"/>
      <c r="CF82" s="234"/>
      <c r="CG82" s="234"/>
      <c r="CH82" s="234"/>
      <c r="CI82" s="234"/>
      <c r="CJ82" s="234"/>
      <c r="CK82" s="234"/>
      <c r="CL82" s="234"/>
      <c r="CM82" s="234"/>
      <c r="CN82" s="234"/>
      <c r="CO82" s="234"/>
      <c r="CP82" s="234"/>
      <c r="CQ82" s="234"/>
      <c r="CR82" s="234"/>
      <c r="CS82" s="234"/>
      <c r="CT82" s="234"/>
      <c r="CU82" s="234"/>
      <c r="CV82" s="234"/>
      <c r="CW82" s="234"/>
      <c r="CX82" s="234"/>
      <c r="CY82" s="234"/>
      <c r="CZ82" s="234"/>
      <c r="DA82" s="234"/>
      <c r="DB82" s="234"/>
      <c r="DC82" s="234"/>
      <c r="DD82" s="234"/>
      <c r="DE82" s="234"/>
      <c r="DF82" s="234"/>
      <c r="DG82" s="234"/>
      <c r="DH82" s="234"/>
      <c r="DI82" s="234"/>
      <c r="DJ82" s="234"/>
      <c r="DK82" s="234"/>
      <c r="DL82" s="234"/>
      <c r="DM82" s="234"/>
      <c r="DN82" s="234"/>
      <c r="DO82" s="234"/>
      <c r="DP82" s="234"/>
      <c r="DQ82" s="234"/>
      <c r="DR82" s="234"/>
      <c r="DS82" s="234"/>
      <c r="DT82" s="234"/>
      <c r="DU82" s="234"/>
      <c r="DV82" s="234"/>
      <c r="DW82" s="234"/>
      <c r="DX82" s="234"/>
      <c r="DY82" s="234"/>
      <c r="DZ82" s="234"/>
      <c r="EA82" s="234"/>
      <c r="EB82" s="234"/>
      <c r="EC82" s="234"/>
      <c r="ED82" s="234"/>
      <c r="EE82" s="234"/>
      <c r="EF82" s="234"/>
      <c r="EG82" s="234"/>
      <c r="EH82" s="234"/>
      <c r="EI82" s="234"/>
      <c r="EJ82" s="234"/>
      <c r="EK82" s="234"/>
      <c r="EL82" s="234"/>
      <c r="EM82" s="234"/>
      <c r="EN82" s="234"/>
      <c r="EO82" s="234"/>
      <c r="EP82" s="234"/>
      <c r="EQ82" s="234"/>
      <c r="ER82" s="234"/>
      <c r="ES82" s="234"/>
      <c r="ET82" s="234"/>
      <c r="EU82" s="234"/>
      <c r="EV82" s="234"/>
      <c r="EW82" s="234"/>
      <c r="EX82" s="234"/>
      <c r="EY82" s="234"/>
      <c r="EZ82" s="234"/>
      <c r="FA82" s="234"/>
      <c r="FB82" s="234"/>
      <c r="FC82" s="234"/>
      <c r="FD82" s="234"/>
      <c r="FE82" s="234"/>
      <c r="FF82" s="234"/>
      <c r="FG82" s="234"/>
      <c r="FH82" s="234"/>
      <c r="FI82" s="234"/>
      <c r="FJ82" s="234"/>
      <c r="FK82" s="234"/>
      <c r="FL82" s="234"/>
      <c r="FM82" s="234"/>
      <c r="FN82" s="234"/>
      <c r="FO82" s="234"/>
      <c r="FP82" s="234"/>
      <c r="FQ82" s="234"/>
      <c r="FR82" s="234"/>
      <c r="FS82" s="234"/>
      <c r="FT82" s="234"/>
      <c r="FU82" s="234"/>
      <c r="FV82" s="234"/>
      <c r="FW82" s="234"/>
      <c r="FX82" s="234"/>
      <c r="FY82" s="234"/>
      <c r="FZ82" s="234"/>
      <c r="GA82" s="234"/>
      <c r="GB82" s="234"/>
      <c r="GC82" s="234"/>
      <c r="GD82" s="234"/>
      <c r="GE82" s="234"/>
      <c r="GF82" s="234"/>
      <c r="GG82" s="234"/>
      <c r="GH82" s="234"/>
      <c r="GI82" s="234"/>
      <c r="GJ82" s="234"/>
      <c r="GK82" s="234"/>
      <c r="GL82" s="234"/>
      <c r="GM82" s="234"/>
      <c r="GN82" s="234"/>
      <c r="GO82" s="234"/>
      <c r="GP82" s="234"/>
      <c r="GQ82" s="234"/>
      <c r="GR82" s="234"/>
      <c r="GS82" s="234"/>
      <c r="GT82" s="234"/>
      <c r="GU82" s="234"/>
      <c r="GV82" s="234"/>
      <c r="GW82" s="234"/>
      <c r="GX82" s="234"/>
      <c r="GY82" s="234"/>
      <c r="GZ82" s="234"/>
      <c r="HA82" s="234"/>
      <c r="HB82" s="234"/>
      <c r="HC82" s="234"/>
      <c r="HD82" s="234"/>
      <c r="HE82" s="234"/>
      <c r="HF82" s="234"/>
      <c r="HG82" s="234"/>
      <c r="HH82" s="234"/>
      <c r="HI82" s="234"/>
      <c r="HJ82" s="234"/>
      <c r="HK82" s="234"/>
      <c r="HL82" s="234"/>
      <c r="HM82" s="234"/>
      <c r="HN82" s="234"/>
      <c r="HO82" s="234"/>
      <c r="HP82" s="234"/>
      <c r="HQ82" s="234"/>
      <c r="HR82" s="234"/>
      <c r="HS82" s="234"/>
      <c r="HT82" s="234"/>
      <c r="HU82" s="234"/>
      <c r="HV82" s="234"/>
      <c r="HW82" s="234"/>
      <c r="HX82" s="234"/>
      <c r="HY82" s="234"/>
      <c r="HZ82" s="234"/>
      <c r="IA82" s="234"/>
      <c r="IB82" s="234"/>
      <c r="IC82" s="234"/>
      <c r="ID82" s="234"/>
      <c r="IE82" s="234"/>
      <c r="IF82" s="234"/>
      <c r="IG82" s="234"/>
      <c r="IH82" s="234"/>
      <c r="II82" s="234"/>
      <c r="IJ82" s="234"/>
      <c r="IK82" s="234"/>
      <c r="IL82" s="234"/>
      <c r="IM82" s="234"/>
      <c r="IN82" s="234"/>
      <c r="IO82" s="234"/>
      <c r="IP82" s="234"/>
      <c r="IQ82" s="234"/>
      <c r="IR82" s="234"/>
      <c r="IS82" s="234"/>
      <c r="IT82" s="234"/>
      <c r="IU82" s="234"/>
    </row>
    <row r="83" spans="1:255" s="237" customFormat="1" ht="13.5" customHeight="1" thickBot="1">
      <c r="A83" s="234"/>
      <c r="B83" s="283"/>
      <c r="C83" s="287">
        <v>4</v>
      </c>
      <c r="D83" s="295" t="str">
        <f t="shared" si="6"/>
        <v>POMCA</v>
      </c>
      <c r="E83" s="316">
        <f t="shared" si="6"/>
        <v>2615</v>
      </c>
      <c r="F83" s="316" t="str">
        <f t="shared" si="6"/>
        <v>Río Chinchiná</v>
      </c>
      <c r="G83" s="317">
        <f t="shared" si="7"/>
        <v>1</v>
      </c>
      <c r="H83" s="317">
        <f t="shared" si="7"/>
        <v>1</v>
      </c>
      <c r="I83" s="317">
        <f t="shared" si="7"/>
        <v>1</v>
      </c>
      <c r="J83" s="319">
        <f t="shared" si="7"/>
        <v>1</v>
      </c>
      <c r="K83" s="311"/>
      <c r="L83" s="234"/>
      <c r="M83" s="234"/>
      <c r="N83" s="234"/>
      <c r="O83" s="234"/>
      <c r="P83" s="234"/>
      <c r="Q83" s="234"/>
      <c r="R83" s="234"/>
      <c r="S83" s="234"/>
      <c r="T83" s="234"/>
      <c r="U83" s="234"/>
      <c r="V83" s="234"/>
      <c r="W83" s="234"/>
      <c r="X83" s="234"/>
      <c r="Y83" s="234"/>
      <c r="Z83" s="234"/>
      <c r="AA83" s="234"/>
      <c r="AB83" s="234"/>
      <c r="AC83" s="234"/>
      <c r="AD83" s="234"/>
      <c r="AE83" s="234"/>
      <c r="AF83" s="234"/>
      <c r="AG83" s="234"/>
      <c r="AH83" s="234"/>
      <c r="AI83" s="234"/>
      <c r="AJ83" s="234"/>
      <c r="AK83" s="234"/>
      <c r="AL83" s="234"/>
      <c r="AM83" s="234"/>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4"/>
      <c r="BR83" s="234"/>
      <c r="BS83" s="234"/>
      <c r="BT83" s="234"/>
      <c r="BU83" s="234"/>
      <c r="BV83" s="234"/>
      <c r="BW83" s="234"/>
      <c r="BX83" s="234"/>
      <c r="BY83" s="234"/>
      <c r="BZ83" s="234"/>
      <c r="CA83" s="234"/>
      <c r="CB83" s="234"/>
      <c r="CC83" s="234"/>
      <c r="CD83" s="234"/>
      <c r="CE83" s="234"/>
      <c r="CF83" s="234"/>
      <c r="CG83" s="234"/>
      <c r="CH83" s="234"/>
      <c r="CI83" s="234"/>
      <c r="CJ83" s="234"/>
      <c r="CK83" s="234"/>
      <c r="CL83" s="234"/>
      <c r="CM83" s="234"/>
      <c r="CN83" s="234"/>
      <c r="CO83" s="234"/>
      <c r="CP83" s="234"/>
      <c r="CQ83" s="234"/>
      <c r="CR83" s="234"/>
      <c r="CS83" s="234"/>
      <c r="CT83" s="234"/>
      <c r="CU83" s="234"/>
      <c r="CV83" s="234"/>
      <c r="CW83" s="234"/>
      <c r="CX83" s="234"/>
      <c r="CY83" s="234"/>
      <c r="CZ83" s="234"/>
      <c r="DA83" s="234"/>
      <c r="DB83" s="234"/>
      <c r="DC83" s="234"/>
      <c r="DD83" s="234"/>
      <c r="DE83" s="234"/>
      <c r="DF83" s="234"/>
      <c r="DG83" s="234"/>
      <c r="DH83" s="234"/>
      <c r="DI83" s="234"/>
      <c r="DJ83" s="234"/>
      <c r="DK83" s="234"/>
      <c r="DL83" s="234"/>
      <c r="DM83" s="234"/>
      <c r="DN83" s="234"/>
      <c r="DO83" s="234"/>
      <c r="DP83" s="234"/>
      <c r="DQ83" s="234"/>
      <c r="DR83" s="234"/>
      <c r="DS83" s="234"/>
      <c r="DT83" s="234"/>
      <c r="DU83" s="234"/>
      <c r="DV83" s="234"/>
      <c r="DW83" s="234"/>
      <c r="DX83" s="234"/>
      <c r="DY83" s="234"/>
      <c r="DZ83" s="234"/>
      <c r="EA83" s="234"/>
      <c r="EB83" s="234"/>
      <c r="EC83" s="234"/>
      <c r="ED83" s="234"/>
      <c r="EE83" s="234"/>
      <c r="EF83" s="234"/>
      <c r="EG83" s="234"/>
      <c r="EH83" s="234"/>
      <c r="EI83" s="234"/>
      <c r="EJ83" s="234"/>
      <c r="EK83" s="234"/>
      <c r="EL83" s="234"/>
      <c r="EM83" s="234"/>
      <c r="EN83" s="234"/>
      <c r="EO83" s="234"/>
      <c r="EP83" s="234"/>
      <c r="EQ83" s="234"/>
      <c r="ER83" s="234"/>
      <c r="ES83" s="234"/>
      <c r="ET83" s="234"/>
      <c r="EU83" s="234"/>
      <c r="EV83" s="234"/>
      <c r="EW83" s="234"/>
      <c r="EX83" s="234"/>
      <c r="EY83" s="234"/>
      <c r="EZ83" s="234"/>
      <c r="FA83" s="234"/>
      <c r="FB83" s="234"/>
      <c r="FC83" s="234"/>
      <c r="FD83" s="234"/>
      <c r="FE83" s="234"/>
      <c r="FF83" s="234"/>
      <c r="FG83" s="234"/>
      <c r="FH83" s="234"/>
      <c r="FI83" s="234"/>
      <c r="FJ83" s="234"/>
      <c r="FK83" s="234"/>
      <c r="FL83" s="234"/>
      <c r="FM83" s="234"/>
      <c r="FN83" s="234"/>
      <c r="FO83" s="234"/>
      <c r="FP83" s="234"/>
      <c r="FQ83" s="234"/>
      <c r="FR83" s="234"/>
      <c r="FS83" s="234"/>
      <c r="FT83" s="234"/>
      <c r="FU83" s="234"/>
      <c r="FV83" s="234"/>
      <c r="FW83" s="234"/>
      <c r="FX83" s="234"/>
      <c r="FY83" s="234"/>
      <c r="FZ83" s="234"/>
      <c r="GA83" s="234"/>
      <c r="GB83" s="234"/>
      <c r="GC83" s="234"/>
      <c r="GD83" s="234"/>
      <c r="GE83" s="234"/>
      <c r="GF83" s="234"/>
      <c r="GG83" s="234"/>
      <c r="GH83" s="234"/>
      <c r="GI83" s="234"/>
      <c r="GJ83" s="234"/>
      <c r="GK83" s="234"/>
      <c r="GL83" s="234"/>
      <c r="GM83" s="234"/>
      <c r="GN83" s="234"/>
      <c r="GO83" s="234"/>
      <c r="GP83" s="234"/>
      <c r="GQ83" s="234"/>
      <c r="GR83" s="234"/>
      <c r="GS83" s="234"/>
      <c r="GT83" s="234"/>
      <c r="GU83" s="234"/>
      <c r="GV83" s="234"/>
      <c r="GW83" s="234"/>
      <c r="GX83" s="234"/>
      <c r="GY83" s="234"/>
      <c r="GZ83" s="234"/>
      <c r="HA83" s="234"/>
      <c r="HB83" s="234"/>
      <c r="HC83" s="234"/>
      <c r="HD83" s="234"/>
      <c r="HE83" s="234"/>
      <c r="HF83" s="234"/>
      <c r="HG83" s="234"/>
      <c r="HH83" s="234"/>
      <c r="HI83" s="234"/>
      <c r="HJ83" s="234"/>
      <c r="HK83" s="234"/>
      <c r="HL83" s="234"/>
      <c r="HM83" s="234"/>
      <c r="HN83" s="234"/>
      <c r="HO83" s="234"/>
      <c r="HP83" s="234"/>
      <c r="HQ83" s="234"/>
      <c r="HR83" s="234"/>
      <c r="HS83" s="234"/>
      <c r="HT83" s="234"/>
      <c r="HU83" s="234"/>
      <c r="HV83" s="234"/>
      <c r="HW83" s="234"/>
      <c r="HX83" s="234"/>
      <c r="HY83" s="234"/>
      <c r="HZ83" s="234"/>
      <c r="IA83" s="234"/>
      <c r="IB83" s="234"/>
      <c r="IC83" s="234"/>
      <c r="ID83" s="234"/>
      <c r="IE83" s="234"/>
      <c r="IF83" s="234"/>
      <c r="IG83" s="234"/>
      <c r="IH83" s="234"/>
      <c r="II83" s="234"/>
      <c r="IJ83" s="234"/>
      <c r="IK83" s="234"/>
      <c r="IL83" s="234"/>
      <c r="IM83" s="234"/>
      <c r="IN83" s="234"/>
      <c r="IO83" s="234"/>
      <c r="IP83" s="234"/>
      <c r="IQ83" s="234"/>
      <c r="IR83" s="234"/>
      <c r="IS83" s="234"/>
      <c r="IT83" s="234"/>
      <c r="IU83" s="234"/>
    </row>
    <row r="84" spans="1:255" s="237" customFormat="1" ht="13.5" customHeight="1" thickBot="1">
      <c r="A84" s="234"/>
      <c r="B84" s="283"/>
      <c r="C84" s="287">
        <v>5</v>
      </c>
      <c r="D84" s="295" t="str">
        <f t="shared" si="6"/>
        <v>POMCA</v>
      </c>
      <c r="E84" s="316">
        <f t="shared" si="6"/>
        <v>2302</v>
      </c>
      <c r="F84" s="316" t="str">
        <f t="shared" si="6"/>
        <v>Río Guarinó</v>
      </c>
      <c r="G84" s="317">
        <f t="shared" si="7"/>
        <v>0.89</v>
      </c>
      <c r="H84" s="317">
        <f t="shared" si="7"/>
        <v>1</v>
      </c>
      <c r="I84" s="317">
        <f t="shared" si="7"/>
        <v>1</v>
      </c>
      <c r="J84" s="319">
        <f t="shared" si="7"/>
        <v>1</v>
      </c>
      <c r="K84" s="311"/>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234"/>
      <c r="BE84" s="234"/>
      <c r="BF84" s="234"/>
      <c r="BG84" s="234"/>
      <c r="BH84" s="234"/>
      <c r="BI84" s="234"/>
      <c r="BJ84" s="234"/>
      <c r="BK84" s="234"/>
      <c r="BL84" s="234"/>
      <c r="BM84" s="234"/>
      <c r="BN84" s="234"/>
      <c r="BO84" s="234"/>
      <c r="BP84" s="234"/>
      <c r="BQ84" s="234"/>
      <c r="BR84" s="234"/>
      <c r="BS84" s="234"/>
      <c r="BT84" s="234"/>
      <c r="BU84" s="234"/>
      <c r="BV84" s="234"/>
      <c r="BW84" s="234"/>
      <c r="BX84" s="234"/>
      <c r="BY84" s="234"/>
      <c r="BZ84" s="234"/>
      <c r="CA84" s="234"/>
      <c r="CB84" s="234"/>
      <c r="CC84" s="234"/>
      <c r="CD84" s="234"/>
      <c r="CE84" s="234"/>
      <c r="CF84" s="234"/>
      <c r="CG84" s="234"/>
      <c r="CH84" s="234"/>
      <c r="CI84" s="234"/>
      <c r="CJ84" s="234"/>
      <c r="CK84" s="234"/>
      <c r="CL84" s="234"/>
      <c r="CM84" s="234"/>
      <c r="CN84" s="234"/>
      <c r="CO84" s="234"/>
      <c r="CP84" s="234"/>
      <c r="CQ84" s="234"/>
      <c r="CR84" s="234"/>
      <c r="CS84" s="234"/>
      <c r="CT84" s="234"/>
      <c r="CU84" s="234"/>
      <c r="CV84" s="234"/>
      <c r="CW84" s="234"/>
      <c r="CX84" s="234"/>
      <c r="CY84" s="234"/>
      <c r="CZ84" s="234"/>
      <c r="DA84" s="234"/>
      <c r="DB84" s="234"/>
      <c r="DC84" s="234"/>
      <c r="DD84" s="234"/>
      <c r="DE84" s="234"/>
      <c r="DF84" s="234"/>
      <c r="DG84" s="234"/>
      <c r="DH84" s="234"/>
      <c r="DI84" s="234"/>
      <c r="DJ84" s="234"/>
      <c r="DK84" s="234"/>
      <c r="DL84" s="234"/>
      <c r="DM84" s="234"/>
      <c r="DN84" s="234"/>
      <c r="DO84" s="234"/>
      <c r="DP84" s="234"/>
      <c r="DQ84" s="234"/>
      <c r="DR84" s="234"/>
      <c r="DS84" s="234"/>
      <c r="DT84" s="234"/>
      <c r="DU84" s="234"/>
      <c r="DV84" s="234"/>
      <c r="DW84" s="234"/>
      <c r="DX84" s="234"/>
      <c r="DY84" s="234"/>
      <c r="DZ84" s="234"/>
      <c r="EA84" s="234"/>
      <c r="EB84" s="234"/>
      <c r="EC84" s="234"/>
      <c r="ED84" s="234"/>
      <c r="EE84" s="234"/>
      <c r="EF84" s="234"/>
      <c r="EG84" s="234"/>
      <c r="EH84" s="234"/>
      <c r="EI84" s="234"/>
      <c r="EJ84" s="234"/>
      <c r="EK84" s="234"/>
      <c r="EL84" s="234"/>
      <c r="EM84" s="234"/>
      <c r="EN84" s="234"/>
      <c r="EO84" s="234"/>
      <c r="EP84" s="234"/>
      <c r="EQ84" s="234"/>
      <c r="ER84" s="234"/>
      <c r="ES84" s="234"/>
      <c r="ET84" s="234"/>
      <c r="EU84" s="234"/>
      <c r="EV84" s="234"/>
      <c r="EW84" s="234"/>
      <c r="EX84" s="234"/>
      <c r="EY84" s="234"/>
      <c r="EZ84" s="234"/>
      <c r="FA84" s="234"/>
      <c r="FB84" s="234"/>
      <c r="FC84" s="234"/>
      <c r="FD84" s="234"/>
      <c r="FE84" s="234"/>
      <c r="FF84" s="234"/>
      <c r="FG84" s="234"/>
      <c r="FH84" s="234"/>
      <c r="FI84" s="234"/>
      <c r="FJ84" s="234"/>
      <c r="FK84" s="234"/>
      <c r="FL84" s="234"/>
      <c r="FM84" s="234"/>
      <c r="FN84" s="234"/>
      <c r="FO84" s="234"/>
      <c r="FP84" s="234"/>
      <c r="FQ84" s="234"/>
      <c r="FR84" s="234"/>
      <c r="FS84" s="234"/>
      <c r="FT84" s="234"/>
      <c r="FU84" s="234"/>
      <c r="FV84" s="234"/>
      <c r="FW84" s="234"/>
      <c r="FX84" s="234"/>
      <c r="FY84" s="234"/>
      <c r="FZ84" s="234"/>
      <c r="GA84" s="234"/>
      <c r="GB84" s="234"/>
      <c r="GC84" s="234"/>
      <c r="GD84" s="234"/>
      <c r="GE84" s="234"/>
      <c r="GF84" s="234"/>
      <c r="GG84" s="234"/>
      <c r="GH84" s="234"/>
      <c r="GI84" s="234"/>
      <c r="GJ84" s="234"/>
      <c r="GK84" s="234"/>
      <c r="GL84" s="234"/>
      <c r="GM84" s="234"/>
      <c r="GN84" s="234"/>
      <c r="GO84" s="234"/>
      <c r="GP84" s="234"/>
      <c r="GQ84" s="234"/>
      <c r="GR84" s="234"/>
      <c r="GS84" s="234"/>
      <c r="GT84" s="234"/>
      <c r="GU84" s="234"/>
      <c r="GV84" s="234"/>
      <c r="GW84" s="234"/>
      <c r="GX84" s="234"/>
      <c r="GY84" s="234"/>
      <c r="GZ84" s="234"/>
      <c r="HA84" s="234"/>
      <c r="HB84" s="234"/>
      <c r="HC84" s="234"/>
      <c r="HD84" s="234"/>
      <c r="HE84" s="234"/>
      <c r="HF84" s="234"/>
      <c r="HG84" s="234"/>
      <c r="HH84" s="234"/>
      <c r="HI84" s="234"/>
      <c r="HJ84" s="234"/>
      <c r="HK84" s="234"/>
      <c r="HL84" s="234"/>
      <c r="HM84" s="234"/>
      <c r="HN84" s="234"/>
      <c r="HO84" s="234"/>
      <c r="HP84" s="234"/>
      <c r="HQ84" s="234"/>
      <c r="HR84" s="234"/>
      <c r="HS84" s="234"/>
      <c r="HT84" s="234"/>
      <c r="HU84" s="234"/>
      <c r="HV84" s="234"/>
      <c r="HW84" s="234"/>
      <c r="HX84" s="234"/>
      <c r="HY84" s="234"/>
      <c r="HZ84" s="234"/>
      <c r="IA84" s="234"/>
      <c r="IB84" s="234"/>
      <c r="IC84" s="234"/>
      <c r="ID84" s="234"/>
      <c r="IE84" s="234"/>
      <c r="IF84" s="234"/>
      <c r="IG84" s="234"/>
      <c r="IH84" s="234"/>
      <c r="II84" s="234"/>
      <c r="IJ84" s="234"/>
      <c r="IK84" s="234"/>
      <c r="IL84" s="234"/>
      <c r="IM84" s="234"/>
      <c r="IN84" s="234"/>
      <c r="IO84" s="234"/>
      <c r="IP84" s="234"/>
      <c r="IQ84" s="234"/>
      <c r="IR84" s="234"/>
      <c r="IS84" s="234"/>
      <c r="IT84" s="234"/>
      <c r="IU84" s="234"/>
    </row>
    <row r="85" spans="1:255" s="237" customFormat="1" ht="13.5" customHeight="1" thickBot="1">
      <c r="A85" s="234"/>
      <c r="B85" s="283"/>
      <c r="C85" s="287">
        <v>6</v>
      </c>
      <c r="D85" s="295" t="str">
        <f t="shared" si="6"/>
        <v>POMCA</v>
      </c>
      <c r="E85" s="316">
        <f t="shared" si="6"/>
        <v>2614</v>
      </c>
      <c r="F85" s="316" t="str">
        <f t="shared" si="6"/>
        <v>Río Risaralda</v>
      </c>
      <c r="G85" s="317">
        <f t="shared" si="7"/>
        <v>0.85714285714285721</v>
      </c>
      <c r="H85" s="317">
        <f t="shared" si="7"/>
        <v>1</v>
      </c>
      <c r="I85" s="317">
        <f t="shared" si="7"/>
        <v>1</v>
      </c>
      <c r="J85" s="319">
        <f t="shared" si="7"/>
        <v>1</v>
      </c>
      <c r="K85" s="312"/>
      <c r="L85" s="234"/>
      <c r="M85" s="234"/>
      <c r="N85" s="234"/>
      <c r="O85" s="234"/>
      <c r="P85" s="234"/>
      <c r="Q85" s="234"/>
      <c r="R85" s="234"/>
      <c r="S85" s="234"/>
      <c r="T85" s="234"/>
      <c r="U85" s="234"/>
      <c r="V85" s="234"/>
      <c r="W85" s="234"/>
      <c r="X85" s="234"/>
      <c r="Y85" s="234"/>
      <c r="Z85" s="234"/>
      <c r="AA85" s="234"/>
      <c r="AB85" s="234"/>
      <c r="AC85" s="234"/>
      <c r="AD85" s="234"/>
      <c r="AE85" s="234"/>
      <c r="AF85" s="234"/>
      <c r="AG85" s="234"/>
      <c r="AH85" s="234"/>
      <c r="AI85" s="234"/>
      <c r="AJ85" s="234"/>
      <c r="AK85" s="234"/>
      <c r="AL85" s="234"/>
      <c r="AM85" s="234"/>
      <c r="AN85" s="234"/>
      <c r="AO85" s="234"/>
      <c r="AP85" s="234"/>
      <c r="AQ85" s="234"/>
      <c r="AR85" s="234"/>
      <c r="AS85" s="234"/>
      <c r="AT85" s="234"/>
      <c r="AU85" s="234"/>
      <c r="AV85" s="234"/>
      <c r="AW85" s="234"/>
      <c r="AX85" s="234"/>
      <c r="AY85" s="234"/>
      <c r="AZ85" s="234"/>
      <c r="BA85" s="234"/>
      <c r="BB85" s="234"/>
      <c r="BC85" s="234"/>
      <c r="BD85" s="234"/>
      <c r="BE85" s="234"/>
      <c r="BF85" s="234"/>
      <c r="BG85" s="234"/>
      <c r="BH85" s="234"/>
      <c r="BI85" s="234"/>
      <c r="BJ85" s="234"/>
      <c r="BK85" s="234"/>
      <c r="BL85" s="234"/>
      <c r="BM85" s="234"/>
      <c r="BN85" s="234"/>
      <c r="BO85" s="234"/>
      <c r="BP85" s="234"/>
      <c r="BQ85" s="234"/>
      <c r="BR85" s="234"/>
      <c r="BS85" s="234"/>
      <c r="BT85" s="234"/>
      <c r="BU85" s="234"/>
      <c r="BV85" s="234"/>
      <c r="BW85" s="234"/>
      <c r="BX85" s="234"/>
      <c r="BY85" s="234"/>
      <c r="BZ85" s="234"/>
      <c r="CA85" s="234"/>
      <c r="CB85" s="234"/>
      <c r="CC85" s="234"/>
      <c r="CD85" s="234"/>
      <c r="CE85" s="234"/>
      <c r="CF85" s="234"/>
      <c r="CG85" s="234"/>
      <c r="CH85" s="234"/>
      <c r="CI85" s="234"/>
      <c r="CJ85" s="234"/>
      <c r="CK85" s="234"/>
      <c r="CL85" s="234"/>
      <c r="CM85" s="234"/>
      <c r="CN85" s="234"/>
      <c r="CO85" s="234"/>
      <c r="CP85" s="234"/>
      <c r="CQ85" s="234"/>
      <c r="CR85" s="234"/>
      <c r="CS85" s="234"/>
      <c r="CT85" s="234"/>
      <c r="CU85" s="234"/>
      <c r="CV85" s="234"/>
      <c r="CW85" s="234"/>
      <c r="CX85" s="234"/>
      <c r="CY85" s="234"/>
      <c r="CZ85" s="234"/>
      <c r="DA85" s="234"/>
      <c r="DB85" s="234"/>
      <c r="DC85" s="234"/>
      <c r="DD85" s="234"/>
      <c r="DE85" s="234"/>
      <c r="DF85" s="234"/>
      <c r="DG85" s="234"/>
      <c r="DH85" s="234"/>
      <c r="DI85" s="234"/>
      <c r="DJ85" s="234"/>
      <c r="DK85" s="234"/>
      <c r="DL85" s="234"/>
      <c r="DM85" s="234"/>
      <c r="DN85" s="234"/>
      <c r="DO85" s="234"/>
      <c r="DP85" s="234"/>
      <c r="DQ85" s="234"/>
      <c r="DR85" s="234"/>
      <c r="DS85" s="234"/>
      <c r="DT85" s="234"/>
      <c r="DU85" s="234"/>
      <c r="DV85" s="234"/>
      <c r="DW85" s="234"/>
      <c r="DX85" s="234"/>
      <c r="DY85" s="234"/>
      <c r="DZ85" s="234"/>
      <c r="EA85" s="234"/>
      <c r="EB85" s="234"/>
      <c r="EC85" s="234"/>
      <c r="ED85" s="234"/>
      <c r="EE85" s="234"/>
      <c r="EF85" s="234"/>
      <c r="EG85" s="234"/>
      <c r="EH85" s="234"/>
      <c r="EI85" s="234"/>
      <c r="EJ85" s="234"/>
      <c r="EK85" s="234"/>
      <c r="EL85" s="234"/>
      <c r="EM85" s="234"/>
      <c r="EN85" s="234"/>
      <c r="EO85" s="234"/>
      <c r="EP85" s="234"/>
      <c r="EQ85" s="234"/>
      <c r="ER85" s="234"/>
      <c r="ES85" s="234"/>
      <c r="ET85" s="234"/>
      <c r="EU85" s="234"/>
      <c r="EV85" s="234"/>
      <c r="EW85" s="234"/>
      <c r="EX85" s="234"/>
      <c r="EY85" s="234"/>
      <c r="EZ85" s="234"/>
      <c r="FA85" s="234"/>
      <c r="FB85" s="234"/>
      <c r="FC85" s="234"/>
      <c r="FD85" s="234"/>
      <c r="FE85" s="234"/>
      <c r="FF85" s="234"/>
      <c r="FG85" s="234"/>
      <c r="FH85" s="234"/>
      <c r="FI85" s="234"/>
      <c r="FJ85" s="234"/>
      <c r="FK85" s="234"/>
      <c r="FL85" s="234"/>
      <c r="FM85" s="234"/>
      <c r="FN85" s="234"/>
      <c r="FO85" s="234"/>
      <c r="FP85" s="234"/>
      <c r="FQ85" s="234"/>
      <c r="FR85" s="234"/>
      <c r="FS85" s="234"/>
      <c r="FT85" s="234"/>
      <c r="FU85" s="234"/>
      <c r="FV85" s="234"/>
      <c r="FW85" s="234"/>
      <c r="FX85" s="234"/>
      <c r="FY85" s="234"/>
      <c r="FZ85" s="234"/>
      <c r="GA85" s="234"/>
      <c r="GB85" s="234"/>
      <c r="GC85" s="234"/>
      <c r="GD85" s="234"/>
      <c r="GE85" s="234"/>
      <c r="GF85" s="234"/>
      <c r="GG85" s="234"/>
      <c r="GH85" s="234"/>
      <c r="GI85" s="234"/>
      <c r="GJ85" s="234"/>
      <c r="GK85" s="234"/>
      <c r="GL85" s="234"/>
      <c r="GM85" s="234"/>
      <c r="GN85" s="234"/>
      <c r="GO85" s="234"/>
      <c r="GP85" s="234"/>
      <c r="GQ85" s="234"/>
      <c r="GR85" s="234"/>
      <c r="GS85" s="234"/>
      <c r="GT85" s="234"/>
      <c r="GU85" s="234"/>
      <c r="GV85" s="234"/>
      <c r="GW85" s="234"/>
      <c r="GX85" s="234"/>
      <c r="GY85" s="234"/>
      <c r="GZ85" s="234"/>
      <c r="HA85" s="234"/>
      <c r="HB85" s="234"/>
      <c r="HC85" s="234"/>
      <c r="HD85" s="234"/>
      <c r="HE85" s="234"/>
      <c r="HF85" s="234"/>
      <c r="HG85" s="234"/>
      <c r="HH85" s="234"/>
      <c r="HI85" s="234"/>
      <c r="HJ85" s="234"/>
      <c r="HK85" s="234"/>
      <c r="HL85" s="234"/>
      <c r="HM85" s="234"/>
      <c r="HN85" s="234"/>
      <c r="HO85" s="234"/>
      <c r="HP85" s="234"/>
      <c r="HQ85" s="234"/>
      <c r="HR85" s="234"/>
      <c r="HS85" s="234"/>
      <c r="HT85" s="234"/>
      <c r="HU85" s="234"/>
      <c r="HV85" s="234"/>
      <c r="HW85" s="234"/>
      <c r="HX85" s="234"/>
      <c r="HY85" s="234"/>
      <c r="HZ85" s="234"/>
      <c r="IA85" s="234"/>
      <c r="IB85" s="234"/>
      <c r="IC85" s="234"/>
      <c r="ID85" s="234"/>
      <c r="IE85" s="234"/>
      <c r="IF85" s="234"/>
      <c r="IG85" s="234"/>
      <c r="IH85" s="234"/>
      <c r="II85" s="234"/>
      <c r="IJ85" s="234"/>
      <c r="IK85" s="234"/>
      <c r="IL85" s="234"/>
      <c r="IM85" s="234"/>
      <c r="IN85" s="234"/>
      <c r="IO85" s="234"/>
      <c r="IP85" s="234"/>
      <c r="IQ85" s="234"/>
      <c r="IR85" s="234"/>
      <c r="IS85" s="234"/>
      <c r="IT85" s="234"/>
      <c r="IU85" s="234"/>
    </row>
    <row r="86" spans="1:255" s="237" customFormat="1" ht="13.5" customHeight="1" thickBot="1">
      <c r="A86" s="234"/>
      <c r="B86" s="283"/>
      <c r="C86" s="287">
        <v>7</v>
      </c>
      <c r="D86" s="295" t="str">
        <f t="shared" si="6"/>
        <v>POMCA</v>
      </c>
      <c r="E86" s="316" t="str">
        <f t="shared" si="6"/>
        <v>2305-02</v>
      </c>
      <c r="F86" s="316" t="str">
        <f t="shared" si="6"/>
        <v>Río La Miel</v>
      </c>
      <c r="G86" s="317">
        <f t="shared" si="7"/>
        <v>0.80000000000000016</v>
      </c>
      <c r="H86" s="317">
        <f t="shared" si="7"/>
        <v>1</v>
      </c>
      <c r="I86" s="317">
        <f t="shared" si="7"/>
        <v>1</v>
      </c>
      <c r="J86" s="319">
        <f t="shared" si="7"/>
        <v>1</v>
      </c>
      <c r="K86" s="310"/>
      <c r="L86" s="234"/>
      <c r="M86" s="234"/>
      <c r="N86" s="234"/>
      <c r="O86" s="234"/>
      <c r="P86" s="234"/>
      <c r="Q86" s="234"/>
      <c r="R86" s="234"/>
      <c r="S86" s="234"/>
      <c r="T86" s="234"/>
      <c r="U86" s="234"/>
      <c r="V86" s="234"/>
      <c r="W86" s="234"/>
      <c r="X86" s="234"/>
      <c r="Y86" s="234"/>
      <c r="Z86" s="234"/>
      <c r="AA86" s="234"/>
      <c r="AB86" s="234"/>
      <c r="AC86" s="234"/>
      <c r="AD86" s="234"/>
      <c r="AE86" s="234"/>
      <c r="AF86" s="234"/>
      <c r="AG86" s="234"/>
      <c r="AH86" s="234"/>
      <c r="AI86" s="234"/>
      <c r="AJ86" s="234"/>
      <c r="AK86" s="234"/>
      <c r="AL86" s="234"/>
      <c r="AM86" s="234"/>
      <c r="AN86" s="234"/>
      <c r="AO86" s="234"/>
      <c r="AP86" s="234"/>
      <c r="AQ86" s="234"/>
      <c r="AR86" s="234"/>
      <c r="AS86" s="234"/>
      <c r="AT86" s="234"/>
      <c r="AU86" s="234"/>
      <c r="AV86" s="234"/>
      <c r="AW86" s="234"/>
      <c r="AX86" s="234"/>
      <c r="AY86" s="234"/>
      <c r="AZ86" s="234"/>
      <c r="BA86" s="234"/>
      <c r="BB86" s="234"/>
      <c r="BC86" s="234"/>
      <c r="BD86" s="234"/>
      <c r="BE86" s="234"/>
      <c r="BF86" s="234"/>
      <c r="BG86" s="234"/>
      <c r="BH86" s="234"/>
      <c r="BI86" s="234"/>
      <c r="BJ86" s="234"/>
      <c r="BK86" s="234"/>
      <c r="BL86" s="234"/>
      <c r="BM86" s="234"/>
      <c r="BN86" s="234"/>
      <c r="BO86" s="234"/>
      <c r="BP86" s="234"/>
      <c r="BQ86" s="234"/>
      <c r="BR86" s="234"/>
      <c r="BS86" s="234"/>
      <c r="BT86" s="234"/>
      <c r="BU86" s="234"/>
      <c r="BV86" s="234"/>
      <c r="BW86" s="234"/>
      <c r="BX86" s="234"/>
      <c r="BY86" s="234"/>
      <c r="BZ86" s="234"/>
      <c r="CA86" s="234"/>
      <c r="CB86" s="234"/>
      <c r="CC86" s="234"/>
      <c r="CD86" s="234"/>
      <c r="CE86" s="234"/>
      <c r="CF86" s="234"/>
      <c r="CG86" s="234"/>
      <c r="CH86" s="234"/>
      <c r="CI86" s="234"/>
      <c r="CJ86" s="234"/>
      <c r="CK86" s="234"/>
      <c r="CL86" s="234"/>
      <c r="CM86" s="234"/>
      <c r="CN86" s="234"/>
      <c r="CO86" s="234"/>
      <c r="CP86" s="234"/>
      <c r="CQ86" s="234"/>
      <c r="CR86" s="234"/>
      <c r="CS86" s="234"/>
      <c r="CT86" s="234"/>
      <c r="CU86" s="234"/>
      <c r="CV86" s="234"/>
      <c r="CW86" s="234"/>
      <c r="CX86" s="234"/>
      <c r="CY86" s="234"/>
      <c r="CZ86" s="234"/>
      <c r="DA86" s="234"/>
      <c r="DB86" s="234"/>
      <c r="DC86" s="234"/>
      <c r="DD86" s="234"/>
      <c r="DE86" s="234"/>
      <c r="DF86" s="234"/>
      <c r="DG86" s="234"/>
      <c r="DH86" s="234"/>
      <c r="DI86" s="234"/>
      <c r="DJ86" s="234"/>
      <c r="DK86" s="234"/>
      <c r="DL86" s="234"/>
      <c r="DM86" s="234"/>
      <c r="DN86" s="234"/>
      <c r="DO86" s="234"/>
      <c r="DP86" s="234"/>
      <c r="DQ86" s="234"/>
      <c r="DR86" s="234"/>
      <c r="DS86" s="234"/>
      <c r="DT86" s="234"/>
      <c r="DU86" s="234"/>
      <c r="DV86" s="234"/>
      <c r="DW86" s="234"/>
      <c r="DX86" s="234"/>
      <c r="DY86" s="234"/>
      <c r="DZ86" s="234"/>
      <c r="EA86" s="234"/>
      <c r="EB86" s="234"/>
      <c r="EC86" s="234"/>
      <c r="ED86" s="234"/>
      <c r="EE86" s="234"/>
      <c r="EF86" s="234"/>
      <c r="EG86" s="234"/>
      <c r="EH86" s="234"/>
      <c r="EI86" s="234"/>
      <c r="EJ86" s="234"/>
      <c r="EK86" s="234"/>
      <c r="EL86" s="234"/>
      <c r="EM86" s="234"/>
      <c r="EN86" s="234"/>
      <c r="EO86" s="234"/>
      <c r="EP86" s="234"/>
      <c r="EQ86" s="234"/>
      <c r="ER86" s="234"/>
      <c r="ES86" s="234"/>
      <c r="ET86" s="234"/>
      <c r="EU86" s="234"/>
      <c r="EV86" s="234"/>
      <c r="EW86" s="234"/>
      <c r="EX86" s="234"/>
      <c r="EY86" s="234"/>
      <c r="EZ86" s="234"/>
      <c r="FA86" s="234"/>
      <c r="FB86" s="234"/>
      <c r="FC86" s="234"/>
      <c r="FD86" s="234"/>
      <c r="FE86" s="234"/>
      <c r="FF86" s="234"/>
      <c r="FG86" s="234"/>
      <c r="FH86" s="234"/>
      <c r="FI86" s="234"/>
      <c r="FJ86" s="234"/>
      <c r="FK86" s="234"/>
      <c r="FL86" s="234"/>
      <c r="FM86" s="234"/>
      <c r="FN86" s="234"/>
      <c r="FO86" s="234"/>
      <c r="FP86" s="234"/>
      <c r="FQ86" s="234"/>
      <c r="FR86" s="234"/>
      <c r="FS86" s="234"/>
      <c r="FT86" s="234"/>
      <c r="FU86" s="234"/>
      <c r="FV86" s="234"/>
      <c r="FW86" s="234"/>
      <c r="FX86" s="234"/>
      <c r="FY86" s="234"/>
      <c r="FZ86" s="234"/>
      <c r="GA86" s="234"/>
      <c r="GB86" s="234"/>
      <c r="GC86" s="234"/>
      <c r="GD86" s="234"/>
      <c r="GE86" s="234"/>
      <c r="GF86" s="234"/>
      <c r="GG86" s="234"/>
      <c r="GH86" s="234"/>
      <c r="GI86" s="234"/>
      <c r="GJ86" s="234"/>
      <c r="GK86" s="234"/>
      <c r="GL86" s="234"/>
      <c r="GM86" s="234"/>
      <c r="GN86" s="234"/>
      <c r="GO86" s="234"/>
      <c r="GP86" s="234"/>
      <c r="GQ86" s="234"/>
      <c r="GR86" s="234"/>
      <c r="GS86" s="234"/>
      <c r="GT86" s="234"/>
      <c r="GU86" s="234"/>
      <c r="GV86" s="234"/>
      <c r="GW86" s="234"/>
      <c r="GX86" s="234"/>
      <c r="GY86" s="234"/>
      <c r="GZ86" s="234"/>
      <c r="HA86" s="234"/>
      <c r="HB86" s="234"/>
      <c r="HC86" s="234"/>
      <c r="HD86" s="234"/>
      <c r="HE86" s="234"/>
      <c r="HF86" s="234"/>
      <c r="HG86" s="234"/>
      <c r="HH86" s="234"/>
      <c r="HI86" s="234"/>
      <c r="HJ86" s="234"/>
      <c r="HK86" s="234"/>
      <c r="HL86" s="234"/>
      <c r="HM86" s="234"/>
      <c r="HN86" s="234"/>
      <c r="HO86" s="234"/>
      <c r="HP86" s="234"/>
      <c r="HQ86" s="234"/>
      <c r="HR86" s="234"/>
      <c r="HS86" s="234"/>
      <c r="HT86" s="234"/>
      <c r="HU86" s="234"/>
      <c r="HV86" s="234"/>
      <c r="HW86" s="234"/>
      <c r="HX86" s="234"/>
      <c r="HY86" s="234"/>
      <c r="HZ86" s="234"/>
      <c r="IA86" s="234"/>
      <c r="IB86" s="234"/>
      <c r="IC86" s="234"/>
      <c r="ID86" s="234"/>
      <c r="IE86" s="234"/>
      <c r="IF86" s="234"/>
      <c r="IG86" s="234"/>
      <c r="IH86" s="234"/>
      <c r="II86" s="234"/>
      <c r="IJ86" s="234"/>
      <c r="IK86" s="234"/>
      <c r="IL86" s="234"/>
      <c r="IM86" s="234"/>
      <c r="IN86" s="234"/>
      <c r="IO86" s="234"/>
      <c r="IP86" s="234"/>
      <c r="IQ86" s="234"/>
      <c r="IR86" s="234"/>
      <c r="IS86" s="234"/>
      <c r="IT86" s="234"/>
      <c r="IU86" s="234"/>
    </row>
    <row r="87" spans="1:255" s="237" customFormat="1" ht="13.5" customHeight="1" thickBot="1">
      <c r="A87" s="234"/>
      <c r="B87" s="283"/>
      <c r="C87" s="287">
        <v>8</v>
      </c>
      <c r="D87" s="295" t="str">
        <f t="shared" si="6"/>
        <v>POMCA</v>
      </c>
      <c r="E87" s="316" t="str">
        <f t="shared" si="6"/>
        <v>2305-01</v>
      </c>
      <c r="F87" s="316" t="str">
        <f t="shared" si="6"/>
        <v>Río Samana Sur</v>
      </c>
      <c r="G87" s="317">
        <f t="shared" si="7"/>
        <v>1</v>
      </c>
      <c r="H87" s="317">
        <f t="shared" si="7"/>
        <v>1</v>
      </c>
      <c r="I87" s="317">
        <f t="shared" si="7"/>
        <v>1</v>
      </c>
      <c r="J87" s="319">
        <f t="shared" si="7"/>
        <v>1</v>
      </c>
      <c r="K87" s="311"/>
      <c r="L87" s="234"/>
      <c r="M87" s="234"/>
      <c r="N87" s="234"/>
      <c r="O87" s="234"/>
      <c r="P87" s="234"/>
      <c r="Q87" s="234"/>
      <c r="R87" s="234"/>
      <c r="S87" s="234"/>
      <c r="T87" s="234"/>
      <c r="U87" s="234"/>
      <c r="V87" s="234"/>
      <c r="W87" s="234"/>
      <c r="X87" s="234"/>
      <c r="Y87" s="234"/>
      <c r="Z87" s="234"/>
      <c r="AA87" s="234"/>
      <c r="AB87" s="234"/>
      <c r="AC87" s="234"/>
      <c r="AD87" s="234"/>
      <c r="AE87" s="234"/>
      <c r="AF87" s="234"/>
      <c r="AG87" s="234"/>
      <c r="AH87" s="234"/>
      <c r="AI87" s="234"/>
      <c r="AJ87" s="234"/>
      <c r="AK87" s="234"/>
      <c r="AL87" s="234"/>
      <c r="AM87" s="234"/>
      <c r="AN87" s="234"/>
      <c r="AO87" s="234"/>
      <c r="AP87" s="234"/>
      <c r="AQ87" s="234"/>
      <c r="AR87" s="234"/>
      <c r="AS87" s="234"/>
      <c r="AT87" s="234"/>
      <c r="AU87" s="234"/>
      <c r="AV87" s="234"/>
      <c r="AW87" s="234"/>
      <c r="AX87" s="234"/>
      <c r="AY87" s="234"/>
      <c r="AZ87" s="234"/>
      <c r="BA87" s="234"/>
      <c r="BB87" s="234"/>
      <c r="BC87" s="234"/>
      <c r="BD87" s="234"/>
      <c r="BE87" s="234"/>
      <c r="BF87" s="234"/>
      <c r="BG87" s="234"/>
      <c r="BH87" s="234"/>
      <c r="BI87" s="234"/>
      <c r="BJ87" s="234"/>
      <c r="BK87" s="234"/>
      <c r="BL87" s="234"/>
      <c r="BM87" s="234"/>
      <c r="BN87" s="234"/>
      <c r="BO87" s="234"/>
      <c r="BP87" s="234"/>
      <c r="BQ87" s="234"/>
      <c r="BR87" s="234"/>
      <c r="BS87" s="234"/>
      <c r="BT87" s="234"/>
      <c r="BU87" s="234"/>
      <c r="BV87" s="234"/>
      <c r="BW87" s="234"/>
      <c r="BX87" s="234"/>
      <c r="BY87" s="234"/>
      <c r="BZ87" s="234"/>
      <c r="CA87" s="234"/>
      <c r="CB87" s="234"/>
      <c r="CC87" s="234"/>
      <c r="CD87" s="234"/>
      <c r="CE87" s="234"/>
      <c r="CF87" s="234"/>
      <c r="CG87" s="234"/>
      <c r="CH87" s="234"/>
      <c r="CI87" s="234"/>
      <c r="CJ87" s="234"/>
      <c r="CK87" s="234"/>
      <c r="CL87" s="234"/>
      <c r="CM87" s="234"/>
      <c r="CN87" s="234"/>
      <c r="CO87" s="234"/>
      <c r="CP87" s="234"/>
      <c r="CQ87" s="234"/>
      <c r="CR87" s="234"/>
      <c r="CS87" s="234"/>
      <c r="CT87" s="234"/>
      <c r="CU87" s="234"/>
      <c r="CV87" s="234"/>
      <c r="CW87" s="234"/>
      <c r="CX87" s="234"/>
      <c r="CY87" s="234"/>
      <c r="CZ87" s="234"/>
      <c r="DA87" s="234"/>
      <c r="DB87" s="234"/>
      <c r="DC87" s="234"/>
      <c r="DD87" s="234"/>
      <c r="DE87" s="234"/>
      <c r="DF87" s="234"/>
      <c r="DG87" s="234"/>
      <c r="DH87" s="234"/>
      <c r="DI87" s="234"/>
      <c r="DJ87" s="234"/>
      <c r="DK87" s="234"/>
      <c r="DL87" s="234"/>
      <c r="DM87" s="234"/>
      <c r="DN87" s="234"/>
      <c r="DO87" s="234"/>
      <c r="DP87" s="234"/>
      <c r="DQ87" s="234"/>
      <c r="DR87" s="234"/>
      <c r="DS87" s="234"/>
      <c r="DT87" s="234"/>
      <c r="DU87" s="234"/>
      <c r="DV87" s="234"/>
      <c r="DW87" s="234"/>
      <c r="DX87" s="234"/>
      <c r="DY87" s="234"/>
      <c r="DZ87" s="234"/>
      <c r="EA87" s="234"/>
      <c r="EB87" s="234"/>
      <c r="EC87" s="234"/>
      <c r="ED87" s="234"/>
      <c r="EE87" s="234"/>
      <c r="EF87" s="234"/>
      <c r="EG87" s="234"/>
      <c r="EH87" s="234"/>
      <c r="EI87" s="234"/>
      <c r="EJ87" s="234"/>
      <c r="EK87" s="234"/>
      <c r="EL87" s="234"/>
      <c r="EM87" s="234"/>
      <c r="EN87" s="234"/>
      <c r="EO87" s="234"/>
      <c r="EP87" s="234"/>
      <c r="EQ87" s="234"/>
      <c r="ER87" s="234"/>
      <c r="ES87" s="234"/>
      <c r="ET87" s="234"/>
      <c r="EU87" s="234"/>
      <c r="EV87" s="234"/>
      <c r="EW87" s="234"/>
      <c r="EX87" s="234"/>
      <c r="EY87" s="234"/>
      <c r="EZ87" s="234"/>
      <c r="FA87" s="234"/>
      <c r="FB87" s="234"/>
      <c r="FC87" s="234"/>
      <c r="FD87" s="234"/>
      <c r="FE87" s="234"/>
      <c r="FF87" s="234"/>
      <c r="FG87" s="234"/>
      <c r="FH87" s="234"/>
      <c r="FI87" s="234"/>
      <c r="FJ87" s="234"/>
      <c r="FK87" s="234"/>
      <c r="FL87" s="234"/>
      <c r="FM87" s="234"/>
      <c r="FN87" s="234"/>
      <c r="FO87" s="234"/>
      <c r="FP87" s="234"/>
      <c r="FQ87" s="234"/>
      <c r="FR87" s="234"/>
      <c r="FS87" s="234"/>
      <c r="FT87" s="234"/>
      <c r="FU87" s="234"/>
      <c r="FV87" s="234"/>
      <c r="FW87" s="234"/>
      <c r="FX87" s="234"/>
      <c r="FY87" s="234"/>
      <c r="FZ87" s="234"/>
      <c r="GA87" s="234"/>
      <c r="GB87" s="234"/>
      <c r="GC87" s="234"/>
      <c r="GD87" s="234"/>
      <c r="GE87" s="234"/>
      <c r="GF87" s="234"/>
      <c r="GG87" s="234"/>
      <c r="GH87" s="234"/>
      <c r="GI87" s="234"/>
      <c r="GJ87" s="234"/>
      <c r="GK87" s="234"/>
      <c r="GL87" s="234"/>
      <c r="GM87" s="234"/>
      <c r="GN87" s="234"/>
      <c r="GO87" s="234"/>
      <c r="GP87" s="234"/>
      <c r="GQ87" s="234"/>
      <c r="GR87" s="234"/>
      <c r="GS87" s="234"/>
      <c r="GT87" s="234"/>
      <c r="GU87" s="234"/>
      <c r="GV87" s="234"/>
      <c r="GW87" s="234"/>
      <c r="GX87" s="234"/>
      <c r="GY87" s="234"/>
      <c r="GZ87" s="234"/>
      <c r="HA87" s="234"/>
      <c r="HB87" s="234"/>
      <c r="HC87" s="234"/>
      <c r="HD87" s="234"/>
      <c r="HE87" s="234"/>
      <c r="HF87" s="234"/>
      <c r="HG87" s="234"/>
      <c r="HH87" s="234"/>
      <c r="HI87" s="234"/>
      <c r="HJ87" s="234"/>
      <c r="HK87" s="234"/>
      <c r="HL87" s="234"/>
      <c r="HM87" s="234"/>
      <c r="HN87" s="234"/>
      <c r="HO87" s="234"/>
      <c r="HP87" s="234"/>
      <c r="HQ87" s="234"/>
      <c r="HR87" s="234"/>
      <c r="HS87" s="234"/>
      <c r="HT87" s="234"/>
      <c r="HU87" s="234"/>
      <c r="HV87" s="234"/>
      <c r="HW87" s="234"/>
      <c r="HX87" s="234"/>
      <c r="HY87" s="234"/>
      <c r="HZ87" s="234"/>
      <c r="IA87" s="234"/>
      <c r="IB87" s="234"/>
      <c r="IC87" s="234"/>
      <c r="ID87" s="234"/>
      <c r="IE87" s="234"/>
      <c r="IF87" s="234"/>
      <c r="IG87" s="234"/>
      <c r="IH87" s="234"/>
      <c r="II87" s="234"/>
      <c r="IJ87" s="234"/>
      <c r="IK87" s="234"/>
      <c r="IL87" s="234"/>
      <c r="IM87" s="234"/>
      <c r="IN87" s="234"/>
      <c r="IO87" s="234"/>
      <c r="IP87" s="234"/>
      <c r="IQ87" s="234"/>
      <c r="IR87" s="234"/>
      <c r="IS87" s="234"/>
      <c r="IT87" s="234"/>
      <c r="IU87" s="234"/>
    </row>
    <row r="88" spans="1:255" s="237" customFormat="1" ht="13.5" customHeight="1" thickBot="1">
      <c r="A88" s="234"/>
      <c r="B88" s="283"/>
      <c r="C88" s="287">
        <v>9</v>
      </c>
      <c r="D88" s="295" t="str">
        <f t="shared" si="6"/>
        <v>PMA</v>
      </c>
      <c r="E88" s="316">
        <f t="shared" si="6"/>
        <v>0</v>
      </c>
      <c r="F88" s="316" t="str">
        <f t="shared" si="6"/>
        <v>Acuífero Río grande de la Magdalena</v>
      </c>
      <c r="G88" s="317">
        <f t="shared" si="7"/>
        <v>1</v>
      </c>
      <c r="H88" s="317">
        <f t="shared" si="7"/>
        <v>1</v>
      </c>
      <c r="I88" s="317">
        <f t="shared" si="7"/>
        <v>1</v>
      </c>
      <c r="J88" s="319">
        <f t="shared" si="7"/>
        <v>1</v>
      </c>
      <c r="K88" s="311"/>
      <c r="L88" s="234"/>
      <c r="M88" s="234"/>
      <c r="N88" s="234"/>
      <c r="O88" s="234"/>
      <c r="P88" s="234"/>
      <c r="Q88" s="234"/>
      <c r="R88" s="234"/>
      <c r="S88" s="234"/>
      <c r="T88" s="234"/>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4"/>
      <c r="BR88" s="234"/>
      <c r="BS88" s="234"/>
      <c r="BT88" s="234"/>
      <c r="BU88" s="234"/>
      <c r="BV88" s="234"/>
      <c r="BW88" s="234"/>
      <c r="BX88" s="234"/>
      <c r="BY88" s="234"/>
      <c r="BZ88" s="234"/>
      <c r="CA88" s="234"/>
      <c r="CB88" s="234"/>
      <c r="CC88" s="234"/>
      <c r="CD88" s="234"/>
      <c r="CE88" s="234"/>
      <c r="CF88" s="234"/>
      <c r="CG88" s="234"/>
      <c r="CH88" s="234"/>
      <c r="CI88" s="234"/>
      <c r="CJ88" s="234"/>
      <c r="CK88" s="234"/>
      <c r="CL88" s="234"/>
      <c r="CM88" s="234"/>
      <c r="CN88" s="234"/>
      <c r="CO88" s="234"/>
      <c r="CP88" s="234"/>
      <c r="CQ88" s="234"/>
      <c r="CR88" s="234"/>
      <c r="CS88" s="234"/>
      <c r="CT88" s="234"/>
      <c r="CU88" s="234"/>
      <c r="CV88" s="234"/>
      <c r="CW88" s="234"/>
      <c r="CX88" s="234"/>
      <c r="CY88" s="234"/>
      <c r="CZ88" s="234"/>
      <c r="DA88" s="234"/>
      <c r="DB88" s="234"/>
      <c r="DC88" s="234"/>
      <c r="DD88" s="234"/>
      <c r="DE88" s="234"/>
      <c r="DF88" s="234"/>
      <c r="DG88" s="234"/>
      <c r="DH88" s="234"/>
      <c r="DI88" s="234"/>
      <c r="DJ88" s="234"/>
      <c r="DK88" s="234"/>
      <c r="DL88" s="234"/>
      <c r="DM88" s="234"/>
      <c r="DN88" s="234"/>
      <c r="DO88" s="234"/>
      <c r="DP88" s="234"/>
      <c r="DQ88" s="234"/>
      <c r="DR88" s="234"/>
      <c r="DS88" s="234"/>
      <c r="DT88" s="234"/>
      <c r="DU88" s="234"/>
      <c r="DV88" s="234"/>
      <c r="DW88" s="234"/>
      <c r="DX88" s="234"/>
      <c r="DY88" s="234"/>
      <c r="DZ88" s="234"/>
      <c r="EA88" s="234"/>
      <c r="EB88" s="234"/>
      <c r="EC88" s="234"/>
      <c r="ED88" s="234"/>
      <c r="EE88" s="234"/>
      <c r="EF88" s="234"/>
      <c r="EG88" s="234"/>
      <c r="EH88" s="234"/>
      <c r="EI88" s="234"/>
      <c r="EJ88" s="234"/>
      <c r="EK88" s="234"/>
      <c r="EL88" s="234"/>
      <c r="EM88" s="234"/>
      <c r="EN88" s="234"/>
      <c r="EO88" s="234"/>
      <c r="EP88" s="234"/>
      <c r="EQ88" s="234"/>
      <c r="ER88" s="234"/>
      <c r="ES88" s="234"/>
      <c r="ET88" s="234"/>
      <c r="EU88" s="234"/>
      <c r="EV88" s="234"/>
      <c r="EW88" s="234"/>
      <c r="EX88" s="234"/>
      <c r="EY88" s="234"/>
      <c r="EZ88" s="234"/>
      <c r="FA88" s="234"/>
      <c r="FB88" s="234"/>
      <c r="FC88" s="234"/>
      <c r="FD88" s="234"/>
      <c r="FE88" s="234"/>
      <c r="FF88" s="234"/>
      <c r="FG88" s="234"/>
      <c r="FH88" s="234"/>
      <c r="FI88" s="234"/>
      <c r="FJ88" s="234"/>
      <c r="FK88" s="234"/>
      <c r="FL88" s="234"/>
      <c r="FM88" s="234"/>
      <c r="FN88" s="234"/>
      <c r="FO88" s="234"/>
      <c r="FP88" s="234"/>
      <c r="FQ88" s="234"/>
      <c r="FR88" s="234"/>
      <c r="FS88" s="234"/>
      <c r="FT88" s="234"/>
      <c r="FU88" s="234"/>
      <c r="FV88" s="234"/>
      <c r="FW88" s="234"/>
      <c r="FX88" s="234"/>
      <c r="FY88" s="234"/>
      <c r="FZ88" s="234"/>
      <c r="GA88" s="234"/>
      <c r="GB88" s="234"/>
      <c r="GC88" s="234"/>
      <c r="GD88" s="234"/>
      <c r="GE88" s="234"/>
      <c r="GF88" s="234"/>
      <c r="GG88" s="234"/>
      <c r="GH88" s="234"/>
      <c r="GI88" s="234"/>
      <c r="GJ88" s="234"/>
      <c r="GK88" s="234"/>
      <c r="GL88" s="234"/>
      <c r="GM88" s="234"/>
      <c r="GN88" s="234"/>
      <c r="GO88" s="234"/>
      <c r="GP88" s="234"/>
      <c r="GQ88" s="234"/>
      <c r="GR88" s="234"/>
      <c r="GS88" s="234"/>
      <c r="GT88" s="234"/>
      <c r="GU88" s="234"/>
      <c r="GV88" s="234"/>
      <c r="GW88" s="234"/>
      <c r="GX88" s="234"/>
      <c r="GY88" s="234"/>
      <c r="GZ88" s="234"/>
      <c r="HA88" s="234"/>
      <c r="HB88" s="234"/>
      <c r="HC88" s="234"/>
      <c r="HD88" s="234"/>
      <c r="HE88" s="234"/>
      <c r="HF88" s="234"/>
      <c r="HG88" s="234"/>
      <c r="HH88" s="234"/>
      <c r="HI88" s="234"/>
      <c r="HJ88" s="234"/>
      <c r="HK88" s="234"/>
      <c r="HL88" s="234"/>
      <c r="HM88" s="234"/>
      <c r="HN88" s="234"/>
      <c r="HO88" s="234"/>
      <c r="HP88" s="234"/>
      <c r="HQ88" s="234"/>
      <c r="HR88" s="234"/>
      <c r="HS88" s="234"/>
      <c r="HT88" s="234"/>
      <c r="HU88" s="234"/>
      <c r="HV88" s="234"/>
      <c r="HW88" s="234"/>
      <c r="HX88" s="234"/>
      <c r="HY88" s="234"/>
      <c r="HZ88" s="234"/>
      <c r="IA88" s="234"/>
      <c r="IB88" s="234"/>
      <c r="IC88" s="234"/>
      <c r="ID88" s="234"/>
      <c r="IE88" s="234"/>
      <c r="IF88" s="234"/>
      <c r="IG88" s="234"/>
      <c r="IH88" s="234"/>
      <c r="II88" s="234"/>
      <c r="IJ88" s="234"/>
      <c r="IK88" s="234"/>
      <c r="IL88" s="234"/>
      <c r="IM88" s="234"/>
      <c r="IN88" s="234"/>
      <c r="IO88" s="234"/>
      <c r="IP88" s="234"/>
      <c r="IQ88" s="234"/>
      <c r="IR88" s="234"/>
      <c r="IS88" s="234"/>
      <c r="IT88" s="234"/>
      <c r="IU88" s="234"/>
    </row>
    <row r="89" spans="1:255" s="237" customFormat="1" ht="13.5" customHeight="1" thickBot="1">
      <c r="A89" s="234"/>
      <c r="B89" s="283"/>
      <c r="C89" s="287">
        <v>10</v>
      </c>
      <c r="D89" s="295" t="str">
        <f t="shared" si="6"/>
        <v>PMA</v>
      </c>
      <c r="E89" s="316">
        <f t="shared" si="6"/>
        <v>0</v>
      </c>
      <c r="F89" s="316" t="str">
        <f t="shared" si="6"/>
        <v>Acuífero del río Risaralda</v>
      </c>
      <c r="G89" s="317">
        <f t="shared" si="7"/>
        <v>1</v>
      </c>
      <c r="H89" s="317">
        <f t="shared" si="7"/>
        <v>1</v>
      </c>
      <c r="I89" s="317">
        <f t="shared" si="7"/>
        <v>1</v>
      </c>
      <c r="J89" s="319">
        <f t="shared" si="7"/>
        <v>1</v>
      </c>
      <c r="K89" s="312"/>
      <c r="L89" s="234"/>
      <c r="M89" s="234"/>
      <c r="N89" s="234"/>
      <c r="O89" s="234"/>
      <c r="P89" s="234"/>
      <c r="Q89" s="234"/>
      <c r="R89" s="234"/>
      <c r="S89" s="234"/>
      <c r="T89" s="234"/>
      <c r="U89" s="234"/>
      <c r="V89" s="234"/>
      <c r="W89" s="234"/>
      <c r="X89" s="234"/>
      <c r="Y89" s="234"/>
      <c r="Z89" s="234"/>
      <c r="AA89" s="234"/>
      <c r="AB89" s="234"/>
      <c r="AC89" s="234"/>
      <c r="AD89" s="234"/>
      <c r="AE89" s="234"/>
      <c r="AF89" s="234"/>
      <c r="AG89" s="234"/>
      <c r="AH89" s="234"/>
      <c r="AI89" s="234"/>
      <c r="AJ89" s="234"/>
      <c r="AK89" s="234"/>
      <c r="AL89" s="234"/>
      <c r="AM89" s="234"/>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34"/>
      <c r="BL89" s="234"/>
      <c r="BM89" s="234"/>
      <c r="BN89" s="234"/>
      <c r="BO89" s="234"/>
      <c r="BP89" s="234"/>
      <c r="BQ89" s="234"/>
      <c r="BR89" s="234"/>
      <c r="BS89" s="234"/>
      <c r="BT89" s="234"/>
      <c r="BU89" s="234"/>
      <c r="BV89" s="234"/>
      <c r="BW89" s="234"/>
      <c r="BX89" s="234"/>
      <c r="BY89" s="234"/>
      <c r="BZ89" s="234"/>
      <c r="CA89" s="234"/>
      <c r="CB89" s="234"/>
      <c r="CC89" s="234"/>
      <c r="CD89" s="234"/>
      <c r="CE89" s="234"/>
      <c r="CF89" s="234"/>
      <c r="CG89" s="234"/>
      <c r="CH89" s="234"/>
      <c r="CI89" s="234"/>
      <c r="CJ89" s="234"/>
      <c r="CK89" s="234"/>
      <c r="CL89" s="234"/>
      <c r="CM89" s="234"/>
      <c r="CN89" s="234"/>
      <c r="CO89" s="234"/>
      <c r="CP89" s="234"/>
      <c r="CQ89" s="234"/>
      <c r="CR89" s="234"/>
      <c r="CS89" s="234"/>
      <c r="CT89" s="234"/>
      <c r="CU89" s="234"/>
      <c r="CV89" s="234"/>
      <c r="CW89" s="234"/>
      <c r="CX89" s="234"/>
      <c r="CY89" s="234"/>
      <c r="CZ89" s="234"/>
      <c r="DA89" s="234"/>
      <c r="DB89" s="234"/>
      <c r="DC89" s="234"/>
      <c r="DD89" s="234"/>
      <c r="DE89" s="234"/>
      <c r="DF89" s="234"/>
      <c r="DG89" s="234"/>
      <c r="DH89" s="234"/>
      <c r="DI89" s="234"/>
      <c r="DJ89" s="234"/>
      <c r="DK89" s="234"/>
      <c r="DL89" s="234"/>
      <c r="DM89" s="234"/>
      <c r="DN89" s="234"/>
      <c r="DO89" s="234"/>
      <c r="DP89" s="234"/>
      <c r="DQ89" s="234"/>
      <c r="DR89" s="234"/>
      <c r="DS89" s="234"/>
      <c r="DT89" s="234"/>
      <c r="DU89" s="234"/>
      <c r="DV89" s="234"/>
      <c r="DW89" s="234"/>
      <c r="DX89" s="234"/>
      <c r="DY89" s="234"/>
      <c r="DZ89" s="234"/>
      <c r="EA89" s="234"/>
      <c r="EB89" s="234"/>
      <c r="EC89" s="234"/>
      <c r="ED89" s="234"/>
      <c r="EE89" s="234"/>
      <c r="EF89" s="234"/>
      <c r="EG89" s="234"/>
      <c r="EH89" s="234"/>
      <c r="EI89" s="234"/>
      <c r="EJ89" s="234"/>
      <c r="EK89" s="234"/>
      <c r="EL89" s="234"/>
      <c r="EM89" s="234"/>
      <c r="EN89" s="234"/>
      <c r="EO89" s="234"/>
      <c r="EP89" s="234"/>
      <c r="EQ89" s="234"/>
      <c r="ER89" s="234"/>
      <c r="ES89" s="234"/>
      <c r="ET89" s="234"/>
      <c r="EU89" s="234"/>
      <c r="EV89" s="234"/>
      <c r="EW89" s="234"/>
      <c r="EX89" s="234"/>
      <c r="EY89" s="234"/>
      <c r="EZ89" s="234"/>
      <c r="FA89" s="234"/>
      <c r="FB89" s="234"/>
      <c r="FC89" s="234"/>
      <c r="FD89" s="234"/>
      <c r="FE89" s="234"/>
      <c r="FF89" s="234"/>
      <c r="FG89" s="234"/>
      <c r="FH89" s="234"/>
      <c r="FI89" s="234"/>
      <c r="FJ89" s="234"/>
      <c r="FK89" s="234"/>
      <c r="FL89" s="234"/>
      <c r="FM89" s="234"/>
      <c r="FN89" s="234"/>
      <c r="FO89" s="234"/>
      <c r="FP89" s="234"/>
      <c r="FQ89" s="234"/>
      <c r="FR89" s="234"/>
      <c r="FS89" s="234"/>
      <c r="FT89" s="234"/>
      <c r="FU89" s="234"/>
      <c r="FV89" s="234"/>
      <c r="FW89" s="234"/>
      <c r="FX89" s="234"/>
      <c r="FY89" s="234"/>
      <c r="FZ89" s="234"/>
      <c r="GA89" s="234"/>
      <c r="GB89" s="234"/>
      <c r="GC89" s="234"/>
      <c r="GD89" s="234"/>
      <c r="GE89" s="234"/>
      <c r="GF89" s="234"/>
      <c r="GG89" s="234"/>
      <c r="GH89" s="234"/>
      <c r="GI89" s="234"/>
      <c r="GJ89" s="234"/>
      <c r="GK89" s="234"/>
      <c r="GL89" s="234"/>
      <c r="GM89" s="234"/>
      <c r="GN89" s="234"/>
      <c r="GO89" s="234"/>
      <c r="GP89" s="234"/>
      <c r="GQ89" s="234"/>
      <c r="GR89" s="234"/>
      <c r="GS89" s="234"/>
      <c r="GT89" s="234"/>
      <c r="GU89" s="234"/>
      <c r="GV89" s="234"/>
      <c r="GW89" s="234"/>
      <c r="GX89" s="234"/>
      <c r="GY89" s="234"/>
      <c r="GZ89" s="234"/>
      <c r="HA89" s="234"/>
      <c r="HB89" s="234"/>
      <c r="HC89" s="234"/>
      <c r="HD89" s="234"/>
      <c r="HE89" s="234"/>
      <c r="HF89" s="234"/>
      <c r="HG89" s="234"/>
      <c r="HH89" s="234"/>
      <c r="HI89" s="234"/>
      <c r="HJ89" s="234"/>
      <c r="HK89" s="234"/>
      <c r="HL89" s="234"/>
      <c r="HM89" s="234"/>
      <c r="HN89" s="234"/>
      <c r="HO89" s="234"/>
      <c r="HP89" s="234"/>
      <c r="HQ89" s="234"/>
      <c r="HR89" s="234"/>
      <c r="HS89" s="234"/>
      <c r="HT89" s="234"/>
      <c r="HU89" s="234"/>
      <c r="HV89" s="234"/>
      <c r="HW89" s="234"/>
      <c r="HX89" s="234"/>
      <c r="HY89" s="234"/>
      <c r="HZ89" s="234"/>
      <c r="IA89" s="234"/>
      <c r="IB89" s="234"/>
      <c r="IC89" s="234"/>
      <c r="ID89" s="234"/>
      <c r="IE89" s="234"/>
      <c r="IF89" s="234"/>
      <c r="IG89" s="234"/>
      <c r="IH89" s="234"/>
      <c r="II89" s="234"/>
      <c r="IJ89" s="234"/>
      <c r="IK89" s="234"/>
      <c r="IL89" s="234"/>
      <c r="IM89" s="234"/>
      <c r="IN89" s="234"/>
      <c r="IO89" s="234"/>
      <c r="IP89" s="234"/>
      <c r="IQ89" s="234"/>
      <c r="IR89" s="234"/>
      <c r="IS89" s="234"/>
      <c r="IT89" s="234"/>
      <c r="IU89" s="234"/>
    </row>
    <row r="90" spans="1:255" s="237" customFormat="1" ht="13.5" customHeight="1" thickBot="1">
      <c r="A90" s="234"/>
      <c r="B90" s="283"/>
      <c r="C90" s="287">
        <v>11</v>
      </c>
      <c r="D90" s="295" t="str">
        <f t="shared" si="6"/>
        <v>PMA</v>
      </c>
      <c r="E90" s="316">
        <f t="shared" si="6"/>
        <v>0</v>
      </c>
      <c r="F90" s="316" t="str">
        <f t="shared" si="6"/>
        <v>Acuífero Santágueda kilómetro 41</v>
      </c>
      <c r="G90" s="317">
        <f t="shared" si="7"/>
        <v>1</v>
      </c>
      <c r="H90" s="317">
        <f t="shared" si="7"/>
        <v>1</v>
      </c>
      <c r="I90" s="317">
        <f t="shared" si="7"/>
        <v>1</v>
      </c>
      <c r="J90" s="319">
        <f t="shared" si="7"/>
        <v>1</v>
      </c>
      <c r="K90" s="310"/>
      <c r="L90" s="234"/>
      <c r="M90" s="234"/>
      <c r="N90" s="234"/>
      <c r="O90" s="234"/>
      <c r="P90" s="234"/>
      <c r="Q90" s="234"/>
      <c r="R90" s="234"/>
      <c r="S90" s="234"/>
      <c r="T90" s="234"/>
      <c r="U90" s="234"/>
      <c r="V90" s="234"/>
      <c r="W90" s="234"/>
      <c r="X90" s="234"/>
      <c r="Y90" s="234"/>
      <c r="Z90" s="234"/>
      <c r="AA90" s="234"/>
      <c r="AB90" s="234"/>
      <c r="AC90" s="234"/>
      <c r="AD90" s="234"/>
      <c r="AE90" s="234"/>
      <c r="AF90" s="234"/>
      <c r="AG90" s="23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34"/>
      <c r="BI90" s="234"/>
      <c r="BJ90" s="234"/>
      <c r="BK90" s="234"/>
      <c r="BL90" s="234"/>
      <c r="BM90" s="234"/>
      <c r="BN90" s="234"/>
      <c r="BO90" s="234"/>
      <c r="BP90" s="234"/>
      <c r="BQ90" s="234"/>
      <c r="BR90" s="234"/>
      <c r="BS90" s="234"/>
      <c r="BT90" s="234"/>
      <c r="BU90" s="234"/>
      <c r="BV90" s="234"/>
      <c r="BW90" s="234"/>
      <c r="BX90" s="234"/>
      <c r="BY90" s="234"/>
      <c r="BZ90" s="234"/>
      <c r="CA90" s="234"/>
      <c r="CB90" s="234"/>
      <c r="CC90" s="234"/>
      <c r="CD90" s="234"/>
      <c r="CE90" s="234"/>
      <c r="CF90" s="234"/>
      <c r="CG90" s="234"/>
      <c r="CH90" s="234"/>
      <c r="CI90" s="234"/>
      <c r="CJ90" s="234"/>
      <c r="CK90" s="234"/>
      <c r="CL90" s="234"/>
      <c r="CM90" s="234"/>
      <c r="CN90" s="234"/>
      <c r="CO90" s="234"/>
      <c r="CP90" s="234"/>
      <c r="CQ90" s="234"/>
      <c r="CR90" s="234"/>
      <c r="CS90" s="234"/>
      <c r="CT90" s="234"/>
      <c r="CU90" s="234"/>
      <c r="CV90" s="234"/>
      <c r="CW90" s="234"/>
      <c r="CX90" s="234"/>
      <c r="CY90" s="234"/>
      <c r="CZ90" s="234"/>
      <c r="DA90" s="234"/>
      <c r="DB90" s="234"/>
      <c r="DC90" s="234"/>
      <c r="DD90" s="234"/>
      <c r="DE90" s="234"/>
      <c r="DF90" s="234"/>
      <c r="DG90" s="234"/>
      <c r="DH90" s="234"/>
      <c r="DI90" s="234"/>
      <c r="DJ90" s="234"/>
      <c r="DK90" s="234"/>
      <c r="DL90" s="234"/>
      <c r="DM90" s="234"/>
      <c r="DN90" s="234"/>
      <c r="DO90" s="234"/>
      <c r="DP90" s="234"/>
      <c r="DQ90" s="234"/>
      <c r="DR90" s="234"/>
      <c r="DS90" s="234"/>
      <c r="DT90" s="234"/>
      <c r="DU90" s="234"/>
      <c r="DV90" s="234"/>
      <c r="DW90" s="234"/>
      <c r="DX90" s="234"/>
      <c r="DY90" s="234"/>
      <c r="DZ90" s="234"/>
      <c r="EA90" s="234"/>
      <c r="EB90" s="234"/>
      <c r="EC90" s="234"/>
      <c r="ED90" s="234"/>
      <c r="EE90" s="234"/>
      <c r="EF90" s="234"/>
      <c r="EG90" s="234"/>
      <c r="EH90" s="234"/>
      <c r="EI90" s="234"/>
      <c r="EJ90" s="234"/>
      <c r="EK90" s="234"/>
      <c r="EL90" s="234"/>
      <c r="EM90" s="234"/>
      <c r="EN90" s="234"/>
      <c r="EO90" s="234"/>
      <c r="EP90" s="234"/>
      <c r="EQ90" s="234"/>
      <c r="ER90" s="234"/>
      <c r="ES90" s="234"/>
      <c r="ET90" s="234"/>
      <c r="EU90" s="234"/>
      <c r="EV90" s="234"/>
      <c r="EW90" s="234"/>
      <c r="EX90" s="234"/>
      <c r="EY90" s="234"/>
      <c r="EZ90" s="234"/>
      <c r="FA90" s="234"/>
      <c r="FB90" s="234"/>
      <c r="FC90" s="234"/>
      <c r="FD90" s="234"/>
      <c r="FE90" s="234"/>
      <c r="FF90" s="234"/>
      <c r="FG90" s="234"/>
      <c r="FH90" s="234"/>
      <c r="FI90" s="234"/>
      <c r="FJ90" s="234"/>
      <c r="FK90" s="234"/>
      <c r="FL90" s="234"/>
      <c r="FM90" s="234"/>
      <c r="FN90" s="234"/>
      <c r="FO90" s="234"/>
      <c r="FP90" s="234"/>
      <c r="FQ90" s="234"/>
      <c r="FR90" s="234"/>
      <c r="FS90" s="234"/>
      <c r="FT90" s="234"/>
      <c r="FU90" s="234"/>
      <c r="FV90" s="234"/>
      <c r="FW90" s="234"/>
      <c r="FX90" s="234"/>
      <c r="FY90" s="234"/>
      <c r="FZ90" s="234"/>
      <c r="GA90" s="234"/>
      <c r="GB90" s="234"/>
      <c r="GC90" s="234"/>
      <c r="GD90" s="234"/>
      <c r="GE90" s="234"/>
      <c r="GF90" s="234"/>
      <c r="GG90" s="234"/>
      <c r="GH90" s="234"/>
      <c r="GI90" s="234"/>
      <c r="GJ90" s="234"/>
      <c r="GK90" s="234"/>
      <c r="GL90" s="234"/>
      <c r="GM90" s="234"/>
      <c r="GN90" s="234"/>
      <c r="GO90" s="234"/>
      <c r="GP90" s="234"/>
      <c r="GQ90" s="234"/>
      <c r="GR90" s="234"/>
      <c r="GS90" s="234"/>
      <c r="GT90" s="234"/>
      <c r="GU90" s="234"/>
      <c r="GV90" s="234"/>
      <c r="GW90" s="234"/>
      <c r="GX90" s="234"/>
      <c r="GY90" s="234"/>
      <c r="GZ90" s="234"/>
      <c r="HA90" s="234"/>
      <c r="HB90" s="234"/>
      <c r="HC90" s="234"/>
      <c r="HD90" s="234"/>
      <c r="HE90" s="234"/>
      <c r="HF90" s="234"/>
      <c r="HG90" s="234"/>
      <c r="HH90" s="234"/>
      <c r="HI90" s="234"/>
      <c r="HJ90" s="234"/>
      <c r="HK90" s="234"/>
      <c r="HL90" s="234"/>
      <c r="HM90" s="234"/>
      <c r="HN90" s="234"/>
      <c r="HO90" s="234"/>
      <c r="HP90" s="234"/>
      <c r="HQ90" s="234"/>
      <c r="HR90" s="234"/>
      <c r="HS90" s="234"/>
      <c r="HT90" s="234"/>
      <c r="HU90" s="234"/>
      <c r="HV90" s="234"/>
      <c r="HW90" s="234"/>
      <c r="HX90" s="234"/>
      <c r="HY90" s="234"/>
      <c r="HZ90" s="234"/>
      <c r="IA90" s="234"/>
      <c r="IB90" s="234"/>
      <c r="IC90" s="234"/>
      <c r="ID90" s="234"/>
      <c r="IE90" s="234"/>
      <c r="IF90" s="234"/>
      <c r="IG90" s="234"/>
      <c r="IH90" s="234"/>
      <c r="II90" s="234"/>
      <c r="IJ90" s="234"/>
      <c r="IK90" s="234"/>
      <c r="IL90" s="234"/>
      <c r="IM90" s="234"/>
      <c r="IN90" s="234"/>
      <c r="IO90" s="234"/>
      <c r="IP90" s="234"/>
      <c r="IQ90" s="234"/>
      <c r="IR90" s="234"/>
      <c r="IS90" s="234"/>
      <c r="IT90" s="234"/>
      <c r="IU90" s="234"/>
    </row>
    <row r="91" spans="1:255" s="237" customFormat="1" ht="13.5" customHeight="1" thickBot="1">
      <c r="A91" s="234"/>
      <c r="B91" s="283"/>
      <c r="C91" s="287">
        <v>12</v>
      </c>
      <c r="D91" s="295" t="str">
        <f t="shared" si="6"/>
        <v>PMA</v>
      </c>
      <c r="E91" s="316">
        <f t="shared" si="6"/>
        <v>0</v>
      </c>
      <c r="F91" s="316">
        <f t="shared" si="6"/>
        <v>0</v>
      </c>
      <c r="G91" s="319" t="str">
        <f t="shared" si="7"/>
        <v>N.A.</v>
      </c>
      <c r="H91" s="319" t="str">
        <f t="shared" si="7"/>
        <v>N.A.</v>
      </c>
      <c r="I91" s="319" t="str">
        <f t="shared" si="7"/>
        <v>N.A.</v>
      </c>
      <c r="J91" s="319" t="str">
        <f t="shared" si="7"/>
        <v>N.A.</v>
      </c>
      <c r="K91" s="311"/>
      <c r="L91" s="234"/>
      <c r="M91" s="234"/>
      <c r="N91" s="234"/>
      <c r="O91" s="234"/>
      <c r="P91" s="234"/>
      <c r="Q91" s="234"/>
      <c r="R91" s="234"/>
      <c r="S91" s="234"/>
      <c r="T91" s="234"/>
      <c r="U91" s="234"/>
      <c r="V91" s="234"/>
      <c r="W91" s="234"/>
      <c r="X91" s="234"/>
      <c r="Y91" s="234"/>
      <c r="Z91" s="234"/>
      <c r="AA91" s="234"/>
      <c r="AB91" s="234"/>
      <c r="AC91" s="234"/>
      <c r="AD91" s="234"/>
      <c r="AE91" s="234"/>
      <c r="AF91" s="234"/>
      <c r="AG91" s="234"/>
      <c r="AH91" s="234"/>
      <c r="AI91" s="234"/>
      <c r="AJ91" s="234"/>
      <c r="AK91" s="234"/>
      <c r="AL91" s="234"/>
      <c r="AM91" s="234"/>
      <c r="AN91" s="234"/>
      <c r="AO91" s="234"/>
      <c r="AP91" s="234"/>
      <c r="AQ91" s="234"/>
      <c r="AR91" s="234"/>
      <c r="AS91" s="234"/>
      <c r="AT91" s="234"/>
      <c r="AU91" s="234"/>
      <c r="AV91" s="234"/>
      <c r="AW91" s="234"/>
      <c r="AX91" s="234"/>
      <c r="AY91" s="234"/>
      <c r="AZ91" s="234"/>
      <c r="BA91" s="234"/>
      <c r="BB91" s="234"/>
      <c r="BC91" s="234"/>
      <c r="BD91" s="234"/>
      <c r="BE91" s="234"/>
      <c r="BF91" s="234"/>
      <c r="BG91" s="234"/>
      <c r="BH91" s="234"/>
      <c r="BI91" s="234"/>
      <c r="BJ91" s="234"/>
      <c r="BK91" s="234"/>
      <c r="BL91" s="234"/>
      <c r="BM91" s="234"/>
      <c r="BN91" s="234"/>
      <c r="BO91" s="234"/>
      <c r="BP91" s="234"/>
      <c r="BQ91" s="234"/>
      <c r="BR91" s="234"/>
      <c r="BS91" s="234"/>
      <c r="BT91" s="234"/>
      <c r="BU91" s="234"/>
      <c r="BV91" s="234"/>
      <c r="BW91" s="234"/>
      <c r="BX91" s="234"/>
      <c r="BY91" s="234"/>
      <c r="BZ91" s="234"/>
      <c r="CA91" s="234"/>
      <c r="CB91" s="234"/>
      <c r="CC91" s="234"/>
      <c r="CD91" s="234"/>
      <c r="CE91" s="234"/>
      <c r="CF91" s="234"/>
      <c r="CG91" s="234"/>
      <c r="CH91" s="234"/>
      <c r="CI91" s="234"/>
      <c r="CJ91" s="234"/>
      <c r="CK91" s="234"/>
      <c r="CL91" s="234"/>
      <c r="CM91" s="234"/>
      <c r="CN91" s="234"/>
      <c r="CO91" s="234"/>
      <c r="CP91" s="234"/>
      <c r="CQ91" s="234"/>
      <c r="CR91" s="234"/>
      <c r="CS91" s="234"/>
      <c r="CT91" s="234"/>
      <c r="CU91" s="234"/>
      <c r="CV91" s="234"/>
      <c r="CW91" s="234"/>
      <c r="CX91" s="234"/>
      <c r="CY91" s="234"/>
      <c r="CZ91" s="234"/>
      <c r="DA91" s="234"/>
      <c r="DB91" s="234"/>
      <c r="DC91" s="234"/>
      <c r="DD91" s="234"/>
      <c r="DE91" s="234"/>
      <c r="DF91" s="234"/>
      <c r="DG91" s="234"/>
      <c r="DH91" s="234"/>
      <c r="DI91" s="234"/>
      <c r="DJ91" s="234"/>
      <c r="DK91" s="234"/>
      <c r="DL91" s="234"/>
      <c r="DM91" s="234"/>
      <c r="DN91" s="234"/>
      <c r="DO91" s="234"/>
      <c r="DP91" s="234"/>
      <c r="DQ91" s="234"/>
      <c r="DR91" s="234"/>
      <c r="DS91" s="234"/>
      <c r="DT91" s="234"/>
      <c r="DU91" s="234"/>
      <c r="DV91" s="234"/>
      <c r="DW91" s="234"/>
      <c r="DX91" s="234"/>
      <c r="DY91" s="234"/>
      <c r="DZ91" s="234"/>
      <c r="EA91" s="234"/>
      <c r="EB91" s="234"/>
      <c r="EC91" s="234"/>
      <c r="ED91" s="234"/>
      <c r="EE91" s="234"/>
      <c r="EF91" s="234"/>
      <c r="EG91" s="234"/>
      <c r="EH91" s="234"/>
      <c r="EI91" s="234"/>
      <c r="EJ91" s="234"/>
      <c r="EK91" s="234"/>
      <c r="EL91" s="234"/>
      <c r="EM91" s="234"/>
      <c r="EN91" s="234"/>
      <c r="EO91" s="234"/>
      <c r="EP91" s="234"/>
      <c r="EQ91" s="234"/>
      <c r="ER91" s="234"/>
      <c r="ES91" s="234"/>
      <c r="ET91" s="234"/>
      <c r="EU91" s="234"/>
      <c r="EV91" s="234"/>
      <c r="EW91" s="234"/>
      <c r="EX91" s="234"/>
      <c r="EY91" s="234"/>
      <c r="EZ91" s="234"/>
      <c r="FA91" s="234"/>
      <c r="FB91" s="234"/>
      <c r="FC91" s="234"/>
      <c r="FD91" s="234"/>
      <c r="FE91" s="234"/>
      <c r="FF91" s="234"/>
      <c r="FG91" s="234"/>
      <c r="FH91" s="234"/>
      <c r="FI91" s="234"/>
      <c r="FJ91" s="234"/>
      <c r="FK91" s="234"/>
      <c r="FL91" s="234"/>
      <c r="FM91" s="234"/>
      <c r="FN91" s="234"/>
      <c r="FO91" s="234"/>
      <c r="FP91" s="234"/>
      <c r="FQ91" s="234"/>
      <c r="FR91" s="234"/>
      <c r="FS91" s="234"/>
      <c r="FT91" s="234"/>
      <c r="FU91" s="234"/>
      <c r="FV91" s="234"/>
      <c r="FW91" s="234"/>
      <c r="FX91" s="234"/>
      <c r="FY91" s="234"/>
      <c r="FZ91" s="234"/>
      <c r="GA91" s="234"/>
      <c r="GB91" s="234"/>
      <c r="GC91" s="234"/>
      <c r="GD91" s="234"/>
      <c r="GE91" s="234"/>
      <c r="GF91" s="234"/>
      <c r="GG91" s="234"/>
      <c r="GH91" s="234"/>
      <c r="GI91" s="234"/>
      <c r="GJ91" s="234"/>
      <c r="GK91" s="234"/>
      <c r="GL91" s="234"/>
      <c r="GM91" s="234"/>
      <c r="GN91" s="234"/>
      <c r="GO91" s="234"/>
      <c r="GP91" s="234"/>
      <c r="GQ91" s="234"/>
      <c r="GR91" s="234"/>
      <c r="GS91" s="234"/>
      <c r="GT91" s="234"/>
      <c r="GU91" s="234"/>
      <c r="GV91" s="234"/>
      <c r="GW91" s="234"/>
      <c r="GX91" s="234"/>
      <c r="GY91" s="234"/>
      <c r="GZ91" s="234"/>
      <c r="HA91" s="234"/>
      <c r="HB91" s="234"/>
      <c r="HC91" s="234"/>
      <c r="HD91" s="234"/>
      <c r="HE91" s="234"/>
      <c r="HF91" s="234"/>
      <c r="HG91" s="234"/>
      <c r="HH91" s="234"/>
      <c r="HI91" s="234"/>
      <c r="HJ91" s="234"/>
      <c r="HK91" s="234"/>
      <c r="HL91" s="234"/>
      <c r="HM91" s="234"/>
      <c r="HN91" s="234"/>
      <c r="HO91" s="234"/>
      <c r="HP91" s="234"/>
      <c r="HQ91" s="234"/>
      <c r="HR91" s="234"/>
      <c r="HS91" s="234"/>
      <c r="HT91" s="234"/>
      <c r="HU91" s="234"/>
      <c r="HV91" s="234"/>
      <c r="HW91" s="234"/>
      <c r="HX91" s="234"/>
      <c r="HY91" s="234"/>
      <c r="HZ91" s="234"/>
      <c r="IA91" s="234"/>
      <c r="IB91" s="234"/>
      <c r="IC91" s="234"/>
      <c r="ID91" s="234"/>
      <c r="IE91" s="234"/>
      <c r="IF91" s="234"/>
      <c r="IG91" s="234"/>
      <c r="IH91" s="234"/>
      <c r="II91" s="234"/>
      <c r="IJ91" s="234"/>
      <c r="IK91" s="234"/>
      <c r="IL91" s="234"/>
      <c r="IM91" s="234"/>
      <c r="IN91" s="234"/>
      <c r="IO91" s="234"/>
      <c r="IP91" s="234"/>
      <c r="IQ91" s="234"/>
      <c r="IR91" s="234"/>
      <c r="IS91" s="234"/>
      <c r="IT91" s="234"/>
      <c r="IU91" s="234"/>
    </row>
    <row r="92" spans="1:255" s="237" customFormat="1" ht="13.5" customHeight="1" thickBot="1">
      <c r="A92" s="234"/>
      <c r="B92" s="283"/>
      <c r="C92" s="287">
        <v>13</v>
      </c>
      <c r="D92" s="295" t="str">
        <f t="shared" si="6"/>
        <v>PMA</v>
      </c>
      <c r="E92" s="316">
        <f t="shared" si="6"/>
        <v>0</v>
      </c>
      <c r="F92" s="316">
        <f t="shared" si="6"/>
        <v>0</v>
      </c>
      <c r="G92" s="319" t="str">
        <f t="shared" si="7"/>
        <v>N.A.</v>
      </c>
      <c r="H92" s="319" t="str">
        <f t="shared" si="7"/>
        <v>N.A.</v>
      </c>
      <c r="I92" s="319" t="str">
        <f t="shared" si="7"/>
        <v>N.A.</v>
      </c>
      <c r="J92" s="319" t="str">
        <f t="shared" si="7"/>
        <v>N.A.</v>
      </c>
      <c r="K92" s="311"/>
      <c r="L92" s="234"/>
      <c r="M92" s="234"/>
      <c r="N92" s="234"/>
      <c r="O92" s="234"/>
      <c r="P92" s="234"/>
      <c r="Q92" s="234"/>
      <c r="R92" s="234"/>
      <c r="S92" s="234"/>
      <c r="T92" s="234"/>
      <c r="U92" s="234"/>
      <c r="V92" s="234"/>
      <c r="W92" s="234"/>
      <c r="X92" s="234"/>
      <c r="Y92" s="234"/>
      <c r="Z92" s="234"/>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34"/>
      <c r="BK92" s="234"/>
      <c r="BL92" s="234"/>
      <c r="BM92" s="234"/>
      <c r="BN92" s="234"/>
      <c r="BO92" s="234"/>
      <c r="BP92" s="234"/>
      <c r="BQ92" s="234"/>
      <c r="BR92" s="234"/>
      <c r="BS92" s="234"/>
      <c r="BT92" s="234"/>
      <c r="BU92" s="234"/>
      <c r="BV92" s="234"/>
      <c r="BW92" s="234"/>
      <c r="BX92" s="234"/>
      <c r="BY92" s="234"/>
      <c r="BZ92" s="234"/>
      <c r="CA92" s="234"/>
      <c r="CB92" s="234"/>
      <c r="CC92" s="234"/>
      <c r="CD92" s="234"/>
      <c r="CE92" s="234"/>
      <c r="CF92" s="234"/>
      <c r="CG92" s="234"/>
      <c r="CH92" s="234"/>
      <c r="CI92" s="234"/>
      <c r="CJ92" s="234"/>
      <c r="CK92" s="234"/>
      <c r="CL92" s="234"/>
      <c r="CM92" s="234"/>
      <c r="CN92" s="234"/>
      <c r="CO92" s="234"/>
      <c r="CP92" s="234"/>
      <c r="CQ92" s="234"/>
      <c r="CR92" s="234"/>
      <c r="CS92" s="234"/>
      <c r="CT92" s="234"/>
      <c r="CU92" s="234"/>
      <c r="CV92" s="234"/>
      <c r="CW92" s="234"/>
      <c r="CX92" s="234"/>
      <c r="CY92" s="234"/>
      <c r="CZ92" s="234"/>
      <c r="DA92" s="234"/>
      <c r="DB92" s="234"/>
      <c r="DC92" s="234"/>
      <c r="DD92" s="234"/>
      <c r="DE92" s="234"/>
      <c r="DF92" s="234"/>
      <c r="DG92" s="234"/>
      <c r="DH92" s="234"/>
      <c r="DI92" s="234"/>
      <c r="DJ92" s="234"/>
      <c r="DK92" s="234"/>
      <c r="DL92" s="234"/>
      <c r="DM92" s="234"/>
      <c r="DN92" s="234"/>
      <c r="DO92" s="234"/>
      <c r="DP92" s="234"/>
      <c r="DQ92" s="234"/>
      <c r="DR92" s="234"/>
      <c r="DS92" s="234"/>
      <c r="DT92" s="234"/>
      <c r="DU92" s="234"/>
      <c r="DV92" s="234"/>
      <c r="DW92" s="234"/>
      <c r="DX92" s="234"/>
      <c r="DY92" s="234"/>
      <c r="DZ92" s="234"/>
      <c r="EA92" s="234"/>
      <c r="EB92" s="234"/>
      <c r="EC92" s="234"/>
      <c r="ED92" s="234"/>
      <c r="EE92" s="234"/>
      <c r="EF92" s="234"/>
      <c r="EG92" s="234"/>
      <c r="EH92" s="234"/>
      <c r="EI92" s="234"/>
      <c r="EJ92" s="234"/>
      <c r="EK92" s="234"/>
      <c r="EL92" s="234"/>
      <c r="EM92" s="234"/>
      <c r="EN92" s="234"/>
      <c r="EO92" s="234"/>
      <c r="EP92" s="234"/>
      <c r="EQ92" s="234"/>
      <c r="ER92" s="234"/>
      <c r="ES92" s="234"/>
      <c r="ET92" s="234"/>
      <c r="EU92" s="234"/>
      <c r="EV92" s="234"/>
      <c r="EW92" s="234"/>
      <c r="EX92" s="234"/>
      <c r="EY92" s="234"/>
      <c r="EZ92" s="234"/>
      <c r="FA92" s="234"/>
      <c r="FB92" s="234"/>
      <c r="FC92" s="234"/>
      <c r="FD92" s="234"/>
      <c r="FE92" s="234"/>
      <c r="FF92" s="234"/>
      <c r="FG92" s="234"/>
      <c r="FH92" s="234"/>
      <c r="FI92" s="234"/>
      <c r="FJ92" s="234"/>
      <c r="FK92" s="234"/>
      <c r="FL92" s="234"/>
      <c r="FM92" s="234"/>
      <c r="FN92" s="234"/>
      <c r="FO92" s="234"/>
      <c r="FP92" s="234"/>
      <c r="FQ92" s="234"/>
      <c r="FR92" s="234"/>
      <c r="FS92" s="234"/>
      <c r="FT92" s="234"/>
      <c r="FU92" s="234"/>
      <c r="FV92" s="234"/>
      <c r="FW92" s="234"/>
      <c r="FX92" s="234"/>
      <c r="FY92" s="234"/>
      <c r="FZ92" s="234"/>
      <c r="GA92" s="234"/>
      <c r="GB92" s="234"/>
      <c r="GC92" s="234"/>
      <c r="GD92" s="234"/>
      <c r="GE92" s="234"/>
      <c r="GF92" s="234"/>
      <c r="GG92" s="234"/>
      <c r="GH92" s="234"/>
      <c r="GI92" s="234"/>
      <c r="GJ92" s="234"/>
      <c r="GK92" s="234"/>
      <c r="GL92" s="234"/>
      <c r="GM92" s="234"/>
      <c r="GN92" s="234"/>
      <c r="GO92" s="234"/>
      <c r="GP92" s="234"/>
      <c r="GQ92" s="234"/>
      <c r="GR92" s="234"/>
      <c r="GS92" s="234"/>
      <c r="GT92" s="234"/>
      <c r="GU92" s="234"/>
      <c r="GV92" s="234"/>
      <c r="GW92" s="234"/>
      <c r="GX92" s="234"/>
      <c r="GY92" s="234"/>
      <c r="GZ92" s="234"/>
      <c r="HA92" s="234"/>
      <c r="HB92" s="234"/>
      <c r="HC92" s="234"/>
      <c r="HD92" s="234"/>
      <c r="HE92" s="234"/>
      <c r="HF92" s="234"/>
      <c r="HG92" s="234"/>
      <c r="HH92" s="234"/>
      <c r="HI92" s="234"/>
      <c r="HJ92" s="234"/>
      <c r="HK92" s="234"/>
      <c r="HL92" s="234"/>
      <c r="HM92" s="234"/>
      <c r="HN92" s="234"/>
      <c r="HO92" s="234"/>
      <c r="HP92" s="234"/>
      <c r="HQ92" s="234"/>
      <c r="HR92" s="234"/>
      <c r="HS92" s="234"/>
      <c r="HT92" s="234"/>
      <c r="HU92" s="234"/>
      <c r="HV92" s="234"/>
      <c r="HW92" s="234"/>
      <c r="HX92" s="234"/>
      <c r="HY92" s="234"/>
      <c r="HZ92" s="234"/>
      <c r="IA92" s="234"/>
      <c r="IB92" s="234"/>
      <c r="IC92" s="234"/>
      <c r="ID92" s="234"/>
      <c r="IE92" s="234"/>
      <c r="IF92" s="234"/>
      <c r="IG92" s="234"/>
      <c r="IH92" s="234"/>
      <c r="II92" s="234"/>
      <c r="IJ92" s="234"/>
      <c r="IK92" s="234"/>
      <c r="IL92" s="234"/>
      <c r="IM92" s="234"/>
      <c r="IN92" s="234"/>
      <c r="IO92" s="234"/>
      <c r="IP92" s="234"/>
      <c r="IQ92" s="234"/>
      <c r="IR92" s="234"/>
      <c r="IS92" s="234"/>
      <c r="IT92" s="234"/>
      <c r="IU92" s="234"/>
    </row>
    <row r="93" spans="1:255" s="237" customFormat="1" ht="13.5" customHeight="1" thickBot="1">
      <c r="A93" s="234"/>
      <c r="B93" s="283"/>
      <c r="C93" s="287">
        <v>14</v>
      </c>
      <c r="D93" s="295" t="str">
        <f t="shared" si="6"/>
        <v>PMM</v>
      </c>
      <c r="E93" s="316">
        <f t="shared" si="6"/>
        <v>0</v>
      </c>
      <c r="F93" s="316">
        <f t="shared" si="6"/>
        <v>0</v>
      </c>
      <c r="G93" s="319" t="str">
        <f t="shared" si="7"/>
        <v>N.A.</v>
      </c>
      <c r="H93" s="319" t="str">
        <f t="shared" si="7"/>
        <v>N.A.</v>
      </c>
      <c r="I93" s="319" t="str">
        <f t="shared" si="7"/>
        <v>N.A.</v>
      </c>
      <c r="J93" s="319" t="str">
        <f t="shared" si="7"/>
        <v>N.A.</v>
      </c>
      <c r="K93" s="312"/>
      <c r="L93" s="234"/>
      <c r="M93" s="234"/>
      <c r="N93" s="234"/>
      <c r="O93" s="234"/>
      <c r="P93" s="234"/>
      <c r="Q93" s="234"/>
      <c r="R93" s="234"/>
      <c r="S93" s="234"/>
      <c r="T93" s="234"/>
      <c r="U93" s="234"/>
      <c r="V93" s="234"/>
      <c r="W93" s="234"/>
      <c r="X93" s="234"/>
      <c r="Y93" s="234"/>
      <c r="Z93" s="234"/>
      <c r="AA93" s="234"/>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34"/>
      <c r="BK93" s="234"/>
      <c r="BL93" s="234"/>
      <c r="BM93" s="234"/>
      <c r="BN93" s="234"/>
      <c r="BO93" s="234"/>
      <c r="BP93" s="234"/>
      <c r="BQ93" s="234"/>
      <c r="BR93" s="234"/>
      <c r="BS93" s="234"/>
      <c r="BT93" s="234"/>
      <c r="BU93" s="234"/>
      <c r="BV93" s="234"/>
      <c r="BW93" s="234"/>
      <c r="BX93" s="234"/>
      <c r="BY93" s="234"/>
      <c r="BZ93" s="234"/>
      <c r="CA93" s="234"/>
      <c r="CB93" s="234"/>
      <c r="CC93" s="234"/>
      <c r="CD93" s="234"/>
      <c r="CE93" s="234"/>
      <c r="CF93" s="234"/>
      <c r="CG93" s="234"/>
      <c r="CH93" s="234"/>
      <c r="CI93" s="234"/>
      <c r="CJ93" s="234"/>
      <c r="CK93" s="234"/>
      <c r="CL93" s="234"/>
      <c r="CM93" s="234"/>
      <c r="CN93" s="234"/>
      <c r="CO93" s="234"/>
      <c r="CP93" s="234"/>
      <c r="CQ93" s="234"/>
      <c r="CR93" s="234"/>
      <c r="CS93" s="234"/>
      <c r="CT93" s="234"/>
      <c r="CU93" s="234"/>
      <c r="CV93" s="234"/>
      <c r="CW93" s="234"/>
      <c r="CX93" s="234"/>
      <c r="CY93" s="234"/>
      <c r="CZ93" s="234"/>
      <c r="DA93" s="234"/>
      <c r="DB93" s="234"/>
      <c r="DC93" s="234"/>
      <c r="DD93" s="234"/>
      <c r="DE93" s="234"/>
      <c r="DF93" s="234"/>
      <c r="DG93" s="234"/>
      <c r="DH93" s="234"/>
      <c r="DI93" s="234"/>
      <c r="DJ93" s="234"/>
      <c r="DK93" s="234"/>
      <c r="DL93" s="234"/>
      <c r="DM93" s="234"/>
      <c r="DN93" s="234"/>
      <c r="DO93" s="234"/>
      <c r="DP93" s="234"/>
      <c r="DQ93" s="234"/>
      <c r="DR93" s="234"/>
      <c r="DS93" s="234"/>
      <c r="DT93" s="234"/>
      <c r="DU93" s="234"/>
      <c r="DV93" s="234"/>
      <c r="DW93" s="234"/>
      <c r="DX93" s="234"/>
      <c r="DY93" s="234"/>
      <c r="DZ93" s="234"/>
      <c r="EA93" s="234"/>
      <c r="EB93" s="234"/>
      <c r="EC93" s="234"/>
      <c r="ED93" s="234"/>
      <c r="EE93" s="234"/>
      <c r="EF93" s="234"/>
      <c r="EG93" s="234"/>
      <c r="EH93" s="234"/>
      <c r="EI93" s="234"/>
      <c r="EJ93" s="234"/>
      <c r="EK93" s="234"/>
      <c r="EL93" s="234"/>
      <c r="EM93" s="234"/>
      <c r="EN93" s="234"/>
      <c r="EO93" s="234"/>
      <c r="EP93" s="234"/>
      <c r="EQ93" s="234"/>
      <c r="ER93" s="234"/>
      <c r="ES93" s="234"/>
      <c r="ET93" s="234"/>
      <c r="EU93" s="234"/>
      <c r="EV93" s="234"/>
      <c r="EW93" s="234"/>
      <c r="EX93" s="234"/>
      <c r="EY93" s="234"/>
      <c r="EZ93" s="234"/>
      <c r="FA93" s="234"/>
      <c r="FB93" s="234"/>
      <c r="FC93" s="234"/>
      <c r="FD93" s="234"/>
      <c r="FE93" s="234"/>
      <c r="FF93" s="234"/>
      <c r="FG93" s="234"/>
      <c r="FH93" s="234"/>
      <c r="FI93" s="234"/>
      <c r="FJ93" s="234"/>
      <c r="FK93" s="234"/>
      <c r="FL93" s="234"/>
      <c r="FM93" s="234"/>
      <c r="FN93" s="234"/>
      <c r="FO93" s="234"/>
      <c r="FP93" s="234"/>
      <c r="FQ93" s="234"/>
      <c r="FR93" s="234"/>
      <c r="FS93" s="234"/>
      <c r="FT93" s="234"/>
      <c r="FU93" s="234"/>
      <c r="FV93" s="234"/>
      <c r="FW93" s="234"/>
      <c r="FX93" s="234"/>
      <c r="FY93" s="234"/>
      <c r="FZ93" s="234"/>
      <c r="GA93" s="234"/>
      <c r="GB93" s="234"/>
      <c r="GC93" s="234"/>
      <c r="GD93" s="234"/>
      <c r="GE93" s="234"/>
      <c r="GF93" s="234"/>
      <c r="GG93" s="234"/>
      <c r="GH93" s="234"/>
      <c r="GI93" s="234"/>
      <c r="GJ93" s="234"/>
      <c r="GK93" s="234"/>
      <c r="GL93" s="234"/>
      <c r="GM93" s="234"/>
      <c r="GN93" s="234"/>
      <c r="GO93" s="234"/>
      <c r="GP93" s="234"/>
      <c r="GQ93" s="234"/>
      <c r="GR93" s="234"/>
      <c r="GS93" s="234"/>
      <c r="GT93" s="234"/>
      <c r="GU93" s="234"/>
      <c r="GV93" s="234"/>
      <c r="GW93" s="234"/>
      <c r="GX93" s="234"/>
      <c r="GY93" s="234"/>
      <c r="GZ93" s="234"/>
      <c r="HA93" s="234"/>
      <c r="HB93" s="234"/>
      <c r="HC93" s="234"/>
      <c r="HD93" s="234"/>
      <c r="HE93" s="234"/>
      <c r="HF93" s="234"/>
      <c r="HG93" s="234"/>
      <c r="HH93" s="234"/>
      <c r="HI93" s="234"/>
      <c r="HJ93" s="234"/>
      <c r="HK93" s="234"/>
      <c r="HL93" s="234"/>
      <c r="HM93" s="234"/>
      <c r="HN93" s="234"/>
      <c r="HO93" s="234"/>
      <c r="HP93" s="234"/>
      <c r="HQ93" s="234"/>
      <c r="HR93" s="234"/>
      <c r="HS93" s="234"/>
      <c r="HT93" s="234"/>
      <c r="HU93" s="234"/>
      <c r="HV93" s="234"/>
      <c r="HW93" s="234"/>
      <c r="HX93" s="234"/>
      <c r="HY93" s="234"/>
      <c r="HZ93" s="234"/>
      <c r="IA93" s="234"/>
      <c r="IB93" s="234"/>
      <c r="IC93" s="234"/>
      <c r="ID93" s="234"/>
      <c r="IE93" s="234"/>
      <c r="IF93" s="234"/>
      <c r="IG93" s="234"/>
      <c r="IH93" s="234"/>
      <c r="II93" s="234"/>
      <c r="IJ93" s="234"/>
      <c r="IK93" s="234"/>
      <c r="IL93" s="234"/>
      <c r="IM93" s="234"/>
      <c r="IN93" s="234"/>
      <c r="IO93" s="234"/>
      <c r="IP93" s="234"/>
      <c r="IQ93" s="234"/>
      <c r="IR93" s="234"/>
      <c r="IS93" s="234"/>
      <c r="IT93" s="234"/>
      <c r="IU93" s="234"/>
    </row>
    <row r="94" spans="1:255" s="237" customFormat="1" ht="13.5" customHeight="1">
      <c r="A94" s="234"/>
      <c r="B94" s="283"/>
      <c r="C94" s="272"/>
      <c r="D94" s="1092"/>
      <c r="E94" s="1066"/>
      <c r="F94" s="1066"/>
      <c r="G94" s="1066"/>
      <c r="H94" s="1066"/>
      <c r="I94" s="1066"/>
      <c r="J94" s="1066"/>
      <c r="K94" s="1066"/>
      <c r="L94" s="234"/>
      <c r="M94" s="234"/>
      <c r="N94" s="234"/>
      <c r="O94" s="234"/>
      <c r="P94" s="234"/>
      <c r="Q94" s="234"/>
      <c r="R94" s="234"/>
      <c r="S94" s="234"/>
      <c r="T94" s="234"/>
      <c r="U94" s="234"/>
      <c r="V94" s="234"/>
      <c r="W94" s="234"/>
      <c r="X94" s="234"/>
      <c r="Y94" s="234"/>
      <c r="Z94" s="234"/>
      <c r="AA94" s="234"/>
      <c r="AB94" s="234"/>
      <c r="AC94" s="234"/>
      <c r="AD94" s="234"/>
      <c r="AE94" s="234"/>
      <c r="AF94" s="234"/>
      <c r="AG94" s="234"/>
      <c r="AH94" s="234"/>
      <c r="AI94" s="234"/>
      <c r="AJ94" s="234"/>
      <c r="AK94" s="234"/>
      <c r="AL94" s="234"/>
      <c r="AM94" s="234"/>
      <c r="AN94" s="234"/>
      <c r="AO94" s="234"/>
      <c r="AP94" s="234"/>
      <c r="AQ94" s="234"/>
      <c r="AR94" s="234"/>
      <c r="AS94" s="234"/>
      <c r="AT94" s="234"/>
      <c r="AU94" s="234"/>
      <c r="AV94" s="234"/>
      <c r="AW94" s="234"/>
      <c r="AX94" s="234"/>
      <c r="AY94" s="234"/>
      <c r="AZ94" s="234"/>
      <c r="BA94" s="234"/>
      <c r="BB94" s="234"/>
      <c r="BC94" s="234"/>
      <c r="BD94" s="234"/>
      <c r="BE94" s="234"/>
      <c r="BF94" s="234"/>
      <c r="BG94" s="234"/>
      <c r="BH94" s="234"/>
      <c r="BI94" s="234"/>
      <c r="BJ94" s="234"/>
      <c r="BK94" s="234"/>
      <c r="BL94" s="234"/>
      <c r="BM94" s="234"/>
      <c r="BN94" s="234"/>
      <c r="BO94" s="234"/>
      <c r="BP94" s="234"/>
      <c r="BQ94" s="234"/>
      <c r="BR94" s="234"/>
      <c r="BS94" s="234"/>
      <c r="BT94" s="234"/>
      <c r="BU94" s="234"/>
      <c r="BV94" s="234"/>
      <c r="BW94" s="234"/>
      <c r="BX94" s="234"/>
      <c r="BY94" s="234"/>
      <c r="BZ94" s="234"/>
      <c r="CA94" s="234"/>
      <c r="CB94" s="234"/>
      <c r="CC94" s="234"/>
      <c r="CD94" s="234"/>
      <c r="CE94" s="234"/>
      <c r="CF94" s="234"/>
      <c r="CG94" s="234"/>
      <c r="CH94" s="234"/>
      <c r="CI94" s="234"/>
      <c r="CJ94" s="234"/>
      <c r="CK94" s="234"/>
      <c r="CL94" s="234"/>
      <c r="CM94" s="234"/>
      <c r="CN94" s="234"/>
      <c r="CO94" s="234"/>
      <c r="CP94" s="234"/>
      <c r="CQ94" s="234"/>
      <c r="CR94" s="234"/>
      <c r="CS94" s="234"/>
      <c r="CT94" s="234"/>
      <c r="CU94" s="234"/>
      <c r="CV94" s="234"/>
      <c r="CW94" s="234"/>
      <c r="CX94" s="234"/>
      <c r="CY94" s="234"/>
      <c r="CZ94" s="234"/>
      <c r="DA94" s="234"/>
      <c r="DB94" s="234"/>
      <c r="DC94" s="234"/>
      <c r="DD94" s="234"/>
      <c r="DE94" s="234"/>
      <c r="DF94" s="234"/>
      <c r="DG94" s="234"/>
      <c r="DH94" s="234"/>
      <c r="DI94" s="234"/>
      <c r="DJ94" s="234"/>
      <c r="DK94" s="234"/>
      <c r="DL94" s="234"/>
      <c r="DM94" s="234"/>
      <c r="DN94" s="234"/>
      <c r="DO94" s="234"/>
      <c r="DP94" s="234"/>
      <c r="DQ94" s="234"/>
      <c r="DR94" s="234"/>
      <c r="DS94" s="234"/>
      <c r="DT94" s="234"/>
      <c r="DU94" s="234"/>
      <c r="DV94" s="234"/>
      <c r="DW94" s="234"/>
      <c r="DX94" s="234"/>
      <c r="DY94" s="234"/>
      <c r="DZ94" s="234"/>
      <c r="EA94" s="234"/>
      <c r="EB94" s="234"/>
      <c r="EC94" s="234"/>
      <c r="ED94" s="234"/>
      <c r="EE94" s="234"/>
      <c r="EF94" s="234"/>
      <c r="EG94" s="234"/>
      <c r="EH94" s="234"/>
      <c r="EI94" s="234"/>
      <c r="EJ94" s="234"/>
      <c r="EK94" s="234"/>
      <c r="EL94" s="234"/>
      <c r="EM94" s="234"/>
      <c r="EN94" s="234"/>
      <c r="EO94" s="234"/>
      <c r="EP94" s="234"/>
      <c r="EQ94" s="234"/>
      <c r="ER94" s="234"/>
      <c r="ES94" s="234"/>
      <c r="ET94" s="234"/>
      <c r="EU94" s="234"/>
      <c r="EV94" s="234"/>
      <c r="EW94" s="234"/>
      <c r="EX94" s="234"/>
      <c r="EY94" s="234"/>
      <c r="EZ94" s="234"/>
      <c r="FA94" s="234"/>
      <c r="FB94" s="234"/>
      <c r="FC94" s="234"/>
      <c r="FD94" s="234"/>
      <c r="FE94" s="234"/>
      <c r="FF94" s="234"/>
      <c r="FG94" s="234"/>
      <c r="FH94" s="234"/>
      <c r="FI94" s="234"/>
      <c r="FJ94" s="234"/>
      <c r="FK94" s="234"/>
      <c r="FL94" s="234"/>
      <c r="FM94" s="234"/>
      <c r="FN94" s="234"/>
      <c r="FO94" s="234"/>
      <c r="FP94" s="234"/>
      <c r="FQ94" s="234"/>
      <c r="FR94" s="234"/>
      <c r="FS94" s="234"/>
      <c r="FT94" s="234"/>
      <c r="FU94" s="234"/>
      <c r="FV94" s="234"/>
      <c r="FW94" s="234"/>
      <c r="FX94" s="234"/>
      <c r="FY94" s="234"/>
      <c r="FZ94" s="234"/>
      <c r="GA94" s="234"/>
      <c r="GB94" s="234"/>
      <c r="GC94" s="234"/>
      <c r="GD94" s="234"/>
      <c r="GE94" s="234"/>
      <c r="GF94" s="234"/>
      <c r="GG94" s="234"/>
      <c r="GH94" s="234"/>
      <c r="GI94" s="234"/>
      <c r="GJ94" s="234"/>
      <c r="GK94" s="234"/>
      <c r="GL94" s="234"/>
      <c r="GM94" s="234"/>
      <c r="GN94" s="234"/>
      <c r="GO94" s="234"/>
      <c r="GP94" s="234"/>
      <c r="GQ94" s="234"/>
      <c r="GR94" s="234"/>
      <c r="GS94" s="234"/>
      <c r="GT94" s="234"/>
      <c r="GU94" s="234"/>
      <c r="GV94" s="234"/>
      <c r="GW94" s="234"/>
      <c r="GX94" s="234"/>
      <c r="GY94" s="234"/>
      <c r="GZ94" s="234"/>
      <c r="HA94" s="234"/>
      <c r="HB94" s="234"/>
      <c r="HC94" s="234"/>
      <c r="HD94" s="234"/>
      <c r="HE94" s="234"/>
      <c r="HF94" s="234"/>
      <c r="HG94" s="234"/>
      <c r="HH94" s="234"/>
      <c r="HI94" s="234"/>
      <c r="HJ94" s="234"/>
      <c r="HK94" s="234"/>
      <c r="HL94" s="234"/>
      <c r="HM94" s="234"/>
      <c r="HN94" s="234"/>
      <c r="HO94" s="234"/>
      <c r="HP94" s="234"/>
      <c r="HQ94" s="234"/>
      <c r="HR94" s="234"/>
      <c r="HS94" s="234"/>
      <c r="HT94" s="234"/>
      <c r="HU94" s="234"/>
      <c r="HV94" s="234"/>
      <c r="HW94" s="234"/>
      <c r="HX94" s="234"/>
      <c r="HY94" s="234"/>
      <c r="HZ94" s="234"/>
      <c r="IA94" s="234"/>
      <c r="IB94" s="234"/>
      <c r="IC94" s="234"/>
      <c r="ID94" s="234"/>
      <c r="IE94" s="234"/>
      <c r="IF94" s="234"/>
      <c r="IG94" s="234"/>
      <c r="IH94" s="234"/>
      <c r="II94" s="234"/>
      <c r="IJ94" s="234"/>
      <c r="IK94" s="234"/>
      <c r="IL94" s="234"/>
      <c r="IM94" s="234"/>
      <c r="IN94" s="234"/>
      <c r="IO94" s="234"/>
      <c r="IP94" s="234"/>
      <c r="IQ94" s="234"/>
      <c r="IR94" s="234"/>
      <c r="IS94" s="234"/>
      <c r="IT94" s="234"/>
      <c r="IU94" s="234"/>
    </row>
    <row r="95" spans="1:255" s="237" customFormat="1" ht="13.5" customHeight="1" thickBot="1">
      <c r="A95" s="234"/>
      <c r="B95" s="283"/>
      <c r="C95" s="294"/>
      <c r="D95" s="1068" t="s">
        <v>593</v>
      </c>
      <c r="E95" s="1066"/>
      <c r="F95" s="1066"/>
      <c r="G95" s="1066"/>
      <c r="H95" s="1066"/>
      <c r="I95" s="1066"/>
      <c r="J95" s="1066"/>
      <c r="K95" s="1066"/>
      <c r="L95" s="234"/>
      <c r="M95" s="234"/>
      <c r="N95" s="234"/>
      <c r="O95" s="234"/>
      <c r="P95" s="234"/>
      <c r="Q95" s="234"/>
      <c r="R95" s="234"/>
      <c r="S95" s="234"/>
      <c r="T95" s="234"/>
      <c r="U95" s="234"/>
      <c r="V95" s="234"/>
      <c r="W95" s="234"/>
      <c r="X95" s="234"/>
      <c r="Y95" s="234"/>
      <c r="Z95" s="234"/>
      <c r="AA95" s="234"/>
      <c r="AB95" s="234"/>
      <c r="AC95" s="234"/>
      <c r="AD95" s="234"/>
      <c r="AE95" s="234"/>
      <c r="AF95" s="234"/>
      <c r="AG95" s="234"/>
      <c r="AH95" s="234"/>
      <c r="AI95" s="234"/>
      <c r="AJ95" s="234"/>
      <c r="AK95" s="234"/>
      <c r="AL95" s="234"/>
      <c r="AM95" s="234"/>
      <c r="AN95" s="234"/>
      <c r="AO95" s="234"/>
      <c r="AP95" s="234"/>
      <c r="AQ95" s="234"/>
      <c r="AR95" s="234"/>
      <c r="AS95" s="234"/>
      <c r="AT95" s="234"/>
      <c r="AU95" s="234"/>
      <c r="AV95" s="234"/>
      <c r="AW95" s="234"/>
      <c r="AX95" s="234"/>
      <c r="AY95" s="234"/>
      <c r="AZ95" s="234"/>
      <c r="BA95" s="234"/>
      <c r="BB95" s="234"/>
      <c r="BC95" s="234"/>
      <c r="BD95" s="234"/>
      <c r="BE95" s="234"/>
      <c r="BF95" s="234"/>
      <c r="BG95" s="234"/>
      <c r="BH95" s="234"/>
      <c r="BI95" s="234"/>
      <c r="BJ95" s="234"/>
      <c r="BK95" s="234"/>
      <c r="BL95" s="234"/>
      <c r="BM95" s="234"/>
      <c r="BN95" s="234"/>
      <c r="BO95" s="234"/>
      <c r="BP95" s="234"/>
      <c r="BQ95" s="234"/>
      <c r="BR95" s="234"/>
      <c r="BS95" s="234"/>
      <c r="BT95" s="234"/>
      <c r="BU95" s="234"/>
      <c r="BV95" s="234"/>
      <c r="BW95" s="234"/>
      <c r="BX95" s="234"/>
      <c r="BY95" s="234"/>
      <c r="BZ95" s="234"/>
      <c r="CA95" s="234"/>
      <c r="CB95" s="234"/>
      <c r="CC95" s="234"/>
      <c r="CD95" s="234"/>
      <c r="CE95" s="234"/>
      <c r="CF95" s="234"/>
      <c r="CG95" s="234"/>
      <c r="CH95" s="234"/>
      <c r="CI95" s="234"/>
      <c r="CJ95" s="234"/>
      <c r="CK95" s="234"/>
      <c r="CL95" s="234"/>
      <c r="CM95" s="234"/>
      <c r="CN95" s="234"/>
      <c r="CO95" s="234"/>
      <c r="CP95" s="234"/>
      <c r="CQ95" s="234"/>
      <c r="CR95" s="234"/>
      <c r="CS95" s="234"/>
      <c r="CT95" s="234"/>
      <c r="CU95" s="234"/>
      <c r="CV95" s="234"/>
      <c r="CW95" s="234"/>
      <c r="CX95" s="234"/>
      <c r="CY95" s="234"/>
      <c r="CZ95" s="234"/>
      <c r="DA95" s="234"/>
      <c r="DB95" s="234"/>
      <c r="DC95" s="234"/>
      <c r="DD95" s="234"/>
      <c r="DE95" s="234"/>
      <c r="DF95" s="234"/>
      <c r="DG95" s="234"/>
      <c r="DH95" s="234"/>
      <c r="DI95" s="234"/>
      <c r="DJ95" s="234"/>
      <c r="DK95" s="234"/>
      <c r="DL95" s="234"/>
      <c r="DM95" s="234"/>
      <c r="DN95" s="234"/>
      <c r="DO95" s="234"/>
      <c r="DP95" s="234"/>
      <c r="DQ95" s="234"/>
      <c r="DR95" s="234"/>
      <c r="DS95" s="234"/>
      <c r="DT95" s="234"/>
      <c r="DU95" s="234"/>
      <c r="DV95" s="234"/>
      <c r="DW95" s="234"/>
      <c r="DX95" s="234"/>
      <c r="DY95" s="234"/>
      <c r="DZ95" s="234"/>
      <c r="EA95" s="234"/>
      <c r="EB95" s="234"/>
      <c r="EC95" s="234"/>
      <c r="ED95" s="234"/>
      <c r="EE95" s="234"/>
      <c r="EF95" s="234"/>
      <c r="EG95" s="234"/>
      <c r="EH95" s="234"/>
      <c r="EI95" s="234"/>
      <c r="EJ95" s="234"/>
      <c r="EK95" s="234"/>
      <c r="EL95" s="234"/>
      <c r="EM95" s="234"/>
      <c r="EN95" s="234"/>
      <c r="EO95" s="234"/>
      <c r="EP95" s="234"/>
      <c r="EQ95" s="234"/>
      <c r="ER95" s="234"/>
      <c r="ES95" s="234"/>
      <c r="ET95" s="234"/>
      <c r="EU95" s="234"/>
      <c r="EV95" s="234"/>
      <c r="EW95" s="234"/>
      <c r="EX95" s="234"/>
      <c r="EY95" s="234"/>
      <c r="EZ95" s="234"/>
      <c r="FA95" s="234"/>
      <c r="FB95" s="234"/>
      <c r="FC95" s="234"/>
      <c r="FD95" s="234"/>
      <c r="FE95" s="234"/>
      <c r="FF95" s="234"/>
      <c r="FG95" s="234"/>
      <c r="FH95" s="234"/>
      <c r="FI95" s="234"/>
      <c r="FJ95" s="234"/>
      <c r="FK95" s="234"/>
      <c r="FL95" s="234"/>
      <c r="FM95" s="234"/>
      <c r="FN95" s="234"/>
      <c r="FO95" s="234"/>
      <c r="FP95" s="234"/>
      <c r="FQ95" s="234"/>
      <c r="FR95" s="234"/>
      <c r="FS95" s="234"/>
      <c r="FT95" s="234"/>
      <c r="FU95" s="234"/>
      <c r="FV95" s="234"/>
      <c r="FW95" s="234"/>
      <c r="FX95" s="234"/>
      <c r="FY95" s="234"/>
      <c r="FZ95" s="234"/>
      <c r="GA95" s="234"/>
      <c r="GB95" s="234"/>
      <c r="GC95" s="234"/>
      <c r="GD95" s="234"/>
      <c r="GE95" s="234"/>
      <c r="GF95" s="234"/>
      <c r="GG95" s="234"/>
      <c r="GH95" s="234"/>
      <c r="GI95" s="234"/>
      <c r="GJ95" s="234"/>
      <c r="GK95" s="234"/>
      <c r="GL95" s="234"/>
      <c r="GM95" s="234"/>
      <c r="GN95" s="234"/>
      <c r="GO95" s="234"/>
      <c r="GP95" s="234"/>
      <c r="GQ95" s="234"/>
      <c r="GR95" s="234"/>
      <c r="GS95" s="234"/>
      <c r="GT95" s="234"/>
      <c r="GU95" s="234"/>
      <c r="GV95" s="234"/>
      <c r="GW95" s="234"/>
      <c r="GX95" s="234"/>
      <c r="GY95" s="234"/>
      <c r="GZ95" s="234"/>
      <c r="HA95" s="234"/>
      <c r="HB95" s="234"/>
      <c r="HC95" s="234"/>
      <c r="HD95" s="234"/>
      <c r="HE95" s="234"/>
      <c r="HF95" s="234"/>
      <c r="HG95" s="234"/>
      <c r="HH95" s="234"/>
      <c r="HI95" s="234"/>
      <c r="HJ95" s="234"/>
      <c r="HK95" s="234"/>
      <c r="HL95" s="234"/>
      <c r="HM95" s="234"/>
      <c r="HN95" s="234"/>
      <c r="HO95" s="234"/>
      <c r="HP95" s="234"/>
      <c r="HQ95" s="234"/>
      <c r="HR95" s="234"/>
      <c r="HS95" s="234"/>
      <c r="HT95" s="234"/>
      <c r="HU95" s="234"/>
      <c r="HV95" s="234"/>
      <c r="HW95" s="234"/>
      <c r="HX95" s="234"/>
      <c r="HY95" s="234"/>
      <c r="HZ95" s="234"/>
      <c r="IA95" s="234"/>
      <c r="IB95" s="234"/>
      <c r="IC95" s="234"/>
      <c r="ID95" s="234"/>
      <c r="IE95" s="234"/>
      <c r="IF95" s="234"/>
      <c r="IG95" s="234"/>
      <c r="IH95" s="234"/>
      <c r="II95" s="234"/>
      <c r="IJ95" s="234"/>
      <c r="IK95" s="234"/>
      <c r="IL95" s="234"/>
      <c r="IM95" s="234"/>
      <c r="IN95" s="234"/>
      <c r="IO95" s="234"/>
      <c r="IP95" s="234"/>
      <c r="IQ95" s="234"/>
      <c r="IR95" s="234"/>
      <c r="IS95" s="234"/>
      <c r="IT95" s="234"/>
      <c r="IU95" s="234"/>
    </row>
    <row r="96" spans="1:255" s="237" customFormat="1" ht="13.5" customHeight="1" thickBot="1">
      <c r="A96" s="234"/>
      <c r="B96" s="283"/>
      <c r="C96" s="313" t="s">
        <v>105</v>
      </c>
      <c r="D96" s="315" t="s">
        <v>592</v>
      </c>
      <c r="E96" s="320" t="s">
        <v>591</v>
      </c>
      <c r="F96" s="321"/>
      <c r="G96" s="279">
        <v>2016</v>
      </c>
      <c r="H96" s="279">
        <v>2017</v>
      </c>
      <c r="I96" s="279">
        <v>2018</v>
      </c>
      <c r="J96" s="279">
        <v>2019</v>
      </c>
      <c r="K96" s="310"/>
      <c r="L96" s="234"/>
      <c r="M96" s="234"/>
      <c r="N96" s="234"/>
      <c r="O96" s="234"/>
      <c r="P96" s="234"/>
      <c r="Q96" s="234"/>
      <c r="R96" s="234"/>
      <c r="S96" s="234"/>
      <c r="T96" s="234"/>
      <c r="U96" s="234"/>
      <c r="V96" s="234"/>
      <c r="W96" s="234"/>
      <c r="X96" s="234"/>
      <c r="Y96" s="234"/>
      <c r="Z96" s="234"/>
      <c r="AA96" s="234"/>
      <c r="AB96" s="234"/>
      <c r="AC96" s="234"/>
      <c r="AD96" s="234"/>
      <c r="AE96" s="234"/>
      <c r="AF96" s="234"/>
      <c r="AG96" s="234"/>
      <c r="AH96" s="234"/>
      <c r="AI96" s="234"/>
      <c r="AJ96" s="234"/>
      <c r="AK96" s="234"/>
      <c r="AL96" s="234"/>
      <c r="AM96" s="234"/>
      <c r="AN96" s="234"/>
      <c r="AO96" s="234"/>
      <c r="AP96" s="234"/>
      <c r="AQ96" s="234"/>
      <c r="AR96" s="234"/>
      <c r="AS96" s="234"/>
      <c r="AT96" s="234"/>
      <c r="AU96" s="234"/>
      <c r="AV96" s="234"/>
      <c r="AW96" s="234"/>
      <c r="AX96" s="234"/>
      <c r="AY96" s="234"/>
      <c r="AZ96" s="234"/>
      <c r="BA96" s="234"/>
      <c r="BB96" s="234"/>
      <c r="BC96" s="234"/>
      <c r="BD96" s="234"/>
      <c r="BE96" s="234"/>
      <c r="BF96" s="234"/>
      <c r="BG96" s="234"/>
      <c r="BH96" s="234"/>
      <c r="BI96" s="234"/>
      <c r="BJ96" s="234"/>
      <c r="BK96" s="234"/>
      <c r="BL96" s="234"/>
      <c r="BM96" s="234"/>
      <c r="BN96" s="234"/>
      <c r="BO96" s="234"/>
      <c r="BP96" s="234"/>
      <c r="BQ96" s="234"/>
      <c r="BR96" s="234"/>
      <c r="BS96" s="234"/>
      <c r="BT96" s="234"/>
      <c r="BU96" s="234"/>
      <c r="BV96" s="234"/>
      <c r="BW96" s="234"/>
      <c r="BX96" s="234"/>
      <c r="BY96" s="234"/>
      <c r="BZ96" s="234"/>
      <c r="CA96" s="234"/>
      <c r="CB96" s="234"/>
      <c r="CC96" s="234"/>
      <c r="CD96" s="234"/>
      <c r="CE96" s="234"/>
      <c r="CF96" s="234"/>
      <c r="CG96" s="234"/>
      <c r="CH96" s="234"/>
      <c r="CI96" s="234"/>
      <c r="CJ96" s="234"/>
      <c r="CK96" s="234"/>
      <c r="CL96" s="234"/>
      <c r="CM96" s="234"/>
      <c r="CN96" s="234"/>
      <c r="CO96" s="234"/>
      <c r="CP96" s="234"/>
      <c r="CQ96" s="234"/>
      <c r="CR96" s="234"/>
      <c r="CS96" s="234"/>
      <c r="CT96" s="234"/>
      <c r="CU96" s="234"/>
      <c r="CV96" s="234"/>
      <c r="CW96" s="234"/>
      <c r="CX96" s="234"/>
      <c r="CY96" s="234"/>
      <c r="CZ96" s="234"/>
      <c r="DA96" s="234"/>
      <c r="DB96" s="234"/>
      <c r="DC96" s="234"/>
      <c r="DD96" s="234"/>
      <c r="DE96" s="234"/>
      <c r="DF96" s="234"/>
      <c r="DG96" s="234"/>
      <c r="DH96" s="234"/>
      <c r="DI96" s="234"/>
      <c r="DJ96" s="234"/>
      <c r="DK96" s="234"/>
      <c r="DL96" s="234"/>
      <c r="DM96" s="234"/>
      <c r="DN96" s="234"/>
      <c r="DO96" s="234"/>
      <c r="DP96" s="234"/>
      <c r="DQ96" s="234"/>
      <c r="DR96" s="234"/>
      <c r="DS96" s="234"/>
      <c r="DT96" s="234"/>
      <c r="DU96" s="234"/>
      <c r="DV96" s="234"/>
      <c r="DW96" s="234"/>
      <c r="DX96" s="234"/>
      <c r="DY96" s="234"/>
      <c r="DZ96" s="234"/>
      <c r="EA96" s="234"/>
      <c r="EB96" s="234"/>
      <c r="EC96" s="234"/>
      <c r="ED96" s="234"/>
      <c r="EE96" s="234"/>
      <c r="EF96" s="234"/>
      <c r="EG96" s="234"/>
      <c r="EH96" s="234"/>
      <c r="EI96" s="234"/>
      <c r="EJ96" s="234"/>
      <c r="EK96" s="234"/>
      <c r="EL96" s="234"/>
      <c r="EM96" s="234"/>
      <c r="EN96" s="234"/>
      <c r="EO96" s="234"/>
      <c r="EP96" s="234"/>
      <c r="EQ96" s="234"/>
      <c r="ER96" s="234"/>
      <c r="ES96" s="234"/>
      <c r="ET96" s="234"/>
      <c r="EU96" s="234"/>
      <c r="EV96" s="234"/>
      <c r="EW96" s="234"/>
      <c r="EX96" s="234"/>
      <c r="EY96" s="234"/>
      <c r="EZ96" s="234"/>
      <c r="FA96" s="234"/>
      <c r="FB96" s="234"/>
      <c r="FC96" s="234"/>
      <c r="FD96" s="234"/>
      <c r="FE96" s="234"/>
      <c r="FF96" s="234"/>
      <c r="FG96" s="234"/>
      <c r="FH96" s="234"/>
      <c r="FI96" s="234"/>
      <c r="FJ96" s="234"/>
      <c r="FK96" s="234"/>
      <c r="FL96" s="234"/>
      <c r="FM96" s="234"/>
      <c r="FN96" s="234"/>
      <c r="FO96" s="234"/>
      <c r="FP96" s="234"/>
      <c r="FQ96" s="234"/>
      <c r="FR96" s="234"/>
      <c r="FS96" s="234"/>
      <c r="FT96" s="234"/>
      <c r="FU96" s="234"/>
      <c r="FV96" s="234"/>
      <c r="FW96" s="234"/>
      <c r="FX96" s="234"/>
      <c r="FY96" s="234"/>
      <c r="FZ96" s="234"/>
      <c r="GA96" s="234"/>
      <c r="GB96" s="234"/>
      <c r="GC96" s="234"/>
      <c r="GD96" s="234"/>
      <c r="GE96" s="234"/>
      <c r="GF96" s="234"/>
      <c r="GG96" s="234"/>
      <c r="GH96" s="234"/>
      <c r="GI96" s="234"/>
      <c r="GJ96" s="234"/>
      <c r="GK96" s="234"/>
      <c r="GL96" s="234"/>
      <c r="GM96" s="234"/>
      <c r="GN96" s="234"/>
      <c r="GO96" s="234"/>
      <c r="GP96" s="234"/>
      <c r="GQ96" s="234"/>
      <c r="GR96" s="234"/>
      <c r="GS96" s="234"/>
      <c r="GT96" s="234"/>
      <c r="GU96" s="234"/>
      <c r="GV96" s="234"/>
      <c r="GW96" s="234"/>
      <c r="GX96" s="234"/>
      <c r="GY96" s="234"/>
      <c r="GZ96" s="234"/>
      <c r="HA96" s="234"/>
      <c r="HB96" s="234"/>
      <c r="HC96" s="234"/>
      <c r="HD96" s="234"/>
      <c r="HE96" s="234"/>
      <c r="HF96" s="234"/>
      <c r="HG96" s="234"/>
      <c r="HH96" s="234"/>
      <c r="HI96" s="234"/>
      <c r="HJ96" s="234"/>
      <c r="HK96" s="234"/>
      <c r="HL96" s="234"/>
      <c r="HM96" s="234"/>
      <c r="HN96" s="234"/>
      <c r="HO96" s="234"/>
      <c r="HP96" s="234"/>
      <c r="HQ96" s="234"/>
      <c r="HR96" s="234"/>
      <c r="HS96" s="234"/>
      <c r="HT96" s="234"/>
      <c r="HU96" s="234"/>
      <c r="HV96" s="234"/>
      <c r="HW96" s="234"/>
      <c r="HX96" s="234"/>
      <c r="HY96" s="234"/>
      <c r="HZ96" s="234"/>
      <c r="IA96" s="234"/>
      <c r="IB96" s="234"/>
      <c r="IC96" s="234"/>
      <c r="ID96" s="234"/>
      <c r="IE96" s="234"/>
      <c r="IF96" s="234"/>
      <c r="IG96" s="234"/>
      <c r="IH96" s="234"/>
      <c r="II96" s="234"/>
      <c r="IJ96" s="234"/>
      <c r="IK96" s="234"/>
      <c r="IL96" s="234"/>
      <c r="IM96" s="234"/>
      <c r="IN96" s="234"/>
      <c r="IO96" s="234"/>
      <c r="IP96" s="234"/>
      <c r="IQ96" s="234"/>
      <c r="IR96" s="234"/>
      <c r="IS96" s="234"/>
      <c r="IT96" s="234"/>
      <c r="IU96" s="234"/>
    </row>
    <row r="97" spans="1:255" s="237" customFormat="1" ht="13.5" customHeight="1" thickBot="1">
      <c r="A97" s="234"/>
      <c r="B97" s="283"/>
      <c r="C97" s="287">
        <v>1</v>
      </c>
      <c r="D97" s="322" t="s">
        <v>590</v>
      </c>
      <c r="E97" s="323">
        <v>0.7</v>
      </c>
      <c r="F97" s="324"/>
      <c r="G97" s="325">
        <f ca="1">IFERROR(AVERAGEIF($D$80:$J$93,"POMCA",G$80:G$93),0)</f>
        <v>0.75410714285714286</v>
      </c>
      <c r="H97" s="326">
        <f ca="1">IFERROR(AVERAGEIF($D$80:$J$93,"POMCA",H$80:H$93),0)</f>
        <v>0.97361111111111109</v>
      </c>
      <c r="I97" s="325">
        <f ca="1">IFERROR(AVERAGEIF($D$80:$J$93,"POMCA",I$80:I$93),0)</f>
        <v>0.98611111111111116</v>
      </c>
      <c r="J97" s="325">
        <f ca="1">IFERROR(AVERAGEIF($D$80:$J$93,"POMCA",J$80:J$93),0)</f>
        <v>0.98888888888888893</v>
      </c>
      <c r="K97" s="311"/>
      <c r="L97" s="234"/>
      <c r="M97" s="234"/>
      <c r="N97" s="234"/>
      <c r="O97" s="234"/>
      <c r="P97" s="234"/>
      <c r="Q97" s="234"/>
      <c r="R97" s="234"/>
      <c r="S97" s="234"/>
      <c r="T97" s="234"/>
      <c r="U97" s="234"/>
      <c r="V97" s="234"/>
      <c r="W97" s="234"/>
      <c r="X97" s="234"/>
      <c r="Y97" s="234"/>
      <c r="Z97" s="234"/>
      <c r="AA97" s="234"/>
      <c r="AB97" s="234"/>
      <c r="AC97" s="234"/>
      <c r="AD97" s="234"/>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34"/>
      <c r="BF97" s="234"/>
      <c r="BG97" s="234"/>
      <c r="BH97" s="234"/>
      <c r="BI97" s="234"/>
      <c r="BJ97" s="234"/>
      <c r="BK97" s="234"/>
      <c r="BL97" s="234"/>
      <c r="BM97" s="234"/>
      <c r="BN97" s="234"/>
      <c r="BO97" s="234"/>
      <c r="BP97" s="234"/>
      <c r="BQ97" s="234"/>
      <c r="BR97" s="234"/>
      <c r="BS97" s="234"/>
      <c r="BT97" s="234"/>
      <c r="BU97" s="234"/>
      <c r="BV97" s="234"/>
      <c r="BW97" s="234"/>
      <c r="BX97" s="234"/>
      <c r="BY97" s="234"/>
      <c r="BZ97" s="234"/>
      <c r="CA97" s="234"/>
      <c r="CB97" s="234"/>
      <c r="CC97" s="234"/>
      <c r="CD97" s="234"/>
      <c r="CE97" s="234"/>
      <c r="CF97" s="234"/>
      <c r="CG97" s="234"/>
      <c r="CH97" s="234"/>
      <c r="CI97" s="234"/>
      <c r="CJ97" s="234"/>
      <c r="CK97" s="234"/>
      <c r="CL97" s="234"/>
      <c r="CM97" s="234"/>
      <c r="CN97" s="234"/>
      <c r="CO97" s="234"/>
      <c r="CP97" s="234"/>
      <c r="CQ97" s="234"/>
      <c r="CR97" s="234"/>
      <c r="CS97" s="234"/>
      <c r="CT97" s="234"/>
      <c r="CU97" s="234"/>
      <c r="CV97" s="234"/>
      <c r="CW97" s="234"/>
      <c r="CX97" s="234"/>
      <c r="CY97" s="234"/>
      <c r="CZ97" s="234"/>
      <c r="DA97" s="234"/>
      <c r="DB97" s="234"/>
      <c r="DC97" s="234"/>
      <c r="DD97" s="234"/>
      <c r="DE97" s="234"/>
      <c r="DF97" s="234"/>
      <c r="DG97" s="234"/>
      <c r="DH97" s="234"/>
      <c r="DI97" s="234"/>
      <c r="DJ97" s="234"/>
      <c r="DK97" s="234"/>
      <c r="DL97" s="234"/>
      <c r="DM97" s="234"/>
      <c r="DN97" s="234"/>
      <c r="DO97" s="234"/>
      <c r="DP97" s="234"/>
      <c r="DQ97" s="234"/>
      <c r="DR97" s="234"/>
      <c r="DS97" s="234"/>
      <c r="DT97" s="234"/>
      <c r="DU97" s="234"/>
      <c r="DV97" s="234"/>
      <c r="DW97" s="234"/>
      <c r="DX97" s="234"/>
      <c r="DY97" s="234"/>
      <c r="DZ97" s="234"/>
      <c r="EA97" s="234"/>
      <c r="EB97" s="234"/>
      <c r="EC97" s="234"/>
      <c r="ED97" s="234"/>
      <c r="EE97" s="234"/>
      <c r="EF97" s="234"/>
      <c r="EG97" s="234"/>
      <c r="EH97" s="234"/>
      <c r="EI97" s="234"/>
      <c r="EJ97" s="234"/>
      <c r="EK97" s="234"/>
      <c r="EL97" s="234"/>
      <c r="EM97" s="234"/>
      <c r="EN97" s="234"/>
      <c r="EO97" s="234"/>
      <c r="EP97" s="234"/>
      <c r="EQ97" s="234"/>
      <c r="ER97" s="234"/>
      <c r="ES97" s="234"/>
      <c r="ET97" s="234"/>
      <c r="EU97" s="234"/>
      <c r="EV97" s="234"/>
      <c r="EW97" s="234"/>
      <c r="EX97" s="234"/>
      <c r="EY97" s="234"/>
      <c r="EZ97" s="234"/>
      <c r="FA97" s="234"/>
      <c r="FB97" s="234"/>
      <c r="FC97" s="234"/>
      <c r="FD97" s="234"/>
      <c r="FE97" s="234"/>
      <c r="FF97" s="234"/>
      <c r="FG97" s="234"/>
      <c r="FH97" s="234"/>
      <c r="FI97" s="234"/>
      <c r="FJ97" s="234"/>
      <c r="FK97" s="234"/>
      <c r="FL97" s="234"/>
      <c r="FM97" s="234"/>
      <c r="FN97" s="234"/>
      <c r="FO97" s="234"/>
      <c r="FP97" s="234"/>
      <c r="FQ97" s="234"/>
      <c r="FR97" s="234"/>
      <c r="FS97" s="234"/>
      <c r="FT97" s="234"/>
      <c r="FU97" s="234"/>
      <c r="FV97" s="234"/>
      <c r="FW97" s="234"/>
      <c r="FX97" s="234"/>
      <c r="FY97" s="234"/>
      <c r="FZ97" s="234"/>
      <c r="GA97" s="234"/>
      <c r="GB97" s="234"/>
      <c r="GC97" s="234"/>
      <c r="GD97" s="234"/>
      <c r="GE97" s="234"/>
      <c r="GF97" s="234"/>
      <c r="GG97" s="234"/>
      <c r="GH97" s="234"/>
      <c r="GI97" s="234"/>
      <c r="GJ97" s="234"/>
      <c r="GK97" s="234"/>
      <c r="GL97" s="234"/>
      <c r="GM97" s="234"/>
      <c r="GN97" s="234"/>
      <c r="GO97" s="234"/>
      <c r="GP97" s="234"/>
      <c r="GQ97" s="234"/>
      <c r="GR97" s="234"/>
      <c r="GS97" s="234"/>
      <c r="GT97" s="234"/>
      <c r="GU97" s="234"/>
      <c r="GV97" s="234"/>
      <c r="GW97" s="234"/>
      <c r="GX97" s="234"/>
      <c r="GY97" s="234"/>
      <c r="GZ97" s="234"/>
      <c r="HA97" s="234"/>
      <c r="HB97" s="234"/>
      <c r="HC97" s="234"/>
      <c r="HD97" s="234"/>
      <c r="HE97" s="234"/>
      <c r="HF97" s="234"/>
      <c r="HG97" s="234"/>
      <c r="HH97" s="234"/>
      <c r="HI97" s="234"/>
      <c r="HJ97" s="234"/>
      <c r="HK97" s="234"/>
      <c r="HL97" s="234"/>
      <c r="HM97" s="234"/>
      <c r="HN97" s="234"/>
      <c r="HO97" s="234"/>
      <c r="HP97" s="234"/>
      <c r="HQ97" s="234"/>
      <c r="HR97" s="234"/>
      <c r="HS97" s="234"/>
      <c r="HT97" s="234"/>
      <c r="HU97" s="234"/>
      <c r="HV97" s="234"/>
      <c r="HW97" s="234"/>
      <c r="HX97" s="234"/>
      <c r="HY97" s="234"/>
      <c r="HZ97" s="234"/>
      <c r="IA97" s="234"/>
      <c r="IB97" s="234"/>
      <c r="IC97" s="234"/>
      <c r="ID97" s="234"/>
      <c r="IE97" s="234"/>
      <c r="IF97" s="234"/>
      <c r="IG97" s="234"/>
      <c r="IH97" s="234"/>
      <c r="II97" s="234"/>
      <c r="IJ97" s="234"/>
      <c r="IK97" s="234"/>
      <c r="IL97" s="234"/>
      <c r="IM97" s="234"/>
      <c r="IN97" s="234"/>
      <c r="IO97" s="234"/>
      <c r="IP97" s="234"/>
      <c r="IQ97" s="234"/>
      <c r="IR97" s="234"/>
      <c r="IS97" s="234"/>
      <c r="IT97" s="234"/>
      <c r="IU97" s="234"/>
    </row>
    <row r="98" spans="1:255" s="237" customFormat="1" ht="13.5" customHeight="1" thickBot="1">
      <c r="A98" s="234"/>
      <c r="B98" s="283"/>
      <c r="C98" s="327">
        <v>2</v>
      </c>
      <c r="D98" s="328" t="s">
        <v>522</v>
      </c>
      <c r="E98" s="329">
        <v>0.3</v>
      </c>
      <c r="F98" s="324"/>
      <c r="G98" s="325">
        <f ca="1">IFERROR(AVERAGEIF($D$80:$J$93,"PMA",G$80:G$93),0)</f>
        <v>1</v>
      </c>
      <c r="H98" s="325">
        <f ca="1">IFERROR(AVERAGEIF($D$80:$J$93,"PMA",H$80:H$93),0)</f>
        <v>1</v>
      </c>
      <c r="I98" s="325">
        <f ca="1">IFERROR(AVERAGEIF($D$80:$J$93,"PMA",I$80:I$93),0)</f>
        <v>1</v>
      </c>
      <c r="J98" s="325">
        <f ca="1">IFERROR(AVERAGEIF($D$80:$J$93,"PMA",J$80:J$93),0)</f>
        <v>1</v>
      </c>
      <c r="K98" s="311"/>
      <c r="L98" s="234"/>
      <c r="M98" s="234"/>
      <c r="N98" s="234"/>
      <c r="O98" s="234"/>
      <c r="P98" s="234"/>
      <c r="Q98" s="234"/>
      <c r="R98" s="234"/>
      <c r="S98" s="234"/>
      <c r="T98" s="234"/>
      <c r="U98" s="234"/>
      <c r="V98" s="234"/>
      <c r="W98" s="234"/>
      <c r="X98" s="234"/>
      <c r="Y98" s="234"/>
      <c r="Z98" s="234"/>
      <c r="AA98" s="234"/>
      <c r="AB98" s="234"/>
      <c r="AC98" s="234"/>
      <c r="AD98" s="234"/>
      <c r="AE98" s="234"/>
      <c r="AF98" s="234"/>
      <c r="AG98" s="234"/>
      <c r="AH98" s="234"/>
      <c r="AI98" s="234"/>
      <c r="AJ98" s="234"/>
      <c r="AK98" s="234"/>
      <c r="AL98" s="234"/>
      <c r="AM98" s="234"/>
      <c r="AN98" s="234"/>
      <c r="AO98" s="234"/>
      <c r="AP98" s="234"/>
      <c r="AQ98" s="234"/>
      <c r="AR98" s="234"/>
      <c r="AS98" s="234"/>
      <c r="AT98" s="234"/>
      <c r="AU98" s="234"/>
      <c r="AV98" s="234"/>
      <c r="AW98" s="234"/>
      <c r="AX98" s="234"/>
      <c r="AY98" s="234"/>
      <c r="AZ98" s="234"/>
      <c r="BA98" s="234"/>
      <c r="BB98" s="234"/>
      <c r="BC98" s="234"/>
      <c r="BD98" s="234"/>
      <c r="BE98" s="234"/>
      <c r="BF98" s="234"/>
      <c r="BG98" s="234"/>
      <c r="BH98" s="234"/>
      <c r="BI98" s="234"/>
      <c r="BJ98" s="234"/>
      <c r="BK98" s="234"/>
      <c r="BL98" s="234"/>
      <c r="BM98" s="234"/>
      <c r="BN98" s="234"/>
      <c r="BO98" s="234"/>
      <c r="BP98" s="234"/>
      <c r="BQ98" s="234"/>
      <c r="BR98" s="234"/>
      <c r="BS98" s="234"/>
      <c r="BT98" s="234"/>
      <c r="BU98" s="234"/>
      <c r="BV98" s="234"/>
      <c r="BW98" s="234"/>
      <c r="BX98" s="234"/>
      <c r="BY98" s="234"/>
      <c r="BZ98" s="234"/>
      <c r="CA98" s="234"/>
      <c r="CB98" s="234"/>
      <c r="CC98" s="234"/>
      <c r="CD98" s="234"/>
      <c r="CE98" s="234"/>
      <c r="CF98" s="234"/>
      <c r="CG98" s="234"/>
      <c r="CH98" s="234"/>
      <c r="CI98" s="234"/>
      <c r="CJ98" s="234"/>
      <c r="CK98" s="234"/>
      <c r="CL98" s="234"/>
      <c r="CM98" s="234"/>
      <c r="CN98" s="234"/>
      <c r="CO98" s="234"/>
      <c r="CP98" s="234"/>
      <c r="CQ98" s="234"/>
      <c r="CR98" s="234"/>
      <c r="CS98" s="234"/>
      <c r="CT98" s="234"/>
      <c r="CU98" s="234"/>
      <c r="CV98" s="234"/>
      <c r="CW98" s="234"/>
      <c r="CX98" s="234"/>
      <c r="CY98" s="234"/>
      <c r="CZ98" s="234"/>
      <c r="DA98" s="234"/>
      <c r="DB98" s="234"/>
      <c r="DC98" s="234"/>
      <c r="DD98" s="234"/>
      <c r="DE98" s="234"/>
      <c r="DF98" s="234"/>
      <c r="DG98" s="234"/>
      <c r="DH98" s="234"/>
      <c r="DI98" s="234"/>
      <c r="DJ98" s="234"/>
      <c r="DK98" s="234"/>
      <c r="DL98" s="234"/>
      <c r="DM98" s="234"/>
      <c r="DN98" s="234"/>
      <c r="DO98" s="234"/>
      <c r="DP98" s="234"/>
      <c r="DQ98" s="234"/>
      <c r="DR98" s="234"/>
      <c r="DS98" s="234"/>
      <c r="DT98" s="234"/>
      <c r="DU98" s="234"/>
      <c r="DV98" s="234"/>
      <c r="DW98" s="234"/>
      <c r="DX98" s="234"/>
      <c r="DY98" s="234"/>
      <c r="DZ98" s="234"/>
      <c r="EA98" s="234"/>
      <c r="EB98" s="234"/>
      <c r="EC98" s="234"/>
      <c r="ED98" s="234"/>
      <c r="EE98" s="234"/>
      <c r="EF98" s="234"/>
      <c r="EG98" s="234"/>
      <c r="EH98" s="234"/>
      <c r="EI98" s="234"/>
      <c r="EJ98" s="234"/>
      <c r="EK98" s="234"/>
      <c r="EL98" s="234"/>
      <c r="EM98" s="234"/>
      <c r="EN98" s="234"/>
      <c r="EO98" s="234"/>
      <c r="EP98" s="234"/>
      <c r="EQ98" s="234"/>
      <c r="ER98" s="234"/>
      <c r="ES98" s="234"/>
      <c r="ET98" s="234"/>
      <c r="EU98" s="234"/>
      <c r="EV98" s="234"/>
      <c r="EW98" s="234"/>
      <c r="EX98" s="234"/>
      <c r="EY98" s="234"/>
      <c r="EZ98" s="234"/>
      <c r="FA98" s="234"/>
      <c r="FB98" s="234"/>
      <c r="FC98" s="234"/>
      <c r="FD98" s="234"/>
      <c r="FE98" s="234"/>
      <c r="FF98" s="234"/>
      <c r="FG98" s="234"/>
      <c r="FH98" s="234"/>
      <c r="FI98" s="234"/>
      <c r="FJ98" s="234"/>
      <c r="FK98" s="234"/>
      <c r="FL98" s="234"/>
      <c r="FM98" s="234"/>
      <c r="FN98" s="234"/>
      <c r="FO98" s="234"/>
      <c r="FP98" s="234"/>
      <c r="FQ98" s="234"/>
      <c r="FR98" s="234"/>
      <c r="FS98" s="234"/>
      <c r="FT98" s="234"/>
      <c r="FU98" s="234"/>
      <c r="FV98" s="234"/>
      <c r="FW98" s="234"/>
      <c r="FX98" s="234"/>
      <c r="FY98" s="234"/>
      <c r="FZ98" s="234"/>
      <c r="GA98" s="234"/>
      <c r="GB98" s="234"/>
      <c r="GC98" s="234"/>
      <c r="GD98" s="234"/>
      <c r="GE98" s="234"/>
      <c r="GF98" s="234"/>
      <c r="GG98" s="234"/>
      <c r="GH98" s="234"/>
      <c r="GI98" s="234"/>
      <c r="GJ98" s="234"/>
      <c r="GK98" s="234"/>
      <c r="GL98" s="234"/>
      <c r="GM98" s="234"/>
      <c r="GN98" s="234"/>
      <c r="GO98" s="234"/>
      <c r="GP98" s="234"/>
      <c r="GQ98" s="234"/>
      <c r="GR98" s="234"/>
      <c r="GS98" s="234"/>
      <c r="GT98" s="234"/>
      <c r="GU98" s="234"/>
      <c r="GV98" s="234"/>
      <c r="GW98" s="234"/>
      <c r="GX98" s="234"/>
      <c r="GY98" s="234"/>
      <c r="GZ98" s="234"/>
      <c r="HA98" s="234"/>
      <c r="HB98" s="234"/>
      <c r="HC98" s="234"/>
      <c r="HD98" s="234"/>
      <c r="HE98" s="234"/>
      <c r="HF98" s="234"/>
      <c r="HG98" s="234"/>
      <c r="HH98" s="234"/>
      <c r="HI98" s="234"/>
      <c r="HJ98" s="234"/>
      <c r="HK98" s="234"/>
      <c r="HL98" s="234"/>
      <c r="HM98" s="234"/>
      <c r="HN98" s="234"/>
      <c r="HO98" s="234"/>
      <c r="HP98" s="234"/>
      <c r="HQ98" s="234"/>
      <c r="HR98" s="234"/>
      <c r="HS98" s="234"/>
      <c r="HT98" s="234"/>
      <c r="HU98" s="234"/>
      <c r="HV98" s="234"/>
      <c r="HW98" s="234"/>
      <c r="HX98" s="234"/>
      <c r="HY98" s="234"/>
      <c r="HZ98" s="234"/>
      <c r="IA98" s="234"/>
      <c r="IB98" s="234"/>
      <c r="IC98" s="234"/>
      <c r="ID98" s="234"/>
      <c r="IE98" s="234"/>
      <c r="IF98" s="234"/>
      <c r="IG98" s="234"/>
      <c r="IH98" s="234"/>
      <c r="II98" s="234"/>
      <c r="IJ98" s="234"/>
      <c r="IK98" s="234"/>
      <c r="IL98" s="234"/>
      <c r="IM98" s="234"/>
      <c r="IN98" s="234"/>
      <c r="IO98" s="234"/>
      <c r="IP98" s="234"/>
      <c r="IQ98" s="234"/>
      <c r="IR98" s="234"/>
      <c r="IS98" s="234"/>
      <c r="IT98" s="234"/>
      <c r="IU98" s="234"/>
    </row>
    <row r="99" spans="1:255" s="237" customFormat="1" ht="13.5" customHeight="1" thickBot="1">
      <c r="A99" s="234"/>
      <c r="B99" s="283"/>
      <c r="C99" s="327">
        <v>3</v>
      </c>
      <c r="D99" s="328" t="s">
        <v>523</v>
      </c>
      <c r="E99" s="330">
        <v>0</v>
      </c>
      <c r="F99" s="324"/>
      <c r="G99" s="325">
        <f ca="1">IFERROR(AVERAGEIF($D$80:$J$93,"PMM",G$80:G$93),0)</f>
        <v>0</v>
      </c>
      <c r="H99" s="325">
        <f ca="1">IFERROR(AVERAGEIF($D$80:$J$93,"PMM",H$80:H$93),0)</f>
        <v>0</v>
      </c>
      <c r="I99" s="325">
        <f ca="1">IFERROR(AVERAGEIF($D$80:$J$93,"PMM",I$80:I$93),0)</f>
        <v>0</v>
      </c>
      <c r="J99" s="325">
        <f ca="1">IFERROR(AVERAGEIF($D$80:$J$93,"PMM",J$80:J$93),0)</f>
        <v>0</v>
      </c>
      <c r="K99" s="311"/>
      <c r="L99" s="234"/>
      <c r="M99" s="234"/>
      <c r="N99" s="234"/>
      <c r="O99" s="234"/>
      <c r="P99" s="234"/>
      <c r="Q99" s="234"/>
      <c r="R99" s="234"/>
      <c r="S99" s="234"/>
      <c r="T99" s="234"/>
      <c r="U99" s="234"/>
      <c r="V99" s="234"/>
      <c r="W99" s="234"/>
      <c r="X99" s="234"/>
      <c r="Y99" s="234"/>
      <c r="Z99" s="234"/>
      <c r="AA99" s="234"/>
      <c r="AB99" s="234"/>
      <c r="AC99" s="234"/>
      <c r="AD99" s="234"/>
      <c r="AE99" s="234"/>
      <c r="AF99" s="234"/>
      <c r="AG99" s="234"/>
      <c r="AH99" s="234"/>
      <c r="AI99" s="234"/>
      <c r="AJ99" s="234"/>
      <c r="AK99" s="234"/>
      <c r="AL99" s="234"/>
      <c r="AM99" s="234"/>
      <c r="AN99" s="234"/>
      <c r="AO99" s="234"/>
      <c r="AP99" s="234"/>
      <c r="AQ99" s="234"/>
      <c r="AR99" s="234"/>
      <c r="AS99" s="234"/>
      <c r="AT99" s="234"/>
      <c r="AU99" s="234"/>
      <c r="AV99" s="234"/>
      <c r="AW99" s="234"/>
      <c r="AX99" s="234"/>
      <c r="AY99" s="234"/>
      <c r="AZ99" s="234"/>
      <c r="BA99" s="234"/>
      <c r="BB99" s="234"/>
      <c r="BC99" s="234"/>
      <c r="BD99" s="234"/>
      <c r="BE99" s="234"/>
      <c r="BF99" s="234"/>
      <c r="BG99" s="234"/>
      <c r="BH99" s="234"/>
      <c r="BI99" s="234"/>
      <c r="BJ99" s="234"/>
      <c r="BK99" s="234"/>
      <c r="BL99" s="234"/>
      <c r="BM99" s="234"/>
      <c r="BN99" s="234"/>
      <c r="BO99" s="234"/>
      <c r="BP99" s="234"/>
      <c r="BQ99" s="234"/>
      <c r="BR99" s="234"/>
      <c r="BS99" s="234"/>
      <c r="BT99" s="234"/>
      <c r="BU99" s="234"/>
      <c r="BV99" s="234"/>
      <c r="BW99" s="234"/>
      <c r="BX99" s="234"/>
      <c r="BY99" s="234"/>
      <c r="BZ99" s="234"/>
      <c r="CA99" s="234"/>
      <c r="CB99" s="234"/>
      <c r="CC99" s="234"/>
      <c r="CD99" s="234"/>
      <c r="CE99" s="234"/>
      <c r="CF99" s="234"/>
      <c r="CG99" s="234"/>
      <c r="CH99" s="234"/>
      <c r="CI99" s="234"/>
      <c r="CJ99" s="234"/>
      <c r="CK99" s="234"/>
      <c r="CL99" s="234"/>
      <c r="CM99" s="234"/>
      <c r="CN99" s="234"/>
      <c r="CO99" s="234"/>
      <c r="CP99" s="234"/>
      <c r="CQ99" s="234"/>
      <c r="CR99" s="234"/>
      <c r="CS99" s="234"/>
      <c r="CT99" s="234"/>
      <c r="CU99" s="234"/>
      <c r="CV99" s="234"/>
      <c r="CW99" s="234"/>
      <c r="CX99" s="234"/>
      <c r="CY99" s="234"/>
      <c r="CZ99" s="234"/>
      <c r="DA99" s="234"/>
      <c r="DB99" s="234"/>
      <c r="DC99" s="234"/>
      <c r="DD99" s="234"/>
      <c r="DE99" s="234"/>
      <c r="DF99" s="234"/>
      <c r="DG99" s="234"/>
      <c r="DH99" s="234"/>
      <c r="DI99" s="234"/>
      <c r="DJ99" s="234"/>
      <c r="DK99" s="234"/>
      <c r="DL99" s="234"/>
      <c r="DM99" s="234"/>
      <c r="DN99" s="234"/>
      <c r="DO99" s="234"/>
      <c r="DP99" s="234"/>
      <c r="DQ99" s="234"/>
      <c r="DR99" s="234"/>
      <c r="DS99" s="234"/>
      <c r="DT99" s="234"/>
      <c r="DU99" s="234"/>
      <c r="DV99" s="234"/>
      <c r="DW99" s="234"/>
      <c r="DX99" s="234"/>
      <c r="DY99" s="234"/>
      <c r="DZ99" s="234"/>
      <c r="EA99" s="234"/>
      <c r="EB99" s="234"/>
      <c r="EC99" s="234"/>
      <c r="ED99" s="234"/>
      <c r="EE99" s="234"/>
      <c r="EF99" s="234"/>
      <c r="EG99" s="234"/>
      <c r="EH99" s="234"/>
      <c r="EI99" s="234"/>
      <c r="EJ99" s="234"/>
      <c r="EK99" s="234"/>
      <c r="EL99" s="234"/>
      <c r="EM99" s="234"/>
      <c r="EN99" s="234"/>
      <c r="EO99" s="234"/>
      <c r="EP99" s="234"/>
      <c r="EQ99" s="234"/>
      <c r="ER99" s="234"/>
      <c r="ES99" s="234"/>
      <c r="ET99" s="234"/>
      <c r="EU99" s="234"/>
      <c r="EV99" s="234"/>
      <c r="EW99" s="234"/>
      <c r="EX99" s="234"/>
      <c r="EY99" s="234"/>
      <c r="EZ99" s="234"/>
      <c r="FA99" s="234"/>
      <c r="FB99" s="234"/>
      <c r="FC99" s="234"/>
      <c r="FD99" s="234"/>
      <c r="FE99" s="234"/>
      <c r="FF99" s="234"/>
      <c r="FG99" s="234"/>
      <c r="FH99" s="234"/>
      <c r="FI99" s="234"/>
      <c r="FJ99" s="234"/>
      <c r="FK99" s="234"/>
      <c r="FL99" s="234"/>
      <c r="FM99" s="234"/>
      <c r="FN99" s="234"/>
      <c r="FO99" s="234"/>
      <c r="FP99" s="234"/>
      <c r="FQ99" s="234"/>
      <c r="FR99" s="234"/>
      <c r="FS99" s="234"/>
      <c r="FT99" s="234"/>
      <c r="FU99" s="234"/>
      <c r="FV99" s="234"/>
      <c r="FW99" s="234"/>
      <c r="FX99" s="234"/>
      <c r="FY99" s="234"/>
      <c r="FZ99" s="234"/>
      <c r="GA99" s="234"/>
      <c r="GB99" s="234"/>
      <c r="GC99" s="234"/>
      <c r="GD99" s="234"/>
      <c r="GE99" s="234"/>
      <c r="GF99" s="234"/>
      <c r="GG99" s="234"/>
      <c r="GH99" s="234"/>
      <c r="GI99" s="234"/>
      <c r="GJ99" s="234"/>
      <c r="GK99" s="234"/>
      <c r="GL99" s="234"/>
      <c r="GM99" s="234"/>
      <c r="GN99" s="234"/>
      <c r="GO99" s="234"/>
      <c r="GP99" s="234"/>
      <c r="GQ99" s="234"/>
      <c r="GR99" s="234"/>
      <c r="GS99" s="234"/>
      <c r="GT99" s="234"/>
      <c r="GU99" s="234"/>
      <c r="GV99" s="234"/>
      <c r="GW99" s="234"/>
      <c r="GX99" s="234"/>
      <c r="GY99" s="234"/>
      <c r="GZ99" s="234"/>
      <c r="HA99" s="234"/>
      <c r="HB99" s="234"/>
      <c r="HC99" s="234"/>
      <c r="HD99" s="234"/>
      <c r="HE99" s="234"/>
      <c r="HF99" s="234"/>
      <c r="HG99" s="234"/>
      <c r="HH99" s="234"/>
      <c r="HI99" s="234"/>
      <c r="HJ99" s="234"/>
      <c r="HK99" s="234"/>
      <c r="HL99" s="234"/>
      <c r="HM99" s="234"/>
      <c r="HN99" s="234"/>
      <c r="HO99" s="234"/>
      <c r="HP99" s="234"/>
      <c r="HQ99" s="234"/>
      <c r="HR99" s="234"/>
      <c r="HS99" s="234"/>
      <c r="HT99" s="234"/>
      <c r="HU99" s="234"/>
      <c r="HV99" s="234"/>
      <c r="HW99" s="234"/>
      <c r="HX99" s="234"/>
      <c r="HY99" s="234"/>
      <c r="HZ99" s="234"/>
      <c r="IA99" s="234"/>
      <c r="IB99" s="234"/>
      <c r="IC99" s="234"/>
      <c r="ID99" s="234"/>
      <c r="IE99" s="234"/>
      <c r="IF99" s="234"/>
      <c r="IG99" s="234"/>
      <c r="IH99" s="234"/>
      <c r="II99" s="234"/>
      <c r="IJ99" s="234"/>
      <c r="IK99" s="234"/>
      <c r="IL99" s="234"/>
      <c r="IM99" s="234"/>
      <c r="IN99" s="234"/>
      <c r="IO99" s="234"/>
      <c r="IP99" s="234"/>
      <c r="IQ99" s="234"/>
      <c r="IR99" s="234"/>
      <c r="IS99" s="234"/>
      <c r="IT99" s="234"/>
      <c r="IU99" s="234"/>
    </row>
    <row r="100" spans="1:255" s="237" customFormat="1" ht="13.5" customHeight="1" thickBot="1">
      <c r="A100" s="234"/>
      <c r="B100" s="283"/>
      <c r="C100" s="331"/>
      <c r="D100" s="1088">
        <f>[15]Formulas!$D$5</f>
        <v>1</v>
      </c>
      <c r="E100" s="1066"/>
      <c r="F100" s="332" t="s">
        <v>1452</v>
      </c>
      <c r="G100" s="333">
        <f ca="1">E97*G97+E98*G98+E99*G99</f>
        <v>0.82787499999999992</v>
      </c>
      <c r="H100" s="333">
        <f ca="1">E97*H97+E98*H98+E99*H99</f>
        <v>0.98152777777777778</v>
      </c>
      <c r="I100" s="333">
        <f ca="1">E97*I97+E98*I98+E99*I99</f>
        <v>0.99027777777777781</v>
      </c>
      <c r="J100" s="333">
        <f ca="1">E97*J97+E98*J98+E99*J99</f>
        <v>0.99222222222222212</v>
      </c>
      <c r="K100" s="312"/>
      <c r="L100" s="234"/>
      <c r="M100" s="234"/>
      <c r="N100" s="234"/>
      <c r="O100" s="234"/>
      <c r="P100" s="234"/>
      <c r="Q100" s="234"/>
      <c r="R100" s="234"/>
      <c r="S100" s="234"/>
      <c r="T100" s="234"/>
      <c r="U100" s="234"/>
      <c r="V100" s="234"/>
      <c r="W100" s="234"/>
      <c r="X100" s="234"/>
      <c r="Y100" s="234"/>
      <c r="Z100" s="234"/>
      <c r="AA100" s="234"/>
      <c r="AB100" s="234"/>
      <c r="AC100" s="234"/>
      <c r="AD100" s="234"/>
      <c r="AE100" s="234"/>
      <c r="AF100" s="234"/>
      <c r="AG100" s="234"/>
      <c r="AH100" s="234"/>
      <c r="AI100" s="234"/>
      <c r="AJ100" s="234"/>
      <c r="AK100" s="234"/>
      <c r="AL100" s="234"/>
      <c r="AM100" s="234"/>
      <c r="AN100" s="234"/>
      <c r="AO100" s="234"/>
      <c r="AP100" s="234"/>
      <c r="AQ100" s="234"/>
      <c r="AR100" s="234"/>
      <c r="AS100" s="234"/>
      <c r="AT100" s="234"/>
      <c r="AU100" s="234"/>
      <c r="AV100" s="234"/>
      <c r="AW100" s="234"/>
      <c r="AX100" s="234"/>
      <c r="AY100" s="234"/>
      <c r="AZ100" s="234"/>
      <c r="BA100" s="234"/>
      <c r="BB100" s="234"/>
      <c r="BC100" s="234"/>
      <c r="BD100" s="234"/>
      <c r="BE100" s="234"/>
      <c r="BF100" s="234"/>
      <c r="BG100" s="234"/>
      <c r="BH100" s="234"/>
      <c r="BI100" s="234"/>
      <c r="BJ100" s="234"/>
      <c r="BK100" s="234"/>
      <c r="BL100" s="234"/>
      <c r="BM100" s="234"/>
      <c r="BN100" s="234"/>
      <c r="BO100" s="234"/>
      <c r="BP100" s="234"/>
      <c r="BQ100" s="234"/>
      <c r="BR100" s="234"/>
      <c r="BS100" s="234"/>
      <c r="BT100" s="234"/>
      <c r="BU100" s="234"/>
      <c r="BV100" s="234"/>
      <c r="BW100" s="234"/>
      <c r="BX100" s="234"/>
      <c r="BY100" s="234"/>
      <c r="BZ100" s="234"/>
      <c r="CA100" s="234"/>
      <c r="CB100" s="234"/>
      <c r="CC100" s="234"/>
      <c r="CD100" s="234"/>
      <c r="CE100" s="234"/>
      <c r="CF100" s="234"/>
      <c r="CG100" s="234"/>
      <c r="CH100" s="234"/>
      <c r="CI100" s="234"/>
      <c r="CJ100" s="234"/>
      <c r="CK100" s="234"/>
      <c r="CL100" s="234"/>
      <c r="CM100" s="234"/>
      <c r="CN100" s="234"/>
      <c r="CO100" s="234"/>
      <c r="CP100" s="234"/>
      <c r="CQ100" s="234"/>
      <c r="CR100" s="234"/>
      <c r="CS100" s="234"/>
      <c r="CT100" s="234"/>
      <c r="CU100" s="234"/>
      <c r="CV100" s="234"/>
      <c r="CW100" s="234"/>
      <c r="CX100" s="234"/>
      <c r="CY100" s="234"/>
      <c r="CZ100" s="234"/>
      <c r="DA100" s="234"/>
      <c r="DB100" s="234"/>
      <c r="DC100" s="234"/>
      <c r="DD100" s="234"/>
      <c r="DE100" s="234"/>
      <c r="DF100" s="234"/>
      <c r="DG100" s="234"/>
      <c r="DH100" s="234"/>
      <c r="DI100" s="234"/>
      <c r="DJ100" s="234"/>
      <c r="DK100" s="234"/>
      <c r="DL100" s="234"/>
      <c r="DM100" s="234"/>
      <c r="DN100" s="234"/>
      <c r="DO100" s="234"/>
      <c r="DP100" s="234"/>
      <c r="DQ100" s="234"/>
      <c r="DR100" s="234"/>
      <c r="DS100" s="234"/>
      <c r="DT100" s="234"/>
      <c r="DU100" s="234"/>
      <c r="DV100" s="234"/>
      <c r="DW100" s="234"/>
      <c r="DX100" s="234"/>
      <c r="DY100" s="234"/>
      <c r="DZ100" s="234"/>
      <c r="EA100" s="234"/>
      <c r="EB100" s="234"/>
      <c r="EC100" s="234"/>
      <c r="ED100" s="234"/>
      <c r="EE100" s="234"/>
      <c r="EF100" s="234"/>
      <c r="EG100" s="234"/>
      <c r="EH100" s="234"/>
      <c r="EI100" s="234"/>
      <c r="EJ100" s="234"/>
      <c r="EK100" s="234"/>
      <c r="EL100" s="234"/>
      <c r="EM100" s="234"/>
      <c r="EN100" s="234"/>
      <c r="EO100" s="234"/>
      <c r="EP100" s="234"/>
      <c r="EQ100" s="234"/>
      <c r="ER100" s="234"/>
      <c r="ES100" s="234"/>
      <c r="ET100" s="234"/>
      <c r="EU100" s="234"/>
      <c r="EV100" s="234"/>
      <c r="EW100" s="234"/>
      <c r="EX100" s="234"/>
      <c r="EY100" s="234"/>
      <c r="EZ100" s="234"/>
      <c r="FA100" s="234"/>
      <c r="FB100" s="234"/>
      <c r="FC100" s="234"/>
      <c r="FD100" s="234"/>
      <c r="FE100" s="234"/>
      <c r="FF100" s="234"/>
      <c r="FG100" s="234"/>
      <c r="FH100" s="234"/>
      <c r="FI100" s="234"/>
      <c r="FJ100" s="234"/>
      <c r="FK100" s="234"/>
      <c r="FL100" s="234"/>
      <c r="FM100" s="234"/>
      <c r="FN100" s="234"/>
      <c r="FO100" s="234"/>
      <c r="FP100" s="234"/>
      <c r="FQ100" s="234"/>
      <c r="FR100" s="234"/>
      <c r="FS100" s="234"/>
      <c r="FT100" s="234"/>
      <c r="FU100" s="234"/>
      <c r="FV100" s="234"/>
      <c r="FW100" s="234"/>
      <c r="FX100" s="234"/>
      <c r="FY100" s="234"/>
      <c r="FZ100" s="234"/>
      <c r="GA100" s="234"/>
      <c r="GB100" s="234"/>
      <c r="GC100" s="234"/>
      <c r="GD100" s="234"/>
      <c r="GE100" s="234"/>
      <c r="GF100" s="234"/>
      <c r="GG100" s="234"/>
      <c r="GH100" s="234"/>
      <c r="GI100" s="234"/>
      <c r="GJ100" s="234"/>
      <c r="GK100" s="234"/>
      <c r="GL100" s="234"/>
      <c r="GM100" s="234"/>
      <c r="GN100" s="234"/>
      <c r="GO100" s="234"/>
      <c r="GP100" s="234"/>
      <c r="GQ100" s="234"/>
      <c r="GR100" s="234"/>
      <c r="GS100" s="234"/>
      <c r="GT100" s="234"/>
      <c r="GU100" s="234"/>
      <c r="GV100" s="234"/>
      <c r="GW100" s="234"/>
      <c r="GX100" s="234"/>
      <c r="GY100" s="234"/>
      <c r="GZ100" s="234"/>
      <c r="HA100" s="234"/>
      <c r="HB100" s="234"/>
      <c r="HC100" s="234"/>
      <c r="HD100" s="234"/>
      <c r="HE100" s="234"/>
      <c r="HF100" s="234"/>
      <c r="HG100" s="234"/>
      <c r="HH100" s="234"/>
      <c r="HI100" s="234"/>
      <c r="HJ100" s="234"/>
      <c r="HK100" s="234"/>
      <c r="HL100" s="234"/>
      <c r="HM100" s="234"/>
      <c r="HN100" s="234"/>
      <c r="HO100" s="234"/>
      <c r="HP100" s="234"/>
      <c r="HQ100" s="234"/>
      <c r="HR100" s="234"/>
      <c r="HS100" s="234"/>
      <c r="HT100" s="234"/>
      <c r="HU100" s="234"/>
      <c r="HV100" s="234"/>
      <c r="HW100" s="234"/>
      <c r="HX100" s="234"/>
      <c r="HY100" s="234"/>
      <c r="HZ100" s="234"/>
      <c r="IA100" s="234"/>
      <c r="IB100" s="234"/>
      <c r="IC100" s="234"/>
      <c r="ID100" s="234"/>
      <c r="IE100" s="234"/>
      <c r="IF100" s="234"/>
      <c r="IG100" s="234"/>
      <c r="IH100" s="234"/>
      <c r="II100" s="234"/>
      <c r="IJ100" s="234"/>
      <c r="IK100" s="234"/>
      <c r="IL100" s="234"/>
      <c r="IM100" s="234"/>
      <c r="IN100" s="234"/>
      <c r="IO100" s="234"/>
      <c r="IP100" s="234"/>
      <c r="IQ100" s="234"/>
      <c r="IR100" s="234"/>
      <c r="IS100" s="234"/>
      <c r="IT100" s="234"/>
      <c r="IU100" s="234"/>
    </row>
    <row r="101" spans="1:255" s="237" customFormat="1" ht="13.5" customHeight="1">
      <c r="A101" s="234"/>
      <c r="B101" s="283"/>
      <c r="C101" s="277"/>
      <c r="D101" s="1089"/>
      <c r="E101" s="1066"/>
      <c r="F101" s="1066"/>
      <c r="G101" s="1066"/>
      <c r="H101" s="1066"/>
      <c r="I101" s="1066"/>
      <c r="J101" s="1066"/>
      <c r="K101" s="1066"/>
      <c r="L101" s="234"/>
      <c r="M101" s="234"/>
      <c r="N101" s="234"/>
      <c r="O101" s="234"/>
      <c r="P101" s="234"/>
      <c r="Q101" s="234"/>
      <c r="R101" s="234"/>
      <c r="S101" s="234"/>
      <c r="T101" s="234"/>
      <c r="U101" s="234"/>
      <c r="V101" s="234"/>
      <c r="W101" s="234"/>
      <c r="X101" s="234"/>
      <c r="Y101" s="234"/>
      <c r="Z101" s="234"/>
      <c r="AA101" s="234"/>
      <c r="AB101" s="234"/>
      <c r="AC101" s="234"/>
      <c r="AD101" s="234"/>
      <c r="AE101" s="234"/>
      <c r="AF101" s="234"/>
      <c r="AG101" s="234"/>
      <c r="AH101" s="234"/>
      <c r="AI101" s="234"/>
      <c r="AJ101" s="234"/>
      <c r="AK101" s="234"/>
      <c r="AL101" s="234"/>
      <c r="AM101" s="234"/>
      <c r="AN101" s="234"/>
      <c r="AO101" s="234"/>
      <c r="AP101" s="234"/>
      <c r="AQ101" s="234"/>
      <c r="AR101" s="234"/>
      <c r="AS101" s="234"/>
      <c r="AT101" s="234"/>
      <c r="AU101" s="234"/>
      <c r="AV101" s="234"/>
      <c r="AW101" s="234"/>
      <c r="AX101" s="234"/>
      <c r="AY101" s="234"/>
      <c r="AZ101" s="234"/>
      <c r="BA101" s="234"/>
      <c r="BB101" s="234"/>
      <c r="BC101" s="234"/>
      <c r="BD101" s="234"/>
      <c r="BE101" s="234"/>
      <c r="BF101" s="234"/>
      <c r="BG101" s="234"/>
      <c r="BH101" s="234"/>
      <c r="BI101" s="234"/>
      <c r="BJ101" s="234"/>
      <c r="BK101" s="234"/>
      <c r="BL101" s="234"/>
      <c r="BM101" s="234"/>
      <c r="BN101" s="234"/>
      <c r="BO101" s="234"/>
      <c r="BP101" s="234"/>
      <c r="BQ101" s="234"/>
      <c r="BR101" s="234"/>
      <c r="BS101" s="234"/>
      <c r="BT101" s="234"/>
      <c r="BU101" s="234"/>
      <c r="BV101" s="234"/>
      <c r="BW101" s="234"/>
      <c r="BX101" s="234"/>
      <c r="BY101" s="234"/>
      <c r="BZ101" s="234"/>
      <c r="CA101" s="234"/>
      <c r="CB101" s="234"/>
      <c r="CC101" s="234"/>
      <c r="CD101" s="234"/>
      <c r="CE101" s="234"/>
      <c r="CF101" s="234"/>
      <c r="CG101" s="234"/>
      <c r="CH101" s="234"/>
      <c r="CI101" s="234"/>
      <c r="CJ101" s="234"/>
      <c r="CK101" s="234"/>
      <c r="CL101" s="234"/>
      <c r="CM101" s="234"/>
      <c r="CN101" s="234"/>
      <c r="CO101" s="234"/>
      <c r="CP101" s="234"/>
      <c r="CQ101" s="234"/>
      <c r="CR101" s="234"/>
      <c r="CS101" s="234"/>
      <c r="CT101" s="234"/>
      <c r="CU101" s="234"/>
      <c r="CV101" s="234"/>
      <c r="CW101" s="234"/>
      <c r="CX101" s="234"/>
      <c r="CY101" s="234"/>
      <c r="CZ101" s="234"/>
      <c r="DA101" s="234"/>
      <c r="DB101" s="234"/>
      <c r="DC101" s="234"/>
      <c r="DD101" s="234"/>
      <c r="DE101" s="234"/>
      <c r="DF101" s="234"/>
      <c r="DG101" s="234"/>
      <c r="DH101" s="234"/>
      <c r="DI101" s="234"/>
      <c r="DJ101" s="234"/>
      <c r="DK101" s="234"/>
      <c r="DL101" s="234"/>
      <c r="DM101" s="234"/>
      <c r="DN101" s="234"/>
      <c r="DO101" s="234"/>
      <c r="DP101" s="234"/>
      <c r="DQ101" s="234"/>
      <c r="DR101" s="234"/>
      <c r="DS101" s="234"/>
      <c r="DT101" s="234"/>
      <c r="DU101" s="234"/>
      <c r="DV101" s="234"/>
      <c r="DW101" s="234"/>
      <c r="DX101" s="234"/>
      <c r="DY101" s="234"/>
      <c r="DZ101" s="234"/>
      <c r="EA101" s="234"/>
      <c r="EB101" s="234"/>
      <c r="EC101" s="234"/>
      <c r="ED101" s="234"/>
      <c r="EE101" s="234"/>
      <c r="EF101" s="234"/>
      <c r="EG101" s="234"/>
      <c r="EH101" s="234"/>
      <c r="EI101" s="234"/>
      <c r="EJ101" s="234"/>
      <c r="EK101" s="234"/>
      <c r="EL101" s="234"/>
      <c r="EM101" s="234"/>
      <c r="EN101" s="234"/>
      <c r="EO101" s="234"/>
      <c r="EP101" s="234"/>
      <c r="EQ101" s="234"/>
      <c r="ER101" s="234"/>
      <c r="ES101" s="234"/>
      <c r="ET101" s="234"/>
      <c r="EU101" s="234"/>
      <c r="EV101" s="234"/>
      <c r="EW101" s="234"/>
      <c r="EX101" s="234"/>
      <c r="EY101" s="234"/>
      <c r="EZ101" s="234"/>
      <c r="FA101" s="234"/>
      <c r="FB101" s="234"/>
      <c r="FC101" s="234"/>
      <c r="FD101" s="234"/>
      <c r="FE101" s="234"/>
      <c r="FF101" s="234"/>
      <c r="FG101" s="234"/>
      <c r="FH101" s="234"/>
      <c r="FI101" s="234"/>
      <c r="FJ101" s="234"/>
      <c r="FK101" s="234"/>
      <c r="FL101" s="234"/>
      <c r="FM101" s="234"/>
      <c r="FN101" s="234"/>
      <c r="FO101" s="234"/>
      <c r="FP101" s="234"/>
      <c r="FQ101" s="234"/>
      <c r="FR101" s="234"/>
      <c r="FS101" s="234"/>
      <c r="FT101" s="234"/>
      <c r="FU101" s="234"/>
      <c r="FV101" s="234"/>
      <c r="FW101" s="234"/>
      <c r="FX101" s="234"/>
      <c r="FY101" s="234"/>
      <c r="FZ101" s="234"/>
      <c r="GA101" s="234"/>
      <c r="GB101" s="234"/>
      <c r="GC101" s="234"/>
      <c r="GD101" s="234"/>
      <c r="GE101" s="234"/>
      <c r="GF101" s="234"/>
      <c r="GG101" s="234"/>
      <c r="GH101" s="234"/>
      <c r="GI101" s="234"/>
      <c r="GJ101" s="234"/>
      <c r="GK101" s="234"/>
      <c r="GL101" s="234"/>
      <c r="GM101" s="234"/>
      <c r="GN101" s="234"/>
      <c r="GO101" s="234"/>
      <c r="GP101" s="234"/>
      <c r="GQ101" s="234"/>
      <c r="GR101" s="234"/>
      <c r="GS101" s="234"/>
      <c r="GT101" s="234"/>
      <c r="GU101" s="234"/>
      <c r="GV101" s="234"/>
      <c r="GW101" s="234"/>
      <c r="GX101" s="234"/>
      <c r="GY101" s="234"/>
      <c r="GZ101" s="234"/>
      <c r="HA101" s="234"/>
      <c r="HB101" s="234"/>
      <c r="HC101" s="234"/>
      <c r="HD101" s="234"/>
      <c r="HE101" s="234"/>
      <c r="HF101" s="234"/>
      <c r="HG101" s="234"/>
      <c r="HH101" s="234"/>
      <c r="HI101" s="234"/>
      <c r="HJ101" s="234"/>
      <c r="HK101" s="234"/>
      <c r="HL101" s="234"/>
      <c r="HM101" s="234"/>
      <c r="HN101" s="234"/>
      <c r="HO101" s="234"/>
      <c r="HP101" s="234"/>
      <c r="HQ101" s="234"/>
      <c r="HR101" s="234"/>
      <c r="HS101" s="234"/>
      <c r="HT101" s="234"/>
      <c r="HU101" s="234"/>
      <c r="HV101" s="234"/>
      <c r="HW101" s="234"/>
      <c r="HX101" s="234"/>
      <c r="HY101" s="234"/>
      <c r="HZ101" s="234"/>
      <c r="IA101" s="234"/>
      <c r="IB101" s="234"/>
      <c r="IC101" s="234"/>
      <c r="ID101" s="234"/>
      <c r="IE101" s="234"/>
      <c r="IF101" s="234"/>
      <c r="IG101" s="234"/>
      <c r="IH101" s="234"/>
      <c r="II101" s="234"/>
      <c r="IJ101" s="234"/>
      <c r="IK101" s="234"/>
      <c r="IL101" s="234"/>
      <c r="IM101" s="234"/>
      <c r="IN101" s="234"/>
      <c r="IO101" s="234"/>
      <c r="IP101" s="234"/>
      <c r="IQ101" s="234"/>
      <c r="IR101" s="234"/>
      <c r="IS101" s="234"/>
      <c r="IT101" s="234"/>
      <c r="IU101" s="234"/>
    </row>
    <row r="102" spans="1:255" s="237" customFormat="1" ht="13.5" customHeight="1">
      <c r="A102" s="234"/>
      <c r="B102" s="283"/>
      <c r="C102" s="277"/>
      <c r="D102" s="1082" t="s">
        <v>1453</v>
      </c>
      <c r="E102" s="1066"/>
      <c r="F102" s="1066"/>
      <c r="G102" s="1066"/>
      <c r="H102" s="1066"/>
      <c r="I102" s="1066"/>
      <c r="J102" s="1066"/>
      <c r="K102" s="1066"/>
      <c r="L102" s="234"/>
      <c r="M102" s="234"/>
      <c r="N102" s="234"/>
      <c r="O102" s="234"/>
      <c r="P102" s="234"/>
      <c r="Q102" s="234"/>
      <c r="R102" s="234"/>
      <c r="S102" s="234"/>
      <c r="T102" s="234"/>
      <c r="U102" s="234"/>
      <c r="V102" s="234"/>
      <c r="W102" s="234"/>
      <c r="X102" s="234"/>
      <c r="Y102" s="234"/>
      <c r="Z102" s="234"/>
      <c r="AA102" s="234"/>
      <c r="AB102" s="234"/>
      <c r="AC102" s="234"/>
      <c r="AD102" s="234"/>
      <c r="AE102" s="234"/>
      <c r="AF102" s="234"/>
      <c r="AG102" s="234"/>
      <c r="AH102" s="234"/>
      <c r="AI102" s="234"/>
      <c r="AJ102" s="234"/>
      <c r="AK102" s="234"/>
      <c r="AL102" s="234"/>
      <c r="AM102" s="234"/>
      <c r="AN102" s="234"/>
      <c r="AO102" s="234"/>
      <c r="AP102" s="234"/>
      <c r="AQ102" s="234"/>
      <c r="AR102" s="234"/>
      <c r="AS102" s="234"/>
      <c r="AT102" s="234"/>
      <c r="AU102" s="234"/>
      <c r="AV102" s="234"/>
      <c r="AW102" s="234"/>
      <c r="AX102" s="234"/>
      <c r="AY102" s="234"/>
      <c r="AZ102" s="234"/>
      <c r="BA102" s="234"/>
      <c r="BB102" s="234"/>
      <c r="BC102" s="234"/>
      <c r="BD102" s="234"/>
      <c r="BE102" s="234"/>
      <c r="BF102" s="234"/>
      <c r="BG102" s="234"/>
      <c r="BH102" s="234"/>
      <c r="BI102" s="234"/>
      <c r="BJ102" s="234"/>
      <c r="BK102" s="234"/>
      <c r="BL102" s="234"/>
      <c r="BM102" s="234"/>
      <c r="BN102" s="234"/>
      <c r="BO102" s="234"/>
      <c r="BP102" s="234"/>
      <c r="BQ102" s="234"/>
      <c r="BR102" s="234"/>
      <c r="BS102" s="234"/>
      <c r="BT102" s="234"/>
      <c r="BU102" s="234"/>
      <c r="BV102" s="234"/>
      <c r="BW102" s="234"/>
      <c r="BX102" s="234"/>
      <c r="BY102" s="234"/>
      <c r="BZ102" s="234"/>
      <c r="CA102" s="234"/>
      <c r="CB102" s="234"/>
      <c r="CC102" s="234"/>
      <c r="CD102" s="234"/>
      <c r="CE102" s="234"/>
      <c r="CF102" s="234"/>
      <c r="CG102" s="234"/>
      <c r="CH102" s="234"/>
      <c r="CI102" s="234"/>
      <c r="CJ102" s="234"/>
      <c r="CK102" s="234"/>
      <c r="CL102" s="234"/>
      <c r="CM102" s="234"/>
      <c r="CN102" s="234"/>
      <c r="CO102" s="234"/>
      <c r="CP102" s="234"/>
      <c r="CQ102" s="234"/>
      <c r="CR102" s="234"/>
      <c r="CS102" s="234"/>
      <c r="CT102" s="234"/>
      <c r="CU102" s="234"/>
      <c r="CV102" s="234"/>
      <c r="CW102" s="234"/>
      <c r="CX102" s="234"/>
      <c r="CY102" s="234"/>
      <c r="CZ102" s="234"/>
      <c r="DA102" s="234"/>
      <c r="DB102" s="234"/>
      <c r="DC102" s="234"/>
      <c r="DD102" s="234"/>
      <c r="DE102" s="234"/>
      <c r="DF102" s="234"/>
      <c r="DG102" s="234"/>
      <c r="DH102" s="234"/>
      <c r="DI102" s="234"/>
      <c r="DJ102" s="234"/>
      <c r="DK102" s="234"/>
      <c r="DL102" s="234"/>
      <c r="DM102" s="234"/>
      <c r="DN102" s="234"/>
      <c r="DO102" s="234"/>
      <c r="DP102" s="234"/>
      <c r="DQ102" s="234"/>
      <c r="DR102" s="234"/>
      <c r="DS102" s="234"/>
      <c r="DT102" s="234"/>
      <c r="DU102" s="234"/>
      <c r="DV102" s="234"/>
      <c r="DW102" s="234"/>
      <c r="DX102" s="234"/>
      <c r="DY102" s="234"/>
      <c r="DZ102" s="234"/>
      <c r="EA102" s="234"/>
      <c r="EB102" s="234"/>
      <c r="EC102" s="234"/>
      <c r="ED102" s="234"/>
      <c r="EE102" s="234"/>
      <c r="EF102" s="234"/>
      <c r="EG102" s="234"/>
      <c r="EH102" s="234"/>
      <c r="EI102" s="234"/>
      <c r="EJ102" s="234"/>
      <c r="EK102" s="234"/>
      <c r="EL102" s="234"/>
      <c r="EM102" s="234"/>
      <c r="EN102" s="234"/>
      <c r="EO102" s="234"/>
      <c r="EP102" s="234"/>
      <c r="EQ102" s="234"/>
      <c r="ER102" s="234"/>
      <c r="ES102" s="234"/>
      <c r="ET102" s="234"/>
      <c r="EU102" s="234"/>
      <c r="EV102" s="234"/>
      <c r="EW102" s="234"/>
      <c r="EX102" s="234"/>
      <c r="EY102" s="234"/>
      <c r="EZ102" s="234"/>
      <c r="FA102" s="234"/>
      <c r="FB102" s="234"/>
      <c r="FC102" s="234"/>
      <c r="FD102" s="234"/>
      <c r="FE102" s="234"/>
      <c r="FF102" s="234"/>
      <c r="FG102" s="234"/>
      <c r="FH102" s="234"/>
      <c r="FI102" s="234"/>
      <c r="FJ102" s="234"/>
      <c r="FK102" s="234"/>
      <c r="FL102" s="234"/>
      <c r="FM102" s="234"/>
      <c r="FN102" s="234"/>
      <c r="FO102" s="234"/>
      <c r="FP102" s="234"/>
      <c r="FQ102" s="234"/>
      <c r="FR102" s="234"/>
      <c r="FS102" s="234"/>
      <c r="FT102" s="234"/>
      <c r="FU102" s="234"/>
      <c r="FV102" s="234"/>
      <c r="FW102" s="234"/>
      <c r="FX102" s="234"/>
      <c r="FY102" s="234"/>
      <c r="FZ102" s="234"/>
      <c r="GA102" s="234"/>
      <c r="GB102" s="234"/>
      <c r="GC102" s="234"/>
      <c r="GD102" s="234"/>
      <c r="GE102" s="234"/>
      <c r="GF102" s="234"/>
      <c r="GG102" s="234"/>
      <c r="GH102" s="234"/>
      <c r="GI102" s="234"/>
      <c r="GJ102" s="234"/>
      <c r="GK102" s="234"/>
      <c r="GL102" s="234"/>
      <c r="GM102" s="234"/>
      <c r="GN102" s="234"/>
      <c r="GO102" s="234"/>
      <c r="GP102" s="234"/>
      <c r="GQ102" s="234"/>
      <c r="GR102" s="234"/>
      <c r="GS102" s="234"/>
      <c r="GT102" s="234"/>
      <c r="GU102" s="234"/>
      <c r="GV102" s="234"/>
      <c r="GW102" s="234"/>
      <c r="GX102" s="234"/>
      <c r="GY102" s="234"/>
      <c r="GZ102" s="234"/>
      <c r="HA102" s="234"/>
      <c r="HB102" s="234"/>
      <c r="HC102" s="234"/>
      <c r="HD102" s="234"/>
      <c r="HE102" s="234"/>
      <c r="HF102" s="234"/>
      <c r="HG102" s="234"/>
      <c r="HH102" s="234"/>
      <c r="HI102" s="234"/>
      <c r="HJ102" s="234"/>
      <c r="HK102" s="234"/>
      <c r="HL102" s="234"/>
      <c r="HM102" s="234"/>
      <c r="HN102" s="234"/>
      <c r="HO102" s="234"/>
      <c r="HP102" s="234"/>
      <c r="HQ102" s="234"/>
      <c r="HR102" s="234"/>
      <c r="HS102" s="234"/>
      <c r="HT102" s="234"/>
      <c r="HU102" s="234"/>
      <c r="HV102" s="234"/>
      <c r="HW102" s="234"/>
      <c r="HX102" s="234"/>
      <c r="HY102" s="234"/>
      <c r="HZ102" s="234"/>
      <c r="IA102" s="234"/>
      <c r="IB102" s="234"/>
      <c r="IC102" s="234"/>
      <c r="ID102" s="234"/>
      <c r="IE102" s="234"/>
      <c r="IF102" s="234"/>
      <c r="IG102" s="234"/>
      <c r="IH102" s="234"/>
      <c r="II102" s="234"/>
      <c r="IJ102" s="234"/>
      <c r="IK102" s="234"/>
      <c r="IL102" s="234"/>
      <c r="IM102" s="234"/>
      <c r="IN102" s="234"/>
      <c r="IO102" s="234"/>
      <c r="IP102" s="234"/>
      <c r="IQ102" s="234"/>
      <c r="IR102" s="234"/>
      <c r="IS102" s="234"/>
      <c r="IT102" s="234"/>
      <c r="IU102" s="234"/>
    </row>
    <row r="103" spans="1:255" s="237" customFormat="1" ht="13.5" customHeight="1" thickBot="1">
      <c r="A103" s="234"/>
      <c r="B103" s="334"/>
      <c r="C103" s="294"/>
      <c r="D103" s="335"/>
      <c r="E103" s="336"/>
      <c r="F103" s="336"/>
      <c r="G103" s="336"/>
      <c r="H103" s="336"/>
      <c r="I103" s="336"/>
      <c r="J103" s="336"/>
      <c r="K103" s="337"/>
      <c r="L103" s="234"/>
      <c r="M103" s="234"/>
      <c r="N103" s="234"/>
      <c r="O103" s="234"/>
      <c r="P103" s="234"/>
      <c r="Q103" s="234"/>
      <c r="R103" s="234"/>
      <c r="S103" s="234"/>
      <c r="T103" s="234"/>
      <c r="U103" s="234"/>
      <c r="V103" s="234"/>
      <c r="W103" s="234"/>
      <c r="X103" s="234"/>
      <c r="Y103" s="234"/>
      <c r="Z103" s="234"/>
      <c r="AA103" s="234"/>
      <c r="AB103" s="234"/>
      <c r="AC103" s="234"/>
      <c r="AD103" s="234"/>
      <c r="AE103" s="234"/>
      <c r="AF103" s="234"/>
      <c r="AG103" s="234"/>
      <c r="AH103" s="234"/>
      <c r="AI103" s="234"/>
      <c r="AJ103" s="234"/>
      <c r="AK103" s="234"/>
      <c r="AL103" s="234"/>
      <c r="AM103" s="234"/>
      <c r="AN103" s="234"/>
      <c r="AO103" s="234"/>
      <c r="AP103" s="234"/>
      <c r="AQ103" s="234"/>
      <c r="AR103" s="234"/>
      <c r="AS103" s="234"/>
      <c r="AT103" s="234"/>
      <c r="AU103" s="234"/>
      <c r="AV103" s="234"/>
      <c r="AW103" s="234"/>
      <c r="AX103" s="234"/>
      <c r="AY103" s="234"/>
      <c r="AZ103" s="234"/>
      <c r="BA103" s="234"/>
      <c r="BB103" s="234"/>
      <c r="BC103" s="234"/>
      <c r="BD103" s="234"/>
      <c r="BE103" s="234"/>
      <c r="BF103" s="234"/>
      <c r="BG103" s="234"/>
      <c r="BH103" s="234"/>
      <c r="BI103" s="234"/>
      <c r="BJ103" s="234"/>
      <c r="BK103" s="234"/>
      <c r="BL103" s="234"/>
      <c r="BM103" s="234"/>
      <c r="BN103" s="234"/>
      <c r="BO103" s="234"/>
      <c r="BP103" s="234"/>
      <c r="BQ103" s="234"/>
      <c r="BR103" s="234"/>
      <c r="BS103" s="234"/>
      <c r="BT103" s="234"/>
      <c r="BU103" s="234"/>
      <c r="BV103" s="234"/>
      <c r="BW103" s="234"/>
      <c r="BX103" s="234"/>
      <c r="BY103" s="234"/>
      <c r="BZ103" s="234"/>
      <c r="CA103" s="234"/>
      <c r="CB103" s="234"/>
      <c r="CC103" s="234"/>
      <c r="CD103" s="234"/>
      <c r="CE103" s="234"/>
      <c r="CF103" s="234"/>
      <c r="CG103" s="234"/>
      <c r="CH103" s="234"/>
      <c r="CI103" s="234"/>
      <c r="CJ103" s="234"/>
      <c r="CK103" s="234"/>
      <c r="CL103" s="234"/>
      <c r="CM103" s="234"/>
      <c r="CN103" s="234"/>
      <c r="CO103" s="234"/>
      <c r="CP103" s="234"/>
      <c r="CQ103" s="234"/>
      <c r="CR103" s="234"/>
      <c r="CS103" s="234"/>
      <c r="CT103" s="234"/>
      <c r="CU103" s="234"/>
      <c r="CV103" s="234"/>
      <c r="CW103" s="234"/>
      <c r="CX103" s="234"/>
      <c r="CY103" s="234"/>
      <c r="CZ103" s="234"/>
      <c r="DA103" s="234"/>
      <c r="DB103" s="234"/>
      <c r="DC103" s="234"/>
      <c r="DD103" s="234"/>
      <c r="DE103" s="234"/>
      <c r="DF103" s="234"/>
      <c r="DG103" s="234"/>
      <c r="DH103" s="234"/>
      <c r="DI103" s="234"/>
      <c r="DJ103" s="234"/>
      <c r="DK103" s="234"/>
      <c r="DL103" s="234"/>
      <c r="DM103" s="234"/>
      <c r="DN103" s="234"/>
      <c r="DO103" s="234"/>
      <c r="DP103" s="234"/>
      <c r="DQ103" s="234"/>
      <c r="DR103" s="234"/>
      <c r="DS103" s="234"/>
      <c r="DT103" s="234"/>
      <c r="DU103" s="234"/>
      <c r="DV103" s="234"/>
      <c r="DW103" s="234"/>
      <c r="DX103" s="234"/>
      <c r="DY103" s="234"/>
      <c r="DZ103" s="234"/>
      <c r="EA103" s="234"/>
      <c r="EB103" s="234"/>
      <c r="EC103" s="234"/>
      <c r="ED103" s="234"/>
      <c r="EE103" s="234"/>
      <c r="EF103" s="234"/>
      <c r="EG103" s="234"/>
      <c r="EH103" s="234"/>
      <c r="EI103" s="234"/>
      <c r="EJ103" s="234"/>
      <c r="EK103" s="234"/>
      <c r="EL103" s="234"/>
      <c r="EM103" s="234"/>
      <c r="EN103" s="234"/>
      <c r="EO103" s="234"/>
      <c r="EP103" s="234"/>
      <c r="EQ103" s="234"/>
      <c r="ER103" s="234"/>
      <c r="ES103" s="234"/>
      <c r="ET103" s="234"/>
      <c r="EU103" s="234"/>
      <c r="EV103" s="234"/>
      <c r="EW103" s="234"/>
      <c r="EX103" s="234"/>
      <c r="EY103" s="234"/>
      <c r="EZ103" s="234"/>
      <c r="FA103" s="234"/>
      <c r="FB103" s="234"/>
      <c r="FC103" s="234"/>
      <c r="FD103" s="234"/>
      <c r="FE103" s="234"/>
      <c r="FF103" s="234"/>
      <c r="FG103" s="234"/>
      <c r="FH103" s="234"/>
      <c r="FI103" s="234"/>
      <c r="FJ103" s="234"/>
      <c r="FK103" s="234"/>
      <c r="FL103" s="234"/>
      <c r="FM103" s="234"/>
      <c r="FN103" s="234"/>
      <c r="FO103" s="234"/>
      <c r="FP103" s="234"/>
      <c r="FQ103" s="234"/>
      <c r="FR103" s="234"/>
      <c r="FS103" s="234"/>
      <c r="FT103" s="234"/>
      <c r="FU103" s="234"/>
      <c r="FV103" s="234"/>
      <c r="FW103" s="234"/>
      <c r="FX103" s="234"/>
      <c r="FY103" s="234"/>
      <c r="FZ103" s="234"/>
      <c r="GA103" s="234"/>
      <c r="GB103" s="234"/>
      <c r="GC103" s="234"/>
      <c r="GD103" s="234"/>
      <c r="GE103" s="234"/>
      <c r="GF103" s="234"/>
      <c r="GG103" s="234"/>
      <c r="GH103" s="234"/>
      <c r="GI103" s="234"/>
      <c r="GJ103" s="234"/>
      <c r="GK103" s="234"/>
      <c r="GL103" s="234"/>
      <c r="GM103" s="234"/>
      <c r="GN103" s="234"/>
      <c r="GO103" s="234"/>
      <c r="GP103" s="234"/>
      <c r="GQ103" s="234"/>
      <c r="GR103" s="234"/>
      <c r="GS103" s="234"/>
      <c r="GT103" s="234"/>
      <c r="GU103" s="234"/>
      <c r="GV103" s="234"/>
      <c r="GW103" s="234"/>
      <c r="GX103" s="234"/>
      <c r="GY103" s="234"/>
      <c r="GZ103" s="234"/>
      <c r="HA103" s="234"/>
      <c r="HB103" s="234"/>
      <c r="HC103" s="234"/>
      <c r="HD103" s="234"/>
      <c r="HE103" s="234"/>
      <c r="HF103" s="234"/>
      <c r="HG103" s="234"/>
      <c r="HH103" s="234"/>
      <c r="HI103" s="234"/>
      <c r="HJ103" s="234"/>
      <c r="HK103" s="234"/>
      <c r="HL103" s="234"/>
      <c r="HM103" s="234"/>
      <c r="HN103" s="234"/>
      <c r="HO103" s="234"/>
      <c r="HP103" s="234"/>
      <c r="HQ103" s="234"/>
      <c r="HR103" s="234"/>
      <c r="HS103" s="234"/>
      <c r="HT103" s="234"/>
      <c r="HU103" s="234"/>
      <c r="HV103" s="234"/>
      <c r="HW103" s="234"/>
      <c r="HX103" s="234"/>
      <c r="HY103" s="234"/>
      <c r="HZ103" s="234"/>
      <c r="IA103" s="234"/>
      <c r="IB103" s="234"/>
      <c r="IC103" s="234"/>
      <c r="ID103" s="234"/>
      <c r="IE103" s="234"/>
      <c r="IF103" s="234"/>
      <c r="IG103" s="234"/>
      <c r="IH103" s="234"/>
      <c r="II103" s="234"/>
      <c r="IJ103" s="234"/>
      <c r="IK103" s="234"/>
      <c r="IL103" s="234"/>
      <c r="IM103" s="234"/>
      <c r="IN103" s="234"/>
      <c r="IO103" s="234"/>
      <c r="IP103" s="234"/>
      <c r="IQ103" s="234"/>
      <c r="IR103" s="234"/>
      <c r="IS103" s="234"/>
      <c r="IT103" s="234"/>
      <c r="IU103" s="234"/>
    </row>
    <row r="104" spans="1:255" s="237" customFormat="1" ht="13.5" customHeight="1" thickBot="1">
      <c r="A104" s="234"/>
      <c r="B104" s="338" t="s">
        <v>195</v>
      </c>
      <c r="C104" s="339"/>
      <c r="D104" s="1090" t="s">
        <v>589</v>
      </c>
      <c r="E104" s="1066"/>
      <c r="F104" s="1066"/>
      <c r="G104" s="1066"/>
      <c r="H104" s="1066"/>
      <c r="I104" s="1066"/>
      <c r="J104" s="1066"/>
      <c r="K104" s="1066"/>
      <c r="L104" s="234"/>
      <c r="M104" s="234"/>
      <c r="N104" s="234"/>
      <c r="O104" s="234"/>
      <c r="P104" s="234"/>
      <c r="Q104" s="234"/>
      <c r="R104" s="234"/>
      <c r="S104" s="234"/>
      <c r="T104" s="234"/>
      <c r="U104" s="234"/>
      <c r="V104" s="234"/>
      <c r="W104" s="234"/>
      <c r="X104" s="234"/>
      <c r="Y104" s="234"/>
      <c r="Z104" s="234"/>
      <c r="AA104" s="234"/>
      <c r="AB104" s="234"/>
      <c r="AC104" s="234"/>
      <c r="AD104" s="234"/>
      <c r="AE104" s="234"/>
      <c r="AF104" s="234"/>
      <c r="AG104" s="234"/>
      <c r="AH104" s="234"/>
      <c r="AI104" s="234"/>
      <c r="AJ104" s="234"/>
      <c r="AK104" s="234"/>
      <c r="AL104" s="234"/>
      <c r="AM104" s="234"/>
      <c r="AN104" s="234"/>
      <c r="AO104" s="234"/>
      <c r="AP104" s="234"/>
      <c r="AQ104" s="234"/>
      <c r="AR104" s="234"/>
      <c r="AS104" s="234"/>
      <c r="AT104" s="234"/>
      <c r="AU104" s="234"/>
      <c r="AV104" s="234"/>
      <c r="AW104" s="234"/>
      <c r="AX104" s="234"/>
      <c r="AY104" s="234"/>
      <c r="AZ104" s="234"/>
      <c r="BA104" s="234"/>
      <c r="BB104" s="234"/>
      <c r="BC104" s="234"/>
      <c r="BD104" s="234"/>
      <c r="BE104" s="234"/>
      <c r="BF104" s="234"/>
      <c r="BG104" s="234"/>
      <c r="BH104" s="234"/>
      <c r="BI104" s="234"/>
      <c r="BJ104" s="234"/>
      <c r="BK104" s="234"/>
      <c r="BL104" s="234"/>
      <c r="BM104" s="234"/>
      <c r="BN104" s="234"/>
      <c r="BO104" s="234"/>
      <c r="BP104" s="234"/>
      <c r="BQ104" s="234"/>
      <c r="BR104" s="234"/>
      <c r="BS104" s="234"/>
      <c r="BT104" s="234"/>
      <c r="BU104" s="234"/>
      <c r="BV104" s="234"/>
      <c r="BW104" s="234"/>
      <c r="BX104" s="234"/>
      <c r="BY104" s="234"/>
      <c r="BZ104" s="234"/>
      <c r="CA104" s="234"/>
      <c r="CB104" s="234"/>
      <c r="CC104" s="234"/>
      <c r="CD104" s="234"/>
      <c r="CE104" s="234"/>
      <c r="CF104" s="234"/>
      <c r="CG104" s="234"/>
      <c r="CH104" s="234"/>
      <c r="CI104" s="234"/>
      <c r="CJ104" s="234"/>
      <c r="CK104" s="234"/>
      <c r="CL104" s="234"/>
      <c r="CM104" s="234"/>
      <c r="CN104" s="234"/>
      <c r="CO104" s="234"/>
      <c r="CP104" s="234"/>
      <c r="CQ104" s="234"/>
      <c r="CR104" s="234"/>
      <c r="CS104" s="234"/>
      <c r="CT104" s="234"/>
      <c r="CU104" s="234"/>
      <c r="CV104" s="234"/>
      <c r="CW104" s="234"/>
      <c r="CX104" s="234"/>
      <c r="CY104" s="234"/>
      <c r="CZ104" s="234"/>
      <c r="DA104" s="234"/>
      <c r="DB104" s="234"/>
      <c r="DC104" s="234"/>
      <c r="DD104" s="234"/>
      <c r="DE104" s="234"/>
      <c r="DF104" s="234"/>
      <c r="DG104" s="234"/>
      <c r="DH104" s="234"/>
      <c r="DI104" s="234"/>
      <c r="DJ104" s="234"/>
      <c r="DK104" s="234"/>
      <c r="DL104" s="234"/>
      <c r="DM104" s="234"/>
      <c r="DN104" s="234"/>
      <c r="DO104" s="234"/>
      <c r="DP104" s="234"/>
      <c r="DQ104" s="234"/>
      <c r="DR104" s="234"/>
      <c r="DS104" s="234"/>
      <c r="DT104" s="234"/>
      <c r="DU104" s="234"/>
      <c r="DV104" s="234"/>
      <c r="DW104" s="234"/>
      <c r="DX104" s="234"/>
      <c r="DY104" s="234"/>
      <c r="DZ104" s="234"/>
      <c r="EA104" s="234"/>
      <c r="EB104" s="234"/>
      <c r="EC104" s="234"/>
      <c r="ED104" s="234"/>
      <c r="EE104" s="234"/>
      <c r="EF104" s="234"/>
      <c r="EG104" s="234"/>
      <c r="EH104" s="234"/>
      <c r="EI104" s="234"/>
      <c r="EJ104" s="234"/>
      <c r="EK104" s="234"/>
      <c r="EL104" s="234"/>
      <c r="EM104" s="234"/>
      <c r="EN104" s="234"/>
      <c r="EO104" s="234"/>
      <c r="EP104" s="234"/>
      <c r="EQ104" s="234"/>
      <c r="ER104" s="234"/>
      <c r="ES104" s="234"/>
      <c r="ET104" s="234"/>
      <c r="EU104" s="234"/>
      <c r="EV104" s="234"/>
      <c r="EW104" s="234"/>
      <c r="EX104" s="234"/>
      <c r="EY104" s="234"/>
      <c r="EZ104" s="234"/>
      <c r="FA104" s="234"/>
      <c r="FB104" s="234"/>
      <c r="FC104" s="234"/>
      <c r="FD104" s="234"/>
      <c r="FE104" s="234"/>
      <c r="FF104" s="234"/>
      <c r="FG104" s="234"/>
      <c r="FH104" s="234"/>
      <c r="FI104" s="234"/>
      <c r="FJ104" s="234"/>
      <c r="FK104" s="234"/>
      <c r="FL104" s="234"/>
      <c r="FM104" s="234"/>
      <c r="FN104" s="234"/>
      <c r="FO104" s="234"/>
      <c r="FP104" s="234"/>
      <c r="FQ104" s="234"/>
      <c r="FR104" s="234"/>
      <c r="FS104" s="234"/>
      <c r="FT104" s="234"/>
      <c r="FU104" s="234"/>
      <c r="FV104" s="234"/>
      <c r="FW104" s="234"/>
      <c r="FX104" s="234"/>
      <c r="FY104" s="234"/>
      <c r="FZ104" s="234"/>
      <c r="GA104" s="234"/>
      <c r="GB104" s="234"/>
      <c r="GC104" s="234"/>
      <c r="GD104" s="234"/>
      <c r="GE104" s="234"/>
      <c r="GF104" s="234"/>
      <c r="GG104" s="234"/>
      <c r="GH104" s="234"/>
      <c r="GI104" s="234"/>
      <c r="GJ104" s="234"/>
      <c r="GK104" s="234"/>
      <c r="GL104" s="234"/>
      <c r="GM104" s="234"/>
      <c r="GN104" s="234"/>
      <c r="GO104" s="234"/>
      <c r="GP104" s="234"/>
      <c r="GQ104" s="234"/>
      <c r="GR104" s="234"/>
      <c r="GS104" s="234"/>
      <c r="GT104" s="234"/>
      <c r="GU104" s="234"/>
      <c r="GV104" s="234"/>
      <c r="GW104" s="234"/>
      <c r="GX104" s="234"/>
      <c r="GY104" s="234"/>
      <c r="GZ104" s="234"/>
      <c r="HA104" s="234"/>
      <c r="HB104" s="234"/>
      <c r="HC104" s="234"/>
      <c r="HD104" s="234"/>
      <c r="HE104" s="234"/>
      <c r="HF104" s="234"/>
      <c r="HG104" s="234"/>
      <c r="HH104" s="234"/>
      <c r="HI104" s="234"/>
      <c r="HJ104" s="234"/>
      <c r="HK104" s="234"/>
      <c r="HL104" s="234"/>
      <c r="HM104" s="234"/>
      <c r="HN104" s="234"/>
      <c r="HO104" s="234"/>
      <c r="HP104" s="234"/>
      <c r="HQ104" s="234"/>
      <c r="HR104" s="234"/>
      <c r="HS104" s="234"/>
      <c r="HT104" s="234"/>
      <c r="HU104" s="234"/>
      <c r="HV104" s="234"/>
      <c r="HW104" s="234"/>
      <c r="HX104" s="234"/>
      <c r="HY104" s="234"/>
      <c r="HZ104" s="234"/>
      <c r="IA104" s="234"/>
      <c r="IB104" s="234"/>
      <c r="IC104" s="234"/>
      <c r="ID104" s="234"/>
      <c r="IE104" s="234"/>
      <c r="IF104" s="234"/>
      <c r="IG104" s="234"/>
      <c r="IH104" s="234"/>
      <c r="II104" s="234"/>
      <c r="IJ104" s="234"/>
      <c r="IK104" s="234"/>
      <c r="IL104" s="234"/>
      <c r="IM104" s="234"/>
      <c r="IN104" s="234"/>
      <c r="IO104" s="234"/>
      <c r="IP104" s="234"/>
      <c r="IQ104" s="234"/>
      <c r="IR104" s="234"/>
      <c r="IS104" s="234"/>
      <c r="IT104" s="234"/>
      <c r="IU104" s="234"/>
    </row>
    <row r="105" spans="1:255" s="237" customFormat="1" ht="39" customHeight="1" thickBot="1">
      <c r="A105" s="234"/>
      <c r="B105" s="338" t="s">
        <v>197</v>
      </c>
      <c r="C105" s="339"/>
      <c r="D105" s="1090" t="s">
        <v>588</v>
      </c>
      <c r="E105" s="1066"/>
      <c r="F105" s="1066"/>
      <c r="G105" s="1066"/>
      <c r="H105" s="1066"/>
      <c r="I105" s="1066"/>
      <c r="J105" s="1066"/>
      <c r="K105" s="1066"/>
      <c r="L105" s="234"/>
      <c r="M105" s="234"/>
      <c r="N105" s="234"/>
      <c r="O105" s="234"/>
      <c r="P105" s="234"/>
      <c r="Q105" s="234"/>
      <c r="R105" s="234"/>
      <c r="S105" s="234"/>
      <c r="T105" s="234"/>
      <c r="U105" s="234"/>
      <c r="V105" s="234"/>
      <c r="W105" s="234"/>
      <c r="X105" s="234"/>
      <c r="Y105" s="234"/>
      <c r="Z105" s="234"/>
      <c r="AA105" s="234"/>
      <c r="AB105" s="234"/>
      <c r="AC105" s="234"/>
      <c r="AD105" s="234"/>
      <c r="AE105" s="234"/>
      <c r="AF105" s="234"/>
      <c r="AG105" s="234"/>
      <c r="AH105" s="234"/>
      <c r="AI105" s="234"/>
      <c r="AJ105" s="234"/>
      <c r="AK105" s="234"/>
      <c r="AL105" s="234"/>
      <c r="AM105" s="234"/>
      <c r="AN105" s="234"/>
      <c r="AO105" s="234"/>
      <c r="AP105" s="234"/>
      <c r="AQ105" s="234"/>
      <c r="AR105" s="234"/>
      <c r="AS105" s="234"/>
      <c r="AT105" s="234"/>
      <c r="AU105" s="234"/>
      <c r="AV105" s="234"/>
      <c r="AW105" s="234"/>
      <c r="AX105" s="234"/>
      <c r="AY105" s="234"/>
      <c r="AZ105" s="234"/>
      <c r="BA105" s="234"/>
      <c r="BB105" s="234"/>
      <c r="BC105" s="234"/>
      <c r="BD105" s="234"/>
      <c r="BE105" s="234"/>
      <c r="BF105" s="234"/>
      <c r="BG105" s="234"/>
      <c r="BH105" s="234"/>
      <c r="BI105" s="234"/>
      <c r="BJ105" s="234"/>
      <c r="BK105" s="234"/>
      <c r="BL105" s="234"/>
      <c r="BM105" s="234"/>
      <c r="BN105" s="234"/>
      <c r="BO105" s="234"/>
      <c r="BP105" s="234"/>
      <c r="BQ105" s="234"/>
      <c r="BR105" s="234"/>
      <c r="BS105" s="234"/>
      <c r="BT105" s="234"/>
      <c r="BU105" s="234"/>
      <c r="BV105" s="234"/>
      <c r="BW105" s="234"/>
      <c r="BX105" s="234"/>
      <c r="BY105" s="234"/>
      <c r="BZ105" s="234"/>
      <c r="CA105" s="234"/>
      <c r="CB105" s="234"/>
      <c r="CC105" s="234"/>
      <c r="CD105" s="234"/>
      <c r="CE105" s="234"/>
      <c r="CF105" s="234"/>
      <c r="CG105" s="234"/>
      <c r="CH105" s="234"/>
      <c r="CI105" s="234"/>
      <c r="CJ105" s="234"/>
      <c r="CK105" s="234"/>
      <c r="CL105" s="234"/>
      <c r="CM105" s="234"/>
      <c r="CN105" s="234"/>
      <c r="CO105" s="234"/>
      <c r="CP105" s="234"/>
      <c r="CQ105" s="234"/>
      <c r="CR105" s="234"/>
      <c r="CS105" s="234"/>
      <c r="CT105" s="234"/>
      <c r="CU105" s="234"/>
      <c r="CV105" s="234"/>
      <c r="CW105" s="234"/>
      <c r="CX105" s="234"/>
      <c r="CY105" s="234"/>
      <c r="CZ105" s="234"/>
      <c r="DA105" s="234"/>
      <c r="DB105" s="234"/>
      <c r="DC105" s="234"/>
      <c r="DD105" s="234"/>
      <c r="DE105" s="234"/>
      <c r="DF105" s="234"/>
      <c r="DG105" s="234"/>
      <c r="DH105" s="234"/>
      <c r="DI105" s="234"/>
      <c r="DJ105" s="234"/>
      <c r="DK105" s="234"/>
      <c r="DL105" s="234"/>
      <c r="DM105" s="234"/>
      <c r="DN105" s="234"/>
      <c r="DO105" s="234"/>
      <c r="DP105" s="234"/>
      <c r="DQ105" s="234"/>
      <c r="DR105" s="234"/>
      <c r="DS105" s="234"/>
      <c r="DT105" s="234"/>
      <c r="DU105" s="234"/>
      <c r="DV105" s="234"/>
      <c r="DW105" s="234"/>
      <c r="DX105" s="234"/>
      <c r="DY105" s="234"/>
      <c r="DZ105" s="234"/>
      <c r="EA105" s="234"/>
      <c r="EB105" s="234"/>
      <c r="EC105" s="234"/>
      <c r="ED105" s="234"/>
      <c r="EE105" s="234"/>
      <c r="EF105" s="234"/>
      <c r="EG105" s="234"/>
      <c r="EH105" s="234"/>
      <c r="EI105" s="234"/>
      <c r="EJ105" s="234"/>
      <c r="EK105" s="234"/>
      <c r="EL105" s="234"/>
      <c r="EM105" s="234"/>
      <c r="EN105" s="234"/>
      <c r="EO105" s="234"/>
      <c r="EP105" s="234"/>
      <c r="EQ105" s="234"/>
      <c r="ER105" s="234"/>
      <c r="ES105" s="234"/>
      <c r="ET105" s="234"/>
      <c r="EU105" s="234"/>
      <c r="EV105" s="234"/>
      <c r="EW105" s="234"/>
      <c r="EX105" s="234"/>
      <c r="EY105" s="234"/>
      <c r="EZ105" s="234"/>
      <c r="FA105" s="234"/>
      <c r="FB105" s="234"/>
      <c r="FC105" s="234"/>
      <c r="FD105" s="234"/>
      <c r="FE105" s="234"/>
      <c r="FF105" s="234"/>
      <c r="FG105" s="234"/>
      <c r="FH105" s="234"/>
      <c r="FI105" s="234"/>
      <c r="FJ105" s="234"/>
      <c r="FK105" s="234"/>
      <c r="FL105" s="234"/>
      <c r="FM105" s="234"/>
      <c r="FN105" s="234"/>
      <c r="FO105" s="234"/>
      <c r="FP105" s="234"/>
      <c r="FQ105" s="234"/>
      <c r="FR105" s="234"/>
      <c r="FS105" s="234"/>
      <c r="FT105" s="234"/>
      <c r="FU105" s="234"/>
      <c r="FV105" s="234"/>
      <c r="FW105" s="234"/>
      <c r="FX105" s="234"/>
      <c r="FY105" s="234"/>
      <c r="FZ105" s="234"/>
      <c r="GA105" s="234"/>
      <c r="GB105" s="234"/>
      <c r="GC105" s="234"/>
      <c r="GD105" s="234"/>
      <c r="GE105" s="234"/>
      <c r="GF105" s="234"/>
      <c r="GG105" s="234"/>
      <c r="GH105" s="234"/>
      <c r="GI105" s="234"/>
      <c r="GJ105" s="234"/>
      <c r="GK105" s="234"/>
      <c r="GL105" s="234"/>
      <c r="GM105" s="234"/>
      <c r="GN105" s="234"/>
      <c r="GO105" s="234"/>
      <c r="GP105" s="234"/>
      <c r="GQ105" s="234"/>
      <c r="GR105" s="234"/>
      <c r="GS105" s="234"/>
      <c r="GT105" s="234"/>
      <c r="GU105" s="234"/>
      <c r="GV105" s="234"/>
      <c r="GW105" s="234"/>
      <c r="GX105" s="234"/>
      <c r="GY105" s="234"/>
      <c r="GZ105" s="234"/>
      <c r="HA105" s="234"/>
      <c r="HB105" s="234"/>
      <c r="HC105" s="234"/>
      <c r="HD105" s="234"/>
      <c r="HE105" s="234"/>
      <c r="HF105" s="234"/>
      <c r="HG105" s="234"/>
      <c r="HH105" s="234"/>
      <c r="HI105" s="234"/>
      <c r="HJ105" s="234"/>
      <c r="HK105" s="234"/>
      <c r="HL105" s="234"/>
      <c r="HM105" s="234"/>
      <c r="HN105" s="234"/>
      <c r="HO105" s="234"/>
      <c r="HP105" s="234"/>
      <c r="HQ105" s="234"/>
      <c r="HR105" s="234"/>
      <c r="HS105" s="234"/>
      <c r="HT105" s="234"/>
      <c r="HU105" s="234"/>
      <c r="HV105" s="234"/>
      <c r="HW105" s="234"/>
      <c r="HX105" s="234"/>
      <c r="HY105" s="234"/>
      <c r="HZ105" s="234"/>
      <c r="IA105" s="234"/>
      <c r="IB105" s="234"/>
      <c r="IC105" s="234"/>
      <c r="ID105" s="234"/>
      <c r="IE105" s="234"/>
      <c r="IF105" s="234"/>
      <c r="IG105" s="234"/>
      <c r="IH105" s="234"/>
      <c r="II105" s="234"/>
      <c r="IJ105" s="234"/>
      <c r="IK105" s="234"/>
      <c r="IL105" s="234"/>
      <c r="IM105" s="234"/>
      <c r="IN105" s="234"/>
      <c r="IO105" s="234"/>
      <c r="IP105" s="234"/>
      <c r="IQ105" s="234"/>
      <c r="IR105" s="234"/>
      <c r="IS105" s="234"/>
      <c r="IT105" s="234"/>
      <c r="IU105" s="234"/>
    </row>
    <row r="106" spans="1:255" s="237" customFormat="1" ht="15" customHeight="1" thickBot="1">
      <c r="A106" s="234"/>
      <c r="B106" s="340"/>
      <c r="C106" s="341"/>
      <c r="D106" s="342"/>
      <c r="E106" s="342"/>
      <c r="F106" s="259"/>
      <c r="G106" s="259"/>
      <c r="H106" s="259"/>
      <c r="I106" s="259"/>
      <c r="J106" s="259"/>
      <c r="K106" s="259"/>
      <c r="L106" s="234"/>
      <c r="M106" s="234"/>
      <c r="N106" s="234"/>
      <c r="O106" s="234"/>
      <c r="P106" s="234"/>
      <c r="Q106" s="234"/>
      <c r="R106" s="234"/>
      <c r="S106" s="234"/>
      <c r="T106" s="234"/>
      <c r="U106" s="234"/>
      <c r="V106" s="234"/>
      <c r="W106" s="234"/>
      <c r="X106" s="234"/>
      <c r="Y106" s="234"/>
      <c r="Z106" s="234"/>
      <c r="AA106" s="234"/>
      <c r="AB106" s="234"/>
      <c r="AC106" s="234"/>
      <c r="AD106" s="234"/>
      <c r="AE106" s="234"/>
      <c r="AF106" s="234"/>
      <c r="AG106" s="234"/>
      <c r="AH106" s="234"/>
      <c r="AI106" s="234"/>
      <c r="AJ106" s="234"/>
      <c r="AK106" s="234"/>
      <c r="AL106" s="234"/>
      <c r="AM106" s="234"/>
      <c r="AN106" s="234"/>
      <c r="AO106" s="234"/>
      <c r="AP106" s="234"/>
      <c r="AQ106" s="234"/>
      <c r="AR106" s="234"/>
      <c r="AS106" s="234"/>
      <c r="AT106" s="234"/>
      <c r="AU106" s="234"/>
      <c r="AV106" s="234"/>
      <c r="AW106" s="234"/>
      <c r="AX106" s="234"/>
      <c r="AY106" s="234"/>
      <c r="AZ106" s="234"/>
      <c r="BA106" s="234"/>
      <c r="BB106" s="234"/>
      <c r="BC106" s="234"/>
      <c r="BD106" s="234"/>
      <c r="BE106" s="234"/>
      <c r="BF106" s="234"/>
      <c r="BG106" s="234"/>
      <c r="BH106" s="234"/>
      <c r="BI106" s="234"/>
      <c r="BJ106" s="234"/>
      <c r="BK106" s="234"/>
      <c r="BL106" s="234"/>
      <c r="BM106" s="234"/>
      <c r="BN106" s="234"/>
      <c r="BO106" s="234"/>
      <c r="BP106" s="234"/>
      <c r="BQ106" s="234"/>
      <c r="BR106" s="234"/>
      <c r="BS106" s="234"/>
      <c r="BT106" s="234"/>
      <c r="BU106" s="234"/>
      <c r="BV106" s="234"/>
      <c r="BW106" s="234"/>
      <c r="BX106" s="234"/>
      <c r="BY106" s="234"/>
      <c r="BZ106" s="234"/>
      <c r="CA106" s="234"/>
      <c r="CB106" s="234"/>
      <c r="CC106" s="234"/>
      <c r="CD106" s="234"/>
      <c r="CE106" s="234"/>
      <c r="CF106" s="234"/>
      <c r="CG106" s="234"/>
      <c r="CH106" s="234"/>
      <c r="CI106" s="234"/>
      <c r="CJ106" s="234"/>
      <c r="CK106" s="234"/>
      <c r="CL106" s="234"/>
      <c r="CM106" s="234"/>
      <c r="CN106" s="234"/>
      <c r="CO106" s="234"/>
      <c r="CP106" s="234"/>
      <c r="CQ106" s="234"/>
      <c r="CR106" s="234"/>
      <c r="CS106" s="234"/>
      <c r="CT106" s="234"/>
      <c r="CU106" s="234"/>
      <c r="CV106" s="234"/>
      <c r="CW106" s="234"/>
      <c r="CX106" s="234"/>
      <c r="CY106" s="234"/>
      <c r="CZ106" s="234"/>
      <c r="DA106" s="234"/>
      <c r="DB106" s="234"/>
      <c r="DC106" s="234"/>
      <c r="DD106" s="234"/>
      <c r="DE106" s="234"/>
      <c r="DF106" s="234"/>
      <c r="DG106" s="234"/>
      <c r="DH106" s="234"/>
      <c r="DI106" s="234"/>
      <c r="DJ106" s="234"/>
      <c r="DK106" s="234"/>
      <c r="DL106" s="234"/>
      <c r="DM106" s="234"/>
      <c r="DN106" s="234"/>
      <c r="DO106" s="234"/>
      <c r="DP106" s="234"/>
      <c r="DQ106" s="234"/>
      <c r="DR106" s="234"/>
      <c r="DS106" s="234"/>
      <c r="DT106" s="234"/>
      <c r="DU106" s="234"/>
      <c r="DV106" s="234"/>
      <c r="DW106" s="234"/>
      <c r="DX106" s="234"/>
      <c r="DY106" s="234"/>
      <c r="DZ106" s="234"/>
      <c r="EA106" s="234"/>
      <c r="EB106" s="234"/>
      <c r="EC106" s="234"/>
      <c r="ED106" s="234"/>
      <c r="EE106" s="234"/>
      <c r="EF106" s="234"/>
      <c r="EG106" s="234"/>
      <c r="EH106" s="234"/>
      <c r="EI106" s="234"/>
      <c r="EJ106" s="234"/>
      <c r="EK106" s="234"/>
      <c r="EL106" s="234"/>
      <c r="EM106" s="234"/>
      <c r="EN106" s="234"/>
      <c r="EO106" s="234"/>
      <c r="EP106" s="234"/>
      <c r="EQ106" s="234"/>
      <c r="ER106" s="234"/>
      <c r="ES106" s="234"/>
      <c r="ET106" s="234"/>
      <c r="EU106" s="234"/>
      <c r="EV106" s="234"/>
      <c r="EW106" s="234"/>
      <c r="EX106" s="234"/>
      <c r="EY106" s="234"/>
      <c r="EZ106" s="234"/>
      <c r="FA106" s="234"/>
      <c r="FB106" s="234"/>
      <c r="FC106" s="234"/>
      <c r="FD106" s="234"/>
      <c r="FE106" s="234"/>
      <c r="FF106" s="234"/>
      <c r="FG106" s="234"/>
      <c r="FH106" s="234"/>
      <c r="FI106" s="234"/>
      <c r="FJ106" s="234"/>
      <c r="FK106" s="234"/>
      <c r="FL106" s="234"/>
      <c r="FM106" s="234"/>
      <c r="FN106" s="234"/>
      <c r="FO106" s="234"/>
      <c r="FP106" s="234"/>
      <c r="FQ106" s="234"/>
      <c r="FR106" s="234"/>
      <c r="FS106" s="234"/>
      <c r="FT106" s="234"/>
      <c r="FU106" s="234"/>
      <c r="FV106" s="234"/>
      <c r="FW106" s="234"/>
      <c r="FX106" s="234"/>
      <c r="FY106" s="234"/>
      <c r="FZ106" s="234"/>
      <c r="GA106" s="234"/>
      <c r="GB106" s="234"/>
      <c r="GC106" s="234"/>
      <c r="GD106" s="234"/>
      <c r="GE106" s="234"/>
      <c r="GF106" s="234"/>
      <c r="GG106" s="234"/>
      <c r="GH106" s="234"/>
      <c r="GI106" s="234"/>
      <c r="GJ106" s="234"/>
      <c r="GK106" s="234"/>
      <c r="GL106" s="234"/>
      <c r="GM106" s="234"/>
      <c r="GN106" s="234"/>
      <c r="GO106" s="234"/>
      <c r="GP106" s="234"/>
      <c r="GQ106" s="234"/>
      <c r="GR106" s="234"/>
      <c r="GS106" s="234"/>
      <c r="GT106" s="234"/>
      <c r="GU106" s="234"/>
      <c r="GV106" s="234"/>
      <c r="GW106" s="234"/>
      <c r="GX106" s="234"/>
      <c r="GY106" s="234"/>
      <c r="GZ106" s="234"/>
      <c r="HA106" s="234"/>
      <c r="HB106" s="234"/>
      <c r="HC106" s="234"/>
      <c r="HD106" s="234"/>
      <c r="HE106" s="234"/>
      <c r="HF106" s="234"/>
      <c r="HG106" s="234"/>
      <c r="HH106" s="234"/>
      <c r="HI106" s="234"/>
      <c r="HJ106" s="234"/>
      <c r="HK106" s="234"/>
      <c r="HL106" s="234"/>
      <c r="HM106" s="234"/>
      <c r="HN106" s="234"/>
      <c r="HO106" s="234"/>
      <c r="HP106" s="234"/>
      <c r="HQ106" s="234"/>
      <c r="HR106" s="234"/>
      <c r="HS106" s="234"/>
      <c r="HT106" s="234"/>
      <c r="HU106" s="234"/>
      <c r="HV106" s="234"/>
      <c r="HW106" s="234"/>
      <c r="HX106" s="234"/>
      <c r="HY106" s="234"/>
      <c r="HZ106" s="234"/>
      <c r="IA106" s="234"/>
      <c r="IB106" s="234"/>
      <c r="IC106" s="234"/>
      <c r="ID106" s="234"/>
      <c r="IE106" s="234"/>
      <c r="IF106" s="234"/>
      <c r="IG106" s="234"/>
      <c r="IH106" s="234"/>
      <c r="II106" s="234"/>
      <c r="IJ106" s="234"/>
      <c r="IK106" s="234"/>
      <c r="IL106" s="234"/>
      <c r="IM106" s="234"/>
      <c r="IN106" s="234"/>
      <c r="IO106" s="234"/>
      <c r="IP106" s="234"/>
      <c r="IQ106" s="234"/>
      <c r="IR106" s="234"/>
      <c r="IS106" s="234"/>
      <c r="IT106" s="234"/>
      <c r="IU106" s="234"/>
    </row>
    <row r="107" spans="1:255" s="237" customFormat="1" ht="24" customHeight="1" thickBot="1">
      <c r="A107" s="234"/>
      <c r="B107" s="1091" t="s">
        <v>199</v>
      </c>
      <c r="C107" s="1066"/>
      <c r="D107" s="1066"/>
      <c r="E107" s="343"/>
      <c r="F107" s="280"/>
      <c r="G107" s="248"/>
      <c r="H107" s="248"/>
      <c r="I107" s="248"/>
      <c r="J107" s="248"/>
      <c r="K107" s="248"/>
      <c r="L107" s="234"/>
      <c r="M107" s="234"/>
      <c r="N107" s="234"/>
      <c r="O107" s="234"/>
      <c r="P107" s="234"/>
      <c r="Q107" s="234"/>
      <c r="R107" s="234"/>
      <c r="S107" s="234"/>
      <c r="T107" s="234"/>
      <c r="U107" s="234"/>
      <c r="V107" s="234"/>
      <c r="W107" s="234"/>
      <c r="X107" s="234"/>
      <c r="Y107" s="234"/>
      <c r="Z107" s="234"/>
      <c r="AA107" s="234"/>
      <c r="AB107" s="234"/>
      <c r="AC107" s="234"/>
      <c r="AD107" s="234"/>
      <c r="AE107" s="234"/>
      <c r="AF107" s="234"/>
      <c r="AG107" s="234"/>
      <c r="AH107" s="234"/>
      <c r="AI107" s="234"/>
      <c r="AJ107" s="234"/>
      <c r="AK107" s="234"/>
      <c r="AL107" s="234"/>
      <c r="AM107" s="234"/>
      <c r="AN107" s="234"/>
      <c r="AO107" s="234"/>
      <c r="AP107" s="234"/>
      <c r="AQ107" s="234"/>
      <c r="AR107" s="234"/>
      <c r="AS107" s="234"/>
      <c r="AT107" s="234"/>
      <c r="AU107" s="234"/>
      <c r="AV107" s="234"/>
      <c r="AW107" s="234"/>
      <c r="AX107" s="234"/>
      <c r="AY107" s="234"/>
      <c r="AZ107" s="234"/>
      <c r="BA107" s="234"/>
      <c r="BB107" s="234"/>
      <c r="BC107" s="234"/>
      <c r="BD107" s="234"/>
      <c r="BE107" s="234"/>
      <c r="BF107" s="234"/>
      <c r="BG107" s="234"/>
      <c r="BH107" s="234"/>
      <c r="BI107" s="234"/>
      <c r="BJ107" s="234"/>
      <c r="BK107" s="234"/>
      <c r="BL107" s="234"/>
      <c r="BM107" s="234"/>
      <c r="BN107" s="234"/>
      <c r="BO107" s="234"/>
      <c r="BP107" s="234"/>
      <c r="BQ107" s="234"/>
      <c r="BR107" s="234"/>
      <c r="BS107" s="234"/>
      <c r="BT107" s="234"/>
      <c r="BU107" s="234"/>
      <c r="BV107" s="234"/>
      <c r="BW107" s="234"/>
      <c r="BX107" s="234"/>
      <c r="BY107" s="234"/>
      <c r="BZ107" s="234"/>
      <c r="CA107" s="234"/>
      <c r="CB107" s="234"/>
      <c r="CC107" s="234"/>
      <c r="CD107" s="234"/>
      <c r="CE107" s="234"/>
      <c r="CF107" s="234"/>
      <c r="CG107" s="234"/>
      <c r="CH107" s="234"/>
      <c r="CI107" s="234"/>
      <c r="CJ107" s="234"/>
      <c r="CK107" s="234"/>
      <c r="CL107" s="234"/>
      <c r="CM107" s="234"/>
      <c r="CN107" s="234"/>
      <c r="CO107" s="234"/>
      <c r="CP107" s="234"/>
      <c r="CQ107" s="234"/>
      <c r="CR107" s="234"/>
      <c r="CS107" s="234"/>
      <c r="CT107" s="234"/>
      <c r="CU107" s="234"/>
      <c r="CV107" s="234"/>
      <c r="CW107" s="234"/>
      <c r="CX107" s="234"/>
      <c r="CY107" s="234"/>
      <c r="CZ107" s="234"/>
      <c r="DA107" s="234"/>
      <c r="DB107" s="234"/>
      <c r="DC107" s="234"/>
      <c r="DD107" s="234"/>
      <c r="DE107" s="234"/>
      <c r="DF107" s="234"/>
      <c r="DG107" s="234"/>
      <c r="DH107" s="234"/>
      <c r="DI107" s="234"/>
      <c r="DJ107" s="234"/>
      <c r="DK107" s="234"/>
      <c r="DL107" s="234"/>
      <c r="DM107" s="234"/>
      <c r="DN107" s="234"/>
      <c r="DO107" s="234"/>
      <c r="DP107" s="234"/>
      <c r="DQ107" s="234"/>
      <c r="DR107" s="234"/>
      <c r="DS107" s="234"/>
      <c r="DT107" s="234"/>
      <c r="DU107" s="234"/>
      <c r="DV107" s="234"/>
      <c r="DW107" s="234"/>
      <c r="DX107" s="234"/>
      <c r="DY107" s="234"/>
      <c r="DZ107" s="234"/>
      <c r="EA107" s="234"/>
      <c r="EB107" s="234"/>
      <c r="EC107" s="234"/>
      <c r="ED107" s="234"/>
      <c r="EE107" s="234"/>
      <c r="EF107" s="234"/>
      <c r="EG107" s="234"/>
      <c r="EH107" s="234"/>
      <c r="EI107" s="234"/>
      <c r="EJ107" s="234"/>
      <c r="EK107" s="234"/>
      <c r="EL107" s="234"/>
      <c r="EM107" s="234"/>
      <c r="EN107" s="234"/>
      <c r="EO107" s="234"/>
      <c r="EP107" s="234"/>
      <c r="EQ107" s="234"/>
      <c r="ER107" s="234"/>
      <c r="ES107" s="234"/>
      <c r="ET107" s="234"/>
      <c r="EU107" s="234"/>
      <c r="EV107" s="234"/>
      <c r="EW107" s="234"/>
      <c r="EX107" s="234"/>
      <c r="EY107" s="234"/>
      <c r="EZ107" s="234"/>
      <c r="FA107" s="234"/>
      <c r="FB107" s="234"/>
      <c r="FC107" s="234"/>
      <c r="FD107" s="234"/>
      <c r="FE107" s="234"/>
      <c r="FF107" s="234"/>
      <c r="FG107" s="234"/>
      <c r="FH107" s="234"/>
      <c r="FI107" s="234"/>
      <c r="FJ107" s="234"/>
      <c r="FK107" s="234"/>
      <c r="FL107" s="234"/>
      <c r="FM107" s="234"/>
      <c r="FN107" s="234"/>
      <c r="FO107" s="234"/>
      <c r="FP107" s="234"/>
      <c r="FQ107" s="234"/>
      <c r="FR107" s="234"/>
      <c r="FS107" s="234"/>
      <c r="FT107" s="234"/>
      <c r="FU107" s="234"/>
      <c r="FV107" s="234"/>
      <c r="FW107" s="234"/>
      <c r="FX107" s="234"/>
      <c r="FY107" s="234"/>
      <c r="FZ107" s="234"/>
      <c r="GA107" s="234"/>
      <c r="GB107" s="234"/>
      <c r="GC107" s="234"/>
      <c r="GD107" s="234"/>
      <c r="GE107" s="234"/>
      <c r="GF107" s="234"/>
      <c r="GG107" s="234"/>
      <c r="GH107" s="234"/>
      <c r="GI107" s="234"/>
      <c r="GJ107" s="234"/>
      <c r="GK107" s="234"/>
      <c r="GL107" s="234"/>
      <c r="GM107" s="234"/>
      <c r="GN107" s="234"/>
      <c r="GO107" s="234"/>
      <c r="GP107" s="234"/>
      <c r="GQ107" s="234"/>
      <c r="GR107" s="234"/>
      <c r="GS107" s="234"/>
      <c r="GT107" s="234"/>
      <c r="GU107" s="234"/>
      <c r="GV107" s="234"/>
      <c r="GW107" s="234"/>
      <c r="GX107" s="234"/>
      <c r="GY107" s="234"/>
      <c r="GZ107" s="234"/>
      <c r="HA107" s="234"/>
      <c r="HB107" s="234"/>
      <c r="HC107" s="234"/>
      <c r="HD107" s="234"/>
      <c r="HE107" s="234"/>
      <c r="HF107" s="234"/>
      <c r="HG107" s="234"/>
      <c r="HH107" s="234"/>
      <c r="HI107" s="234"/>
      <c r="HJ107" s="234"/>
      <c r="HK107" s="234"/>
      <c r="HL107" s="234"/>
      <c r="HM107" s="234"/>
      <c r="HN107" s="234"/>
      <c r="HO107" s="234"/>
      <c r="HP107" s="234"/>
      <c r="HQ107" s="234"/>
      <c r="HR107" s="234"/>
      <c r="HS107" s="234"/>
      <c r="HT107" s="234"/>
      <c r="HU107" s="234"/>
      <c r="HV107" s="234"/>
      <c r="HW107" s="234"/>
      <c r="HX107" s="234"/>
      <c r="HY107" s="234"/>
      <c r="HZ107" s="234"/>
      <c r="IA107" s="234"/>
      <c r="IB107" s="234"/>
      <c r="IC107" s="234"/>
      <c r="ID107" s="234"/>
      <c r="IE107" s="234"/>
      <c r="IF107" s="234"/>
      <c r="IG107" s="234"/>
      <c r="IH107" s="234"/>
      <c r="II107" s="234"/>
      <c r="IJ107" s="234"/>
      <c r="IK107" s="234"/>
      <c r="IL107" s="234"/>
      <c r="IM107" s="234"/>
      <c r="IN107" s="234"/>
      <c r="IO107" s="234"/>
      <c r="IP107" s="234"/>
      <c r="IQ107" s="234"/>
      <c r="IR107" s="234"/>
      <c r="IS107" s="234"/>
      <c r="IT107" s="234"/>
      <c r="IU107" s="234"/>
    </row>
    <row r="108" spans="1:255" s="237" customFormat="1" ht="25.5" customHeight="1" thickBot="1">
      <c r="A108" s="344">
        <v>307</v>
      </c>
      <c r="B108" s="1094">
        <v>1</v>
      </c>
      <c r="C108" s="345"/>
      <c r="D108" s="346" t="s">
        <v>200</v>
      </c>
      <c r="E108" s="347" t="s">
        <v>285</v>
      </c>
      <c r="F108" s="234"/>
      <c r="G108" s="248"/>
      <c r="H108" s="248"/>
      <c r="I108" s="248"/>
      <c r="J108" s="248"/>
      <c r="K108" s="248"/>
      <c r="L108" s="234"/>
      <c r="M108" s="234"/>
      <c r="N108" s="234"/>
      <c r="O108" s="234"/>
      <c r="P108" s="234"/>
      <c r="Q108" s="234"/>
      <c r="R108" s="234"/>
      <c r="S108" s="234"/>
      <c r="T108" s="234"/>
      <c r="U108" s="234"/>
      <c r="V108" s="234"/>
      <c r="W108" s="234"/>
      <c r="X108" s="234"/>
      <c r="Y108" s="234"/>
      <c r="Z108" s="234"/>
      <c r="AA108" s="234"/>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34"/>
      <c r="BK108" s="234"/>
      <c r="BL108" s="234"/>
      <c r="BM108" s="234"/>
      <c r="BN108" s="234"/>
      <c r="BO108" s="234"/>
      <c r="BP108" s="234"/>
      <c r="BQ108" s="234"/>
      <c r="BR108" s="234"/>
      <c r="BS108" s="234"/>
      <c r="BT108" s="234"/>
      <c r="BU108" s="234"/>
      <c r="BV108" s="234"/>
      <c r="BW108" s="234"/>
      <c r="BX108" s="234"/>
      <c r="BY108" s="234"/>
      <c r="BZ108" s="234"/>
      <c r="CA108" s="234"/>
      <c r="CB108" s="234"/>
      <c r="CC108" s="234"/>
      <c r="CD108" s="234"/>
      <c r="CE108" s="234"/>
      <c r="CF108" s="234"/>
      <c r="CG108" s="234"/>
      <c r="CH108" s="234"/>
      <c r="CI108" s="234"/>
      <c r="CJ108" s="234"/>
      <c r="CK108" s="234"/>
      <c r="CL108" s="234"/>
      <c r="CM108" s="234"/>
      <c r="CN108" s="234"/>
      <c r="CO108" s="234"/>
      <c r="CP108" s="234"/>
      <c r="CQ108" s="234"/>
      <c r="CR108" s="234"/>
      <c r="CS108" s="234"/>
      <c r="CT108" s="234"/>
      <c r="CU108" s="234"/>
      <c r="CV108" s="234"/>
      <c r="CW108" s="234"/>
      <c r="CX108" s="234"/>
      <c r="CY108" s="234"/>
      <c r="CZ108" s="234"/>
      <c r="DA108" s="234"/>
      <c r="DB108" s="234"/>
      <c r="DC108" s="234"/>
      <c r="DD108" s="234"/>
      <c r="DE108" s="234"/>
      <c r="DF108" s="234"/>
      <c r="DG108" s="234"/>
      <c r="DH108" s="234"/>
      <c r="DI108" s="234"/>
      <c r="DJ108" s="234"/>
      <c r="DK108" s="234"/>
      <c r="DL108" s="234"/>
      <c r="DM108" s="234"/>
      <c r="DN108" s="234"/>
      <c r="DO108" s="234"/>
      <c r="DP108" s="234"/>
      <c r="DQ108" s="234"/>
      <c r="DR108" s="234"/>
      <c r="DS108" s="234"/>
      <c r="DT108" s="234"/>
      <c r="DU108" s="234"/>
      <c r="DV108" s="234"/>
      <c r="DW108" s="234"/>
      <c r="DX108" s="234"/>
      <c r="DY108" s="234"/>
      <c r="DZ108" s="234"/>
      <c r="EA108" s="234"/>
      <c r="EB108" s="234"/>
      <c r="EC108" s="234"/>
      <c r="ED108" s="234"/>
      <c r="EE108" s="234"/>
      <c r="EF108" s="234"/>
      <c r="EG108" s="234"/>
      <c r="EH108" s="234"/>
      <c r="EI108" s="234"/>
      <c r="EJ108" s="234"/>
      <c r="EK108" s="234"/>
      <c r="EL108" s="234"/>
      <c r="EM108" s="234"/>
      <c r="EN108" s="234"/>
      <c r="EO108" s="234"/>
      <c r="EP108" s="234"/>
      <c r="EQ108" s="234"/>
      <c r="ER108" s="234"/>
      <c r="ES108" s="234"/>
      <c r="ET108" s="234"/>
      <c r="EU108" s="234"/>
      <c r="EV108" s="234"/>
      <c r="EW108" s="234"/>
      <c r="EX108" s="234"/>
      <c r="EY108" s="234"/>
      <c r="EZ108" s="234"/>
      <c r="FA108" s="234"/>
      <c r="FB108" s="234"/>
      <c r="FC108" s="234"/>
      <c r="FD108" s="234"/>
      <c r="FE108" s="234"/>
      <c r="FF108" s="234"/>
      <c r="FG108" s="234"/>
      <c r="FH108" s="234"/>
      <c r="FI108" s="234"/>
      <c r="FJ108" s="234"/>
      <c r="FK108" s="234"/>
      <c r="FL108" s="234"/>
      <c r="FM108" s="234"/>
      <c r="FN108" s="234"/>
      <c r="FO108" s="234"/>
      <c r="FP108" s="234"/>
      <c r="FQ108" s="234"/>
      <c r="FR108" s="234"/>
      <c r="FS108" s="234"/>
      <c r="FT108" s="234"/>
      <c r="FU108" s="234"/>
      <c r="FV108" s="234"/>
      <c r="FW108" s="234"/>
      <c r="FX108" s="234"/>
      <c r="FY108" s="234"/>
      <c r="FZ108" s="234"/>
      <c r="GA108" s="234"/>
      <c r="GB108" s="234"/>
      <c r="GC108" s="234"/>
      <c r="GD108" s="234"/>
      <c r="GE108" s="234"/>
      <c r="GF108" s="234"/>
      <c r="GG108" s="234"/>
      <c r="GH108" s="234"/>
      <c r="GI108" s="234"/>
      <c r="GJ108" s="234"/>
      <c r="GK108" s="234"/>
      <c r="GL108" s="234"/>
      <c r="GM108" s="234"/>
      <c r="GN108" s="234"/>
      <c r="GO108" s="234"/>
      <c r="GP108" s="234"/>
      <c r="GQ108" s="234"/>
      <c r="GR108" s="234"/>
      <c r="GS108" s="234"/>
      <c r="GT108" s="234"/>
      <c r="GU108" s="234"/>
      <c r="GV108" s="234"/>
      <c r="GW108" s="234"/>
      <c r="GX108" s="234"/>
      <c r="GY108" s="234"/>
      <c r="GZ108" s="234"/>
      <c r="HA108" s="234"/>
      <c r="HB108" s="234"/>
      <c r="HC108" s="234"/>
      <c r="HD108" s="234"/>
      <c r="HE108" s="234"/>
      <c r="HF108" s="234"/>
      <c r="HG108" s="234"/>
      <c r="HH108" s="234"/>
      <c r="HI108" s="234"/>
      <c r="HJ108" s="234"/>
      <c r="HK108" s="234"/>
      <c r="HL108" s="234"/>
      <c r="HM108" s="234"/>
      <c r="HN108" s="234"/>
      <c r="HO108" s="234"/>
      <c r="HP108" s="234"/>
      <c r="HQ108" s="234"/>
      <c r="HR108" s="234"/>
      <c r="HS108" s="234"/>
      <c r="HT108" s="234"/>
      <c r="HU108" s="234"/>
      <c r="HV108" s="234"/>
      <c r="HW108" s="234"/>
      <c r="HX108" s="234"/>
      <c r="HY108" s="234"/>
      <c r="HZ108" s="234"/>
      <c r="IA108" s="234"/>
      <c r="IB108" s="234"/>
      <c r="IC108" s="234"/>
      <c r="ID108" s="234"/>
      <c r="IE108" s="234"/>
      <c r="IF108" s="234"/>
      <c r="IG108" s="234"/>
      <c r="IH108" s="234"/>
      <c r="II108" s="234"/>
      <c r="IJ108" s="234"/>
      <c r="IK108" s="234"/>
      <c r="IL108" s="234"/>
      <c r="IM108" s="234"/>
      <c r="IN108" s="234"/>
      <c r="IO108" s="234"/>
      <c r="IP108" s="234"/>
      <c r="IQ108" s="234"/>
      <c r="IR108" s="234"/>
      <c r="IS108" s="234"/>
      <c r="IT108" s="234"/>
      <c r="IU108" s="234"/>
    </row>
    <row r="109" spans="1:255" s="237" customFormat="1" ht="25.5" customHeight="1" thickBot="1">
      <c r="A109" s="344">
        <f t="shared" ref="A109:A114" si="8">A108+1</f>
        <v>308</v>
      </c>
      <c r="B109" s="1066"/>
      <c r="C109" s="348"/>
      <c r="D109" s="349" t="s">
        <v>202</v>
      </c>
      <c r="E109" s="347" t="s">
        <v>526</v>
      </c>
      <c r="F109" s="234"/>
      <c r="G109" s="248"/>
      <c r="H109" s="248"/>
      <c r="I109" s="248"/>
      <c r="J109" s="248"/>
      <c r="K109" s="248"/>
      <c r="L109" s="234"/>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234"/>
      <c r="CB109" s="234"/>
      <c r="CC109" s="234"/>
      <c r="CD109" s="234"/>
      <c r="CE109" s="234"/>
      <c r="CF109" s="234"/>
      <c r="CG109" s="234"/>
      <c r="CH109" s="234"/>
      <c r="CI109" s="234"/>
      <c r="CJ109" s="234"/>
      <c r="CK109" s="234"/>
      <c r="CL109" s="234"/>
      <c r="CM109" s="234"/>
      <c r="CN109" s="234"/>
      <c r="CO109" s="234"/>
      <c r="CP109" s="234"/>
      <c r="CQ109" s="234"/>
      <c r="CR109" s="234"/>
      <c r="CS109" s="234"/>
      <c r="CT109" s="234"/>
      <c r="CU109" s="234"/>
      <c r="CV109" s="234"/>
      <c r="CW109" s="234"/>
      <c r="CX109" s="234"/>
      <c r="CY109" s="234"/>
      <c r="CZ109" s="234"/>
      <c r="DA109" s="234"/>
      <c r="DB109" s="234"/>
      <c r="DC109" s="234"/>
      <c r="DD109" s="234"/>
      <c r="DE109" s="234"/>
      <c r="DF109" s="234"/>
      <c r="DG109" s="234"/>
      <c r="DH109" s="234"/>
      <c r="DI109" s="234"/>
      <c r="DJ109" s="234"/>
      <c r="DK109" s="234"/>
      <c r="DL109" s="234"/>
      <c r="DM109" s="234"/>
      <c r="DN109" s="234"/>
      <c r="DO109" s="234"/>
      <c r="DP109" s="234"/>
      <c r="DQ109" s="234"/>
      <c r="DR109" s="234"/>
      <c r="DS109" s="234"/>
      <c r="DT109" s="234"/>
      <c r="DU109" s="234"/>
      <c r="DV109" s="234"/>
      <c r="DW109" s="234"/>
      <c r="DX109" s="234"/>
      <c r="DY109" s="234"/>
      <c r="DZ109" s="234"/>
      <c r="EA109" s="234"/>
      <c r="EB109" s="234"/>
      <c r="EC109" s="234"/>
      <c r="ED109" s="234"/>
      <c r="EE109" s="234"/>
      <c r="EF109" s="234"/>
      <c r="EG109" s="234"/>
      <c r="EH109" s="234"/>
      <c r="EI109" s="234"/>
      <c r="EJ109" s="234"/>
      <c r="EK109" s="234"/>
      <c r="EL109" s="234"/>
      <c r="EM109" s="234"/>
      <c r="EN109" s="234"/>
      <c r="EO109" s="234"/>
      <c r="EP109" s="234"/>
      <c r="EQ109" s="234"/>
      <c r="ER109" s="234"/>
      <c r="ES109" s="234"/>
      <c r="ET109" s="234"/>
      <c r="EU109" s="234"/>
      <c r="EV109" s="234"/>
      <c r="EW109" s="234"/>
      <c r="EX109" s="234"/>
      <c r="EY109" s="234"/>
      <c r="EZ109" s="234"/>
      <c r="FA109" s="234"/>
      <c r="FB109" s="234"/>
      <c r="FC109" s="234"/>
      <c r="FD109" s="234"/>
      <c r="FE109" s="234"/>
      <c r="FF109" s="234"/>
      <c r="FG109" s="234"/>
      <c r="FH109" s="234"/>
      <c r="FI109" s="234"/>
      <c r="FJ109" s="234"/>
      <c r="FK109" s="234"/>
      <c r="FL109" s="234"/>
      <c r="FM109" s="234"/>
      <c r="FN109" s="234"/>
      <c r="FO109" s="234"/>
      <c r="FP109" s="234"/>
      <c r="FQ109" s="234"/>
      <c r="FR109" s="234"/>
      <c r="FS109" s="234"/>
      <c r="FT109" s="234"/>
      <c r="FU109" s="234"/>
      <c r="FV109" s="234"/>
      <c r="FW109" s="234"/>
      <c r="FX109" s="234"/>
      <c r="FY109" s="234"/>
      <c r="FZ109" s="234"/>
      <c r="GA109" s="234"/>
      <c r="GB109" s="234"/>
      <c r="GC109" s="234"/>
      <c r="GD109" s="234"/>
      <c r="GE109" s="234"/>
      <c r="GF109" s="234"/>
      <c r="GG109" s="234"/>
      <c r="GH109" s="234"/>
      <c r="GI109" s="234"/>
      <c r="GJ109" s="234"/>
      <c r="GK109" s="234"/>
      <c r="GL109" s="234"/>
      <c r="GM109" s="234"/>
      <c r="GN109" s="234"/>
      <c r="GO109" s="234"/>
      <c r="GP109" s="234"/>
      <c r="GQ109" s="234"/>
      <c r="GR109" s="234"/>
      <c r="GS109" s="234"/>
      <c r="GT109" s="234"/>
      <c r="GU109" s="234"/>
      <c r="GV109" s="234"/>
      <c r="GW109" s="234"/>
      <c r="GX109" s="234"/>
      <c r="GY109" s="234"/>
      <c r="GZ109" s="234"/>
      <c r="HA109" s="234"/>
      <c r="HB109" s="234"/>
      <c r="HC109" s="234"/>
      <c r="HD109" s="234"/>
      <c r="HE109" s="234"/>
      <c r="HF109" s="234"/>
      <c r="HG109" s="234"/>
      <c r="HH109" s="234"/>
      <c r="HI109" s="234"/>
      <c r="HJ109" s="234"/>
      <c r="HK109" s="234"/>
      <c r="HL109" s="234"/>
      <c r="HM109" s="234"/>
      <c r="HN109" s="234"/>
      <c r="HO109" s="234"/>
      <c r="HP109" s="234"/>
      <c r="HQ109" s="234"/>
      <c r="HR109" s="234"/>
      <c r="HS109" s="234"/>
      <c r="HT109" s="234"/>
      <c r="HU109" s="234"/>
      <c r="HV109" s="234"/>
      <c r="HW109" s="234"/>
      <c r="HX109" s="234"/>
      <c r="HY109" s="234"/>
      <c r="HZ109" s="234"/>
      <c r="IA109" s="234"/>
      <c r="IB109" s="234"/>
      <c r="IC109" s="234"/>
      <c r="ID109" s="234"/>
      <c r="IE109" s="234"/>
      <c r="IF109" s="234"/>
      <c r="IG109" s="234"/>
      <c r="IH109" s="234"/>
      <c r="II109" s="234"/>
      <c r="IJ109" s="234"/>
      <c r="IK109" s="234"/>
      <c r="IL109" s="234"/>
      <c r="IM109" s="234"/>
      <c r="IN109" s="234"/>
      <c r="IO109" s="234"/>
      <c r="IP109" s="234"/>
      <c r="IQ109" s="234"/>
      <c r="IR109" s="234"/>
      <c r="IS109" s="234"/>
      <c r="IT109" s="234"/>
      <c r="IU109" s="234"/>
    </row>
    <row r="110" spans="1:255" s="237" customFormat="1" ht="25.5" customHeight="1" thickBot="1">
      <c r="A110" s="344">
        <f t="shared" si="8"/>
        <v>309</v>
      </c>
      <c r="B110" s="1066"/>
      <c r="C110" s="348"/>
      <c r="D110" s="349" t="s">
        <v>204</v>
      </c>
      <c r="E110" s="347" t="s">
        <v>527</v>
      </c>
      <c r="F110" s="234"/>
      <c r="G110" s="248"/>
      <c r="H110" s="248"/>
      <c r="I110" s="248"/>
      <c r="J110" s="248"/>
      <c r="K110" s="248"/>
      <c r="L110" s="234"/>
      <c r="M110" s="234"/>
      <c r="N110" s="234"/>
      <c r="O110" s="234"/>
      <c r="P110" s="234"/>
      <c r="Q110" s="234"/>
      <c r="R110" s="234"/>
      <c r="S110" s="234"/>
      <c r="T110" s="234"/>
      <c r="U110" s="234"/>
      <c r="V110" s="234"/>
      <c r="W110" s="234"/>
      <c r="X110" s="234"/>
      <c r="Y110" s="234"/>
      <c r="Z110" s="234"/>
      <c r="AA110" s="234"/>
      <c r="AB110" s="234"/>
      <c r="AC110" s="234"/>
      <c r="AD110" s="234"/>
      <c r="AE110" s="234"/>
      <c r="AF110" s="234"/>
      <c r="AG110" s="234"/>
      <c r="AH110" s="234"/>
      <c r="AI110" s="234"/>
      <c r="AJ110" s="234"/>
      <c r="AK110" s="234"/>
      <c r="AL110" s="234"/>
      <c r="AM110" s="234"/>
      <c r="AN110" s="234"/>
      <c r="AO110" s="234"/>
      <c r="AP110" s="234"/>
      <c r="AQ110" s="234"/>
      <c r="AR110" s="234"/>
      <c r="AS110" s="234"/>
      <c r="AT110" s="234"/>
      <c r="AU110" s="234"/>
      <c r="AV110" s="234"/>
      <c r="AW110" s="234"/>
      <c r="AX110" s="234"/>
      <c r="AY110" s="234"/>
      <c r="AZ110" s="234"/>
      <c r="BA110" s="234"/>
      <c r="BB110" s="234"/>
      <c r="BC110" s="234"/>
      <c r="BD110" s="234"/>
      <c r="BE110" s="234"/>
      <c r="BF110" s="234"/>
      <c r="BG110" s="234"/>
      <c r="BH110" s="234"/>
      <c r="BI110" s="234"/>
      <c r="BJ110" s="234"/>
      <c r="BK110" s="234"/>
      <c r="BL110" s="234"/>
      <c r="BM110" s="234"/>
      <c r="BN110" s="234"/>
      <c r="BO110" s="234"/>
      <c r="BP110" s="234"/>
      <c r="BQ110" s="234"/>
      <c r="BR110" s="234"/>
      <c r="BS110" s="234"/>
      <c r="BT110" s="234"/>
      <c r="BU110" s="234"/>
      <c r="BV110" s="234"/>
      <c r="BW110" s="234"/>
      <c r="BX110" s="234"/>
      <c r="BY110" s="234"/>
      <c r="BZ110" s="234"/>
      <c r="CA110" s="234"/>
      <c r="CB110" s="234"/>
      <c r="CC110" s="234"/>
      <c r="CD110" s="234"/>
      <c r="CE110" s="234"/>
      <c r="CF110" s="234"/>
      <c r="CG110" s="234"/>
      <c r="CH110" s="234"/>
      <c r="CI110" s="234"/>
      <c r="CJ110" s="234"/>
      <c r="CK110" s="234"/>
      <c r="CL110" s="234"/>
      <c r="CM110" s="234"/>
      <c r="CN110" s="234"/>
      <c r="CO110" s="234"/>
      <c r="CP110" s="234"/>
      <c r="CQ110" s="234"/>
      <c r="CR110" s="234"/>
      <c r="CS110" s="234"/>
      <c r="CT110" s="234"/>
      <c r="CU110" s="234"/>
      <c r="CV110" s="234"/>
      <c r="CW110" s="234"/>
      <c r="CX110" s="234"/>
      <c r="CY110" s="234"/>
      <c r="CZ110" s="234"/>
      <c r="DA110" s="234"/>
      <c r="DB110" s="234"/>
      <c r="DC110" s="234"/>
      <c r="DD110" s="234"/>
      <c r="DE110" s="234"/>
      <c r="DF110" s="234"/>
      <c r="DG110" s="234"/>
      <c r="DH110" s="234"/>
      <c r="DI110" s="234"/>
      <c r="DJ110" s="234"/>
      <c r="DK110" s="234"/>
      <c r="DL110" s="234"/>
      <c r="DM110" s="234"/>
      <c r="DN110" s="234"/>
      <c r="DO110" s="234"/>
      <c r="DP110" s="234"/>
      <c r="DQ110" s="234"/>
      <c r="DR110" s="234"/>
      <c r="DS110" s="234"/>
      <c r="DT110" s="234"/>
      <c r="DU110" s="234"/>
      <c r="DV110" s="234"/>
      <c r="DW110" s="234"/>
      <c r="DX110" s="234"/>
      <c r="DY110" s="234"/>
      <c r="DZ110" s="234"/>
      <c r="EA110" s="234"/>
      <c r="EB110" s="234"/>
      <c r="EC110" s="234"/>
      <c r="ED110" s="234"/>
      <c r="EE110" s="234"/>
      <c r="EF110" s="234"/>
      <c r="EG110" s="234"/>
      <c r="EH110" s="234"/>
      <c r="EI110" s="234"/>
      <c r="EJ110" s="234"/>
      <c r="EK110" s="234"/>
      <c r="EL110" s="234"/>
      <c r="EM110" s="234"/>
      <c r="EN110" s="234"/>
      <c r="EO110" s="234"/>
      <c r="EP110" s="234"/>
      <c r="EQ110" s="234"/>
      <c r="ER110" s="234"/>
      <c r="ES110" s="234"/>
      <c r="ET110" s="234"/>
      <c r="EU110" s="234"/>
      <c r="EV110" s="234"/>
      <c r="EW110" s="234"/>
      <c r="EX110" s="234"/>
      <c r="EY110" s="234"/>
      <c r="EZ110" s="234"/>
      <c r="FA110" s="234"/>
      <c r="FB110" s="234"/>
      <c r="FC110" s="234"/>
      <c r="FD110" s="234"/>
      <c r="FE110" s="234"/>
      <c r="FF110" s="234"/>
      <c r="FG110" s="234"/>
      <c r="FH110" s="234"/>
      <c r="FI110" s="234"/>
      <c r="FJ110" s="234"/>
      <c r="FK110" s="234"/>
      <c r="FL110" s="234"/>
      <c r="FM110" s="234"/>
      <c r="FN110" s="234"/>
      <c r="FO110" s="234"/>
      <c r="FP110" s="234"/>
      <c r="FQ110" s="234"/>
      <c r="FR110" s="234"/>
      <c r="FS110" s="234"/>
      <c r="FT110" s="234"/>
      <c r="FU110" s="234"/>
      <c r="FV110" s="234"/>
      <c r="FW110" s="234"/>
      <c r="FX110" s="234"/>
      <c r="FY110" s="234"/>
      <c r="FZ110" s="234"/>
      <c r="GA110" s="234"/>
      <c r="GB110" s="234"/>
      <c r="GC110" s="234"/>
      <c r="GD110" s="234"/>
      <c r="GE110" s="234"/>
      <c r="GF110" s="234"/>
      <c r="GG110" s="234"/>
      <c r="GH110" s="234"/>
      <c r="GI110" s="234"/>
      <c r="GJ110" s="234"/>
      <c r="GK110" s="234"/>
      <c r="GL110" s="234"/>
      <c r="GM110" s="234"/>
      <c r="GN110" s="234"/>
      <c r="GO110" s="234"/>
      <c r="GP110" s="234"/>
      <c r="GQ110" s="234"/>
      <c r="GR110" s="234"/>
      <c r="GS110" s="234"/>
      <c r="GT110" s="234"/>
      <c r="GU110" s="234"/>
      <c r="GV110" s="234"/>
      <c r="GW110" s="234"/>
      <c r="GX110" s="234"/>
      <c r="GY110" s="234"/>
      <c r="GZ110" s="234"/>
      <c r="HA110" s="234"/>
      <c r="HB110" s="234"/>
      <c r="HC110" s="234"/>
      <c r="HD110" s="234"/>
      <c r="HE110" s="234"/>
      <c r="HF110" s="234"/>
      <c r="HG110" s="234"/>
      <c r="HH110" s="234"/>
      <c r="HI110" s="234"/>
      <c r="HJ110" s="234"/>
      <c r="HK110" s="234"/>
      <c r="HL110" s="234"/>
      <c r="HM110" s="234"/>
      <c r="HN110" s="234"/>
      <c r="HO110" s="234"/>
      <c r="HP110" s="234"/>
      <c r="HQ110" s="234"/>
      <c r="HR110" s="234"/>
      <c r="HS110" s="234"/>
      <c r="HT110" s="234"/>
      <c r="HU110" s="234"/>
      <c r="HV110" s="234"/>
      <c r="HW110" s="234"/>
      <c r="HX110" s="234"/>
      <c r="HY110" s="234"/>
      <c r="HZ110" s="234"/>
      <c r="IA110" s="234"/>
      <c r="IB110" s="234"/>
      <c r="IC110" s="234"/>
      <c r="ID110" s="234"/>
      <c r="IE110" s="234"/>
      <c r="IF110" s="234"/>
      <c r="IG110" s="234"/>
      <c r="IH110" s="234"/>
      <c r="II110" s="234"/>
      <c r="IJ110" s="234"/>
      <c r="IK110" s="234"/>
      <c r="IL110" s="234"/>
      <c r="IM110" s="234"/>
      <c r="IN110" s="234"/>
      <c r="IO110" s="234"/>
      <c r="IP110" s="234"/>
      <c r="IQ110" s="234"/>
      <c r="IR110" s="234"/>
      <c r="IS110" s="234"/>
      <c r="IT110" s="234"/>
      <c r="IU110" s="234"/>
    </row>
    <row r="111" spans="1:255" s="237" customFormat="1" ht="25.5" customHeight="1" thickBot="1">
      <c r="A111" s="344">
        <f t="shared" si="8"/>
        <v>310</v>
      </c>
      <c r="B111" s="1066"/>
      <c r="C111" s="348"/>
      <c r="D111" s="349" t="s">
        <v>205</v>
      </c>
      <c r="E111" s="347" t="s">
        <v>528</v>
      </c>
      <c r="F111" s="234"/>
      <c r="G111" s="248"/>
      <c r="H111" s="248"/>
      <c r="I111" s="248"/>
      <c r="J111" s="248"/>
      <c r="K111" s="248"/>
      <c r="L111" s="234"/>
      <c r="M111" s="234"/>
      <c r="N111" s="234"/>
      <c r="O111" s="234"/>
      <c r="P111" s="234"/>
      <c r="Q111" s="234"/>
      <c r="R111" s="234"/>
      <c r="S111" s="234"/>
      <c r="T111" s="234"/>
      <c r="U111" s="234"/>
      <c r="V111" s="234"/>
      <c r="W111" s="234"/>
      <c r="X111" s="234"/>
      <c r="Y111" s="234"/>
      <c r="Z111" s="234"/>
      <c r="AA111" s="234"/>
      <c r="AB111" s="234"/>
      <c r="AC111" s="234"/>
      <c r="AD111" s="234"/>
      <c r="AE111" s="234"/>
      <c r="AF111" s="234"/>
      <c r="AG111" s="234"/>
      <c r="AH111" s="234"/>
      <c r="AI111" s="234"/>
      <c r="AJ111" s="234"/>
      <c r="AK111" s="234"/>
      <c r="AL111" s="234"/>
      <c r="AM111" s="234"/>
      <c r="AN111" s="234"/>
      <c r="AO111" s="234"/>
      <c r="AP111" s="234"/>
      <c r="AQ111" s="234"/>
      <c r="AR111" s="234"/>
      <c r="AS111" s="234"/>
      <c r="AT111" s="234"/>
      <c r="AU111" s="234"/>
      <c r="AV111" s="234"/>
      <c r="AW111" s="234"/>
      <c r="AX111" s="234"/>
      <c r="AY111" s="234"/>
      <c r="AZ111" s="234"/>
      <c r="BA111" s="234"/>
      <c r="BB111" s="234"/>
      <c r="BC111" s="234"/>
      <c r="BD111" s="234"/>
      <c r="BE111" s="234"/>
      <c r="BF111" s="234"/>
      <c r="BG111" s="234"/>
      <c r="BH111" s="234"/>
      <c r="BI111" s="234"/>
      <c r="BJ111" s="234"/>
      <c r="BK111" s="234"/>
      <c r="BL111" s="234"/>
      <c r="BM111" s="234"/>
      <c r="BN111" s="234"/>
      <c r="BO111" s="234"/>
      <c r="BP111" s="234"/>
      <c r="BQ111" s="234"/>
      <c r="BR111" s="234"/>
      <c r="BS111" s="234"/>
      <c r="BT111" s="234"/>
      <c r="BU111" s="234"/>
      <c r="BV111" s="234"/>
      <c r="BW111" s="234"/>
      <c r="BX111" s="234"/>
      <c r="BY111" s="234"/>
      <c r="BZ111" s="234"/>
      <c r="CA111" s="234"/>
      <c r="CB111" s="234"/>
      <c r="CC111" s="234"/>
      <c r="CD111" s="234"/>
      <c r="CE111" s="234"/>
      <c r="CF111" s="234"/>
      <c r="CG111" s="234"/>
      <c r="CH111" s="234"/>
      <c r="CI111" s="234"/>
      <c r="CJ111" s="234"/>
      <c r="CK111" s="234"/>
      <c r="CL111" s="234"/>
      <c r="CM111" s="234"/>
      <c r="CN111" s="234"/>
      <c r="CO111" s="234"/>
      <c r="CP111" s="234"/>
      <c r="CQ111" s="234"/>
      <c r="CR111" s="234"/>
      <c r="CS111" s="234"/>
      <c r="CT111" s="234"/>
      <c r="CU111" s="234"/>
      <c r="CV111" s="234"/>
      <c r="CW111" s="234"/>
      <c r="CX111" s="234"/>
      <c r="CY111" s="234"/>
      <c r="CZ111" s="234"/>
      <c r="DA111" s="234"/>
      <c r="DB111" s="234"/>
      <c r="DC111" s="234"/>
      <c r="DD111" s="234"/>
      <c r="DE111" s="234"/>
      <c r="DF111" s="234"/>
      <c r="DG111" s="234"/>
      <c r="DH111" s="234"/>
      <c r="DI111" s="234"/>
      <c r="DJ111" s="234"/>
      <c r="DK111" s="234"/>
      <c r="DL111" s="234"/>
      <c r="DM111" s="234"/>
      <c r="DN111" s="234"/>
      <c r="DO111" s="234"/>
      <c r="DP111" s="234"/>
      <c r="DQ111" s="234"/>
      <c r="DR111" s="234"/>
      <c r="DS111" s="234"/>
      <c r="DT111" s="234"/>
      <c r="DU111" s="234"/>
      <c r="DV111" s="234"/>
      <c r="DW111" s="234"/>
      <c r="DX111" s="234"/>
      <c r="DY111" s="234"/>
      <c r="DZ111" s="234"/>
      <c r="EA111" s="234"/>
      <c r="EB111" s="234"/>
      <c r="EC111" s="234"/>
      <c r="ED111" s="234"/>
      <c r="EE111" s="234"/>
      <c r="EF111" s="234"/>
      <c r="EG111" s="234"/>
      <c r="EH111" s="234"/>
      <c r="EI111" s="234"/>
      <c r="EJ111" s="234"/>
      <c r="EK111" s="234"/>
      <c r="EL111" s="234"/>
      <c r="EM111" s="234"/>
      <c r="EN111" s="234"/>
      <c r="EO111" s="234"/>
      <c r="EP111" s="234"/>
      <c r="EQ111" s="234"/>
      <c r="ER111" s="234"/>
      <c r="ES111" s="234"/>
      <c r="ET111" s="234"/>
      <c r="EU111" s="234"/>
      <c r="EV111" s="234"/>
      <c r="EW111" s="234"/>
      <c r="EX111" s="234"/>
      <c r="EY111" s="234"/>
      <c r="EZ111" s="234"/>
      <c r="FA111" s="234"/>
      <c r="FB111" s="234"/>
      <c r="FC111" s="234"/>
      <c r="FD111" s="234"/>
      <c r="FE111" s="234"/>
      <c r="FF111" s="234"/>
      <c r="FG111" s="234"/>
      <c r="FH111" s="234"/>
      <c r="FI111" s="234"/>
      <c r="FJ111" s="234"/>
      <c r="FK111" s="234"/>
      <c r="FL111" s="234"/>
      <c r="FM111" s="234"/>
      <c r="FN111" s="234"/>
      <c r="FO111" s="234"/>
      <c r="FP111" s="234"/>
      <c r="FQ111" s="234"/>
      <c r="FR111" s="234"/>
      <c r="FS111" s="234"/>
      <c r="FT111" s="234"/>
      <c r="FU111" s="234"/>
      <c r="FV111" s="234"/>
      <c r="FW111" s="234"/>
      <c r="FX111" s="234"/>
      <c r="FY111" s="234"/>
      <c r="FZ111" s="234"/>
      <c r="GA111" s="234"/>
      <c r="GB111" s="234"/>
      <c r="GC111" s="234"/>
      <c r="GD111" s="234"/>
      <c r="GE111" s="234"/>
      <c r="GF111" s="234"/>
      <c r="GG111" s="234"/>
      <c r="GH111" s="234"/>
      <c r="GI111" s="234"/>
      <c r="GJ111" s="234"/>
      <c r="GK111" s="234"/>
      <c r="GL111" s="234"/>
      <c r="GM111" s="234"/>
      <c r="GN111" s="234"/>
      <c r="GO111" s="234"/>
      <c r="GP111" s="234"/>
      <c r="GQ111" s="234"/>
      <c r="GR111" s="234"/>
      <c r="GS111" s="234"/>
      <c r="GT111" s="234"/>
      <c r="GU111" s="234"/>
      <c r="GV111" s="234"/>
      <c r="GW111" s="234"/>
      <c r="GX111" s="234"/>
      <c r="GY111" s="234"/>
      <c r="GZ111" s="234"/>
      <c r="HA111" s="234"/>
      <c r="HB111" s="234"/>
      <c r="HC111" s="234"/>
      <c r="HD111" s="234"/>
      <c r="HE111" s="234"/>
      <c r="HF111" s="234"/>
      <c r="HG111" s="234"/>
      <c r="HH111" s="234"/>
      <c r="HI111" s="234"/>
      <c r="HJ111" s="234"/>
      <c r="HK111" s="234"/>
      <c r="HL111" s="234"/>
      <c r="HM111" s="234"/>
      <c r="HN111" s="234"/>
      <c r="HO111" s="234"/>
      <c r="HP111" s="234"/>
      <c r="HQ111" s="234"/>
      <c r="HR111" s="234"/>
      <c r="HS111" s="234"/>
      <c r="HT111" s="234"/>
      <c r="HU111" s="234"/>
      <c r="HV111" s="234"/>
      <c r="HW111" s="234"/>
      <c r="HX111" s="234"/>
      <c r="HY111" s="234"/>
      <c r="HZ111" s="234"/>
      <c r="IA111" s="234"/>
      <c r="IB111" s="234"/>
      <c r="IC111" s="234"/>
      <c r="ID111" s="234"/>
      <c r="IE111" s="234"/>
      <c r="IF111" s="234"/>
      <c r="IG111" s="234"/>
      <c r="IH111" s="234"/>
      <c r="II111" s="234"/>
      <c r="IJ111" s="234"/>
      <c r="IK111" s="234"/>
      <c r="IL111" s="234"/>
      <c r="IM111" s="234"/>
      <c r="IN111" s="234"/>
      <c r="IO111" s="234"/>
      <c r="IP111" s="234"/>
      <c r="IQ111" s="234"/>
      <c r="IR111" s="234"/>
      <c r="IS111" s="234"/>
      <c r="IT111" s="234"/>
      <c r="IU111" s="234"/>
    </row>
    <row r="112" spans="1:255" s="237" customFormat="1" ht="25.5" customHeight="1" thickBot="1">
      <c r="A112" s="344">
        <f t="shared" si="8"/>
        <v>311</v>
      </c>
      <c r="B112" s="1066"/>
      <c r="C112" s="348"/>
      <c r="D112" s="349" t="s">
        <v>207</v>
      </c>
      <c r="E112" s="347" t="s">
        <v>529</v>
      </c>
      <c r="F112" s="234"/>
      <c r="G112" s="248"/>
      <c r="H112" s="248"/>
      <c r="I112" s="248"/>
      <c r="J112" s="248"/>
      <c r="K112" s="248"/>
      <c r="L112" s="234"/>
      <c r="M112" s="234"/>
      <c r="N112" s="234"/>
      <c r="O112" s="234"/>
      <c r="P112" s="234"/>
      <c r="Q112" s="234"/>
      <c r="R112" s="234"/>
      <c r="S112" s="234"/>
      <c r="T112" s="234"/>
      <c r="U112" s="234"/>
      <c r="V112" s="234"/>
      <c r="W112" s="234"/>
      <c r="X112" s="234"/>
      <c r="Y112" s="234"/>
      <c r="Z112" s="234"/>
      <c r="AA112" s="234"/>
      <c r="AB112" s="234"/>
      <c r="AC112" s="234"/>
      <c r="AD112" s="234"/>
      <c r="AE112" s="234"/>
      <c r="AF112" s="234"/>
      <c r="AG112" s="234"/>
      <c r="AH112" s="234"/>
      <c r="AI112" s="234"/>
      <c r="AJ112" s="234"/>
      <c r="AK112" s="234"/>
      <c r="AL112" s="234"/>
      <c r="AM112" s="234"/>
      <c r="AN112" s="234"/>
      <c r="AO112" s="234"/>
      <c r="AP112" s="234"/>
      <c r="AQ112" s="234"/>
      <c r="AR112" s="234"/>
      <c r="AS112" s="234"/>
      <c r="AT112" s="234"/>
      <c r="AU112" s="234"/>
      <c r="AV112" s="234"/>
      <c r="AW112" s="234"/>
      <c r="AX112" s="234"/>
      <c r="AY112" s="234"/>
      <c r="AZ112" s="234"/>
      <c r="BA112" s="234"/>
      <c r="BB112" s="234"/>
      <c r="BC112" s="234"/>
      <c r="BD112" s="234"/>
      <c r="BE112" s="234"/>
      <c r="BF112" s="234"/>
      <c r="BG112" s="234"/>
      <c r="BH112" s="234"/>
      <c r="BI112" s="234"/>
      <c r="BJ112" s="234"/>
      <c r="BK112" s="234"/>
      <c r="BL112" s="234"/>
      <c r="BM112" s="234"/>
      <c r="BN112" s="234"/>
      <c r="BO112" s="234"/>
      <c r="BP112" s="234"/>
      <c r="BQ112" s="234"/>
      <c r="BR112" s="234"/>
      <c r="BS112" s="234"/>
      <c r="BT112" s="234"/>
      <c r="BU112" s="234"/>
      <c r="BV112" s="234"/>
      <c r="BW112" s="234"/>
      <c r="BX112" s="234"/>
      <c r="BY112" s="234"/>
      <c r="BZ112" s="234"/>
      <c r="CA112" s="234"/>
      <c r="CB112" s="234"/>
      <c r="CC112" s="234"/>
      <c r="CD112" s="234"/>
      <c r="CE112" s="234"/>
      <c r="CF112" s="234"/>
      <c r="CG112" s="234"/>
      <c r="CH112" s="234"/>
      <c r="CI112" s="234"/>
      <c r="CJ112" s="234"/>
      <c r="CK112" s="234"/>
      <c r="CL112" s="234"/>
      <c r="CM112" s="234"/>
      <c r="CN112" s="234"/>
      <c r="CO112" s="234"/>
      <c r="CP112" s="234"/>
      <c r="CQ112" s="234"/>
      <c r="CR112" s="234"/>
      <c r="CS112" s="234"/>
      <c r="CT112" s="234"/>
      <c r="CU112" s="234"/>
      <c r="CV112" s="234"/>
      <c r="CW112" s="234"/>
      <c r="CX112" s="234"/>
      <c r="CY112" s="234"/>
      <c r="CZ112" s="234"/>
      <c r="DA112" s="234"/>
      <c r="DB112" s="234"/>
      <c r="DC112" s="234"/>
      <c r="DD112" s="234"/>
      <c r="DE112" s="234"/>
      <c r="DF112" s="234"/>
      <c r="DG112" s="234"/>
      <c r="DH112" s="234"/>
      <c r="DI112" s="234"/>
      <c r="DJ112" s="234"/>
      <c r="DK112" s="234"/>
      <c r="DL112" s="234"/>
      <c r="DM112" s="234"/>
      <c r="DN112" s="234"/>
      <c r="DO112" s="234"/>
      <c r="DP112" s="234"/>
      <c r="DQ112" s="234"/>
      <c r="DR112" s="234"/>
      <c r="DS112" s="234"/>
      <c r="DT112" s="234"/>
      <c r="DU112" s="234"/>
      <c r="DV112" s="234"/>
      <c r="DW112" s="234"/>
      <c r="DX112" s="234"/>
      <c r="DY112" s="234"/>
      <c r="DZ112" s="234"/>
      <c r="EA112" s="234"/>
      <c r="EB112" s="234"/>
      <c r="EC112" s="234"/>
      <c r="ED112" s="234"/>
      <c r="EE112" s="234"/>
      <c r="EF112" s="234"/>
      <c r="EG112" s="234"/>
      <c r="EH112" s="234"/>
      <c r="EI112" s="234"/>
      <c r="EJ112" s="234"/>
      <c r="EK112" s="234"/>
      <c r="EL112" s="234"/>
      <c r="EM112" s="234"/>
      <c r="EN112" s="234"/>
      <c r="EO112" s="234"/>
      <c r="EP112" s="234"/>
      <c r="EQ112" s="234"/>
      <c r="ER112" s="234"/>
      <c r="ES112" s="234"/>
      <c r="ET112" s="234"/>
      <c r="EU112" s="234"/>
      <c r="EV112" s="234"/>
      <c r="EW112" s="234"/>
      <c r="EX112" s="234"/>
      <c r="EY112" s="234"/>
      <c r="EZ112" s="234"/>
      <c r="FA112" s="234"/>
      <c r="FB112" s="234"/>
      <c r="FC112" s="234"/>
      <c r="FD112" s="234"/>
      <c r="FE112" s="234"/>
      <c r="FF112" s="234"/>
      <c r="FG112" s="234"/>
      <c r="FH112" s="234"/>
      <c r="FI112" s="234"/>
      <c r="FJ112" s="234"/>
      <c r="FK112" s="234"/>
      <c r="FL112" s="234"/>
      <c r="FM112" s="234"/>
      <c r="FN112" s="234"/>
      <c r="FO112" s="234"/>
      <c r="FP112" s="234"/>
      <c r="FQ112" s="234"/>
      <c r="FR112" s="234"/>
      <c r="FS112" s="234"/>
      <c r="FT112" s="234"/>
      <c r="FU112" s="234"/>
      <c r="FV112" s="234"/>
      <c r="FW112" s="234"/>
      <c r="FX112" s="234"/>
      <c r="FY112" s="234"/>
      <c r="FZ112" s="234"/>
      <c r="GA112" s="234"/>
      <c r="GB112" s="234"/>
      <c r="GC112" s="234"/>
      <c r="GD112" s="234"/>
      <c r="GE112" s="234"/>
      <c r="GF112" s="234"/>
      <c r="GG112" s="234"/>
      <c r="GH112" s="234"/>
      <c r="GI112" s="234"/>
      <c r="GJ112" s="234"/>
      <c r="GK112" s="234"/>
      <c r="GL112" s="234"/>
      <c r="GM112" s="234"/>
      <c r="GN112" s="234"/>
      <c r="GO112" s="234"/>
      <c r="GP112" s="234"/>
      <c r="GQ112" s="234"/>
      <c r="GR112" s="234"/>
      <c r="GS112" s="234"/>
      <c r="GT112" s="234"/>
      <c r="GU112" s="234"/>
      <c r="GV112" s="234"/>
      <c r="GW112" s="234"/>
      <c r="GX112" s="234"/>
      <c r="GY112" s="234"/>
      <c r="GZ112" s="234"/>
      <c r="HA112" s="234"/>
      <c r="HB112" s="234"/>
      <c r="HC112" s="234"/>
      <c r="HD112" s="234"/>
      <c r="HE112" s="234"/>
      <c r="HF112" s="234"/>
      <c r="HG112" s="234"/>
      <c r="HH112" s="234"/>
      <c r="HI112" s="234"/>
      <c r="HJ112" s="234"/>
      <c r="HK112" s="234"/>
      <c r="HL112" s="234"/>
      <c r="HM112" s="234"/>
      <c r="HN112" s="234"/>
      <c r="HO112" s="234"/>
      <c r="HP112" s="234"/>
      <c r="HQ112" s="234"/>
      <c r="HR112" s="234"/>
      <c r="HS112" s="234"/>
      <c r="HT112" s="234"/>
      <c r="HU112" s="234"/>
      <c r="HV112" s="234"/>
      <c r="HW112" s="234"/>
      <c r="HX112" s="234"/>
      <c r="HY112" s="234"/>
      <c r="HZ112" s="234"/>
      <c r="IA112" s="234"/>
      <c r="IB112" s="234"/>
      <c r="IC112" s="234"/>
      <c r="ID112" s="234"/>
      <c r="IE112" s="234"/>
      <c r="IF112" s="234"/>
      <c r="IG112" s="234"/>
      <c r="IH112" s="234"/>
      <c r="II112" s="234"/>
      <c r="IJ112" s="234"/>
      <c r="IK112" s="234"/>
      <c r="IL112" s="234"/>
      <c r="IM112" s="234"/>
      <c r="IN112" s="234"/>
      <c r="IO112" s="234"/>
      <c r="IP112" s="234"/>
      <c r="IQ112" s="234"/>
      <c r="IR112" s="234"/>
      <c r="IS112" s="234"/>
      <c r="IT112" s="234"/>
      <c r="IU112" s="234"/>
    </row>
    <row r="113" spans="1:255" s="237" customFormat="1" ht="25.5" customHeight="1" thickBot="1">
      <c r="A113" s="344">
        <f t="shared" si="8"/>
        <v>312</v>
      </c>
      <c r="B113" s="1066"/>
      <c r="C113" s="348"/>
      <c r="D113" s="349" t="s">
        <v>208</v>
      </c>
      <c r="E113" s="347" t="s">
        <v>1454</v>
      </c>
      <c r="F113" s="234"/>
      <c r="G113" s="248"/>
      <c r="H113" s="248"/>
      <c r="I113" s="248"/>
      <c r="J113" s="248"/>
      <c r="K113" s="248"/>
      <c r="L113" s="234"/>
      <c r="M113" s="234"/>
      <c r="N113" s="234"/>
      <c r="O113" s="234"/>
      <c r="P113" s="234"/>
      <c r="Q113" s="234"/>
      <c r="R113" s="234"/>
      <c r="S113" s="234"/>
      <c r="T113" s="234"/>
      <c r="U113" s="234"/>
      <c r="V113" s="234"/>
      <c r="W113" s="234"/>
      <c r="X113" s="234"/>
      <c r="Y113" s="234"/>
      <c r="Z113" s="234"/>
      <c r="AA113" s="234"/>
      <c r="AB113" s="234"/>
      <c r="AC113" s="234"/>
      <c r="AD113" s="234"/>
      <c r="AE113" s="234"/>
      <c r="AF113" s="234"/>
      <c r="AG113" s="234"/>
      <c r="AH113" s="234"/>
      <c r="AI113" s="234"/>
      <c r="AJ113" s="234"/>
      <c r="AK113" s="234"/>
      <c r="AL113" s="234"/>
      <c r="AM113" s="234"/>
      <c r="AN113" s="234"/>
      <c r="AO113" s="234"/>
      <c r="AP113" s="234"/>
      <c r="AQ113" s="234"/>
      <c r="AR113" s="234"/>
      <c r="AS113" s="234"/>
      <c r="AT113" s="234"/>
      <c r="AU113" s="234"/>
      <c r="AV113" s="234"/>
      <c r="AW113" s="234"/>
      <c r="AX113" s="234"/>
      <c r="AY113" s="234"/>
      <c r="AZ113" s="234"/>
      <c r="BA113" s="234"/>
      <c r="BB113" s="234"/>
      <c r="BC113" s="234"/>
      <c r="BD113" s="234"/>
      <c r="BE113" s="234"/>
      <c r="BF113" s="234"/>
      <c r="BG113" s="234"/>
      <c r="BH113" s="234"/>
      <c r="BI113" s="234"/>
      <c r="BJ113" s="234"/>
      <c r="BK113" s="234"/>
      <c r="BL113" s="234"/>
      <c r="BM113" s="234"/>
      <c r="BN113" s="234"/>
      <c r="BO113" s="234"/>
      <c r="BP113" s="234"/>
      <c r="BQ113" s="234"/>
      <c r="BR113" s="234"/>
      <c r="BS113" s="234"/>
      <c r="BT113" s="234"/>
      <c r="BU113" s="234"/>
      <c r="BV113" s="234"/>
      <c r="BW113" s="234"/>
      <c r="BX113" s="234"/>
      <c r="BY113" s="234"/>
      <c r="BZ113" s="234"/>
      <c r="CA113" s="234"/>
      <c r="CB113" s="234"/>
      <c r="CC113" s="234"/>
      <c r="CD113" s="234"/>
      <c r="CE113" s="234"/>
      <c r="CF113" s="234"/>
      <c r="CG113" s="234"/>
      <c r="CH113" s="234"/>
      <c r="CI113" s="234"/>
      <c r="CJ113" s="234"/>
      <c r="CK113" s="234"/>
      <c r="CL113" s="234"/>
      <c r="CM113" s="234"/>
      <c r="CN113" s="234"/>
      <c r="CO113" s="234"/>
      <c r="CP113" s="234"/>
      <c r="CQ113" s="234"/>
      <c r="CR113" s="234"/>
      <c r="CS113" s="234"/>
      <c r="CT113" s="234"/>
      <c r="CU113" s="234"/>
      <c r="CV113" s="234"/>
      <c r="CW113" s="234"/>
      <c r="CX113" s="234"/>
      <c r="CY113" s="234"/>
      <c r="CZ113" s="234"/>
      <c r="DA113" s="234"/>
      <c r="DB113" s="234"/>
      <c r="DC113" s="234"/>
      <c r="DD113" s="234"/>
      <c r="DE113" s="234"/>
      <c r="DF113" s="234"/>
      <c r="DG113" s="234"/>
      <c r="DH113" s="234"/>
      <c r="DI113" s="234"/>
      <c r="DJ113" s="234"/>
      <c r="DK113" s="234"/>
      <c r="DL113" s="234"/>
      <c r="DM113" s="234"/>
      <c r="DN113" s="234"/>
      <c r="DO113" s="234"/>
      <c r="DP113" s="234"/>
      <c r="DQ113" s="234"/>
      <c r="DR113" s="234"/>
      <c r="DS113" s="234"/>
      <c r="DT113" s="234"/>
      <c r="DU113" s="234"/>
      <c r="DV113" s="234"/>
      <c r="DW113" s="234"/>
      <c r="DX113" s="234"/>
      <c r="DY113" s="234"/>
      <c r="DZ113" s="234"/>
      <c r="EA113" s="234"/>
      <c r="EB113" s="234"/>
      <c r="EC113" s="234"/>
      <c r="ED113" s="234"/>
      <c r="EE113" s="234"/>
      <c r="EF113" s="234"/>
      <c r="EG113" s="234"/>
      <c r="EH113" s="234"/>
      <c r="EI113" s="234"/>
      <c r="EJ113" s="234"/>
      <c r="EK113" s="234"/>
      <c r="EL113" s="234"/>
      <c r="EM113" s="234"/>
      <c r="EN113" s="234"/>
      <c r="EO113" s="234"/>
      <c r="EP113" s="234"/>
      <c r="EQ113" s="234"/>
      <c r="ER113" s="234"/>
      <c r="ES113" s="234"/>
      <c r="ET113" s="234"/>
      <c r="EU113" s="234"/>
      <c r="EV113" s="234"/>
      <c r="EW113" s="234"/>
      <c r="EX113" s="234"/>
      <c r="EY113" s="234"/>
      <c r="EZ113" s="234"/>
      <c r="FA113" s="234"/>
      <c r="FB113" s="234"/>
      <c r="FC113" s="234"/>
      <c r="FD113" s="234"/>
      <c r="FE113" s="234"/>
      <c r="FF113" s="234"/>
      <c r="FG113" s="234"/>
      <c r="FH113" s="234"/>
      <c r="FI113" s="234"/>
      <c r="FJ113" s="234"/>
      <c r="FK113" s="234"/>
      <c r="FL113" s="234"/>
      <c r="FM113" s="234"/>
      <c r="FN113" s="234"/>
      <c r="FO113" s="234"/>
      <c r="FP113" s="234"/>
      <c r="FQ113" s="234"/>
      <c r="FR113" s="234"/>
      <c r="FS113" s="234"/>
      <c r="FT113" s="234"/>
      <c r="FU113" s="234"/>
      <c r="FV113" s="234"/>
      <c r="FW113" s="234"/>
      <c r="FX113" s="234"/>
      <c r="FY113" s="234"/>
      <c r="FZ113" s="234"/>
      <c r="GA113" s="234"/>
      <c r="GB113" s="234"/>
      <c r="GC113" s="234"/>
      <c r="GD113" s="234"/>
      <c r="GE113" s="234"/>
      <c r="GF113" s="234"/>
      <c r="GG113" s="234"/>
      <c r="GH113" s="234"/>
      <c r="GI113" s="234"/>
      <c r="GJ113" s="234"/>
      <c r="GK113" s="234"/>
      <c r="GL113" s="234"/>
      <c r="GM113" s="234"/>
      <c r="GN113" s="234"/>
      <c r="GO113" s="234"/>
      <c r="GP113" s="234"/>
      <c r="GQ113" s="234"/>
      <c r="GR113" s="234"/>
      <c r="GS113" s="234"/>
      <c r="GT113" s="234"/>
      <c r="GU113" s="234"/>
      <c r="GV113" s="234"/>
      <c r="GW113" s="234"/>
      <c r="GX113" s="234"/>
      <c r="GY113" s="234"/>
      <c r="GZ113" s="234"/>
      <c r="HA113" s="234"/>
      <c r="HB113" s="234"/>
      <c r="HC113" s="234"/>
      <c r="HD113" s="234"/>
      <c r="HE113" s="234"/>
      <c r="HF113" s="234"/>
      <c r="HG113" s="234"/>
      <c r="HH113" s="234"/>
      <c r="HI113" s="234"/>
      <c r="HJ113" s="234"/>
      <c r="HK113" s="234"/>
      <c r="HL113" s="234"/>
      <c r="HM113" s="234"/>
      <c r="HN113" s="234"/>
      <c r="HO113" s="234"/>
      <c r="HP113" s="234"/>
      <c r="HQ113" s="234"/>
      <c r="HR113" s="234"/>
      <c r="HS113" s="234"/>
      <c r="HT113" s="234"/>
      <c r="HU113" s="234"/>
      <c r="HV113" s="234"/>
      <c r="HW113" s="234"/>
      <c r="HX113" s="234"/>
      <c r="HY113" s="234"/>
      <c r="HZ113" s="234"/>
      <c r="IA113" s="234"/>
      <c r="IB113" s="234"/>
      <c r="IC113" s="234"/>
      <c r="ID113" s="234"/>
      <c r="IE113" s="234"/>
      <c r="IF113" s="234"/>
      <c r="IG113" s="234"/>
      <c r="IH113" s="234"/>
      <c r="II113" s="234"/>
      <c r="IJ113" s="234"/>
      <c r="IK113" s="234"/>
      <c r="IL113" s="234"/>
      <c r="IM113" s="234"/>
      <c r="IN113" s="234"/>
      <c r="IO113" s="234"/>
      <c r="IP113" s="234"/>
      <c r="IQ113" s="234"/>
      <c r="IR113" s="234"/>
      <c r="IS113" s="234"/>
      <c r="IT113" s="234"/>
      <c r="IU113" s="234"/>
    </row>
    <row r="114" spans="1:255" s="237" customFormat="1" ht="25.5" customHeight="1" thickBot="1">
      <c r="A114" s="344">
        <f t="shared" si="8"/>
        <v>313</v>
      </c>
      <c r="B114" s="1066"/>
      <c r="C114" s="284"/>
      <c r="D114" s="349" t="s">
        <v>210</v>
      </c>
      <c r="E114" s="347" t="s">
        <v>531</v>
      </c>
      <c r="F114" s="234"/>
      <c r="G114" s="248"/>
      <c r="H114" s="248"/>
      <c r="I114" s="248"/>
      <c r="J114" s="248"/>
      <c r="K114" s="248"/>
      <c r="L114" s="234"/>
      <c r="M114" s="234"/>
      <c r="N114" s="234"/>
      <c r="O114" s="234"/>
      <c r="P114" s="234"/>
      <c r="Q114" s="234"/>
      <c r="R114" s="234"/>
      <c r="S114" s="234"/>
      <c r="T114" s="234"/>
      <c r="U114" s="234"/>
      <c r="V114" s="234"/>
      <c r="W114" s="234"/>
      <c r="X114" s="234"/>
      <c r="Y114" s="234"/>
      <c r="Z114" s="234"/>
      <c r="AA114" s="234"/>
      <c r="AB114" s="234"/>
      <c r="AC114" s="234"/>
      <c r="AD114" s="234"/>
      <c r="AE114" s="234"/>
      <c r="AF114" s="234"/>
      <c r="AG114" s="234"/>
      <c r="AH114" s="234"/>
      <c r="AI114" s="234"/>
      <c r="AJ114" s="234"/>
      <c r="AK114" s="234"/>
      <c r="AL114" s="234"/>
      <c r="AM114" s="234"/>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34"/>
      <c r="BK114" s="234"/>
      <c r="BL114" s="234"/>
      <c r="BM114" s="234"/>
      <c r="BN114" s="234"/>
      <c r="BO114" s="234"/>
      <c r="BP114" s="234"/>
      <c r="BQ114" s="234"/>
      <c r="BR114" s="234"/>
      <c r="BS114" s="234"/>
      <c r="BT114" s="234"/>
      <c r="BU114" s="234"/>
      <c r="BV114" s="234"/>
      <c r="BW114" s="234"/>
      <c r="BX114" s="234"/>
      <c r="BY114" s="234"/>
      <c r="BZ114" s="234"/>
      <c r="CA114" s="234"/>
      <c r="CB114" s="234"/>
      <c r="CC114" s="234"/>
      <c r="CD114" s="234"/>
      <c r="CE114" s="234"/>
      <c r="CF114" s="234"/>
      <c r="CG114" s="234"/>
      <c r="CH114" s="234"/>
      <c r="CI114" s="234"/>
      <c r="CJ114" s="234"/>
      <c r="CK114" s="234"/>
      <c r="CL114" s="234"/>
      <c r="CM114" s="234"/>
      <c r="CN114" s="234"/>
      <c r="CO114" s="234"/>
      <c r="CP114" s="234"/>
      <c r="CQ114" s="234"/>
      <c r="CR114" s="234"/>
      <c r="CS114" s="234"/>
      <c r="CT114" s="234"/>
      <c r="CU114" s="234"/>
      <c r="CV114" s="234"/>
      <c r="CW114" s="234"/>
      <c r="CX114" s="234"/>
      <c r="CY114" s="234"/>
      <c r="CZ114" s="234"/>
      <c r="DA114" s="234"/>
      <c r="DB114" s="234"/>
      <c r="DC114" s="234"/>
      <c r="DD114" s="234"/>
      <c r="DE114" s="234"/>
      <c r="DF114" s="234"/>
      <c r="DG114" s="234"/>
      <c r="DH114" s="234"/>
      <c r="DI114" s="234"/>
      <c r="DJ114" s="234"/>
      <c r="DK114" s="234"/>
      <c r="DL114" s="234"/>
      <c r="DM114" s="234"/>
      <c r="DN114" s="234"/>
      <c r="DO114" s="234"/>
      <c r="DP114" s="234"/>
      <c r="DQ114" s="234"/>
      <c r="DR114" s="234"/>
      <c r="DS114" s="234"/>
      <c r="DT114" s="234"/>
      <c r="DU114" s="234"/>
      <c r="DV114" s="234"/>
      <c r="DW114" s="234"/>
      <c r="DX114" s="234"/>
      <c r="DY114" s="234"/>
      <c r="DZ114" s="234"/>
      <c r="EA114" s="234"/>
      <c r="EB114" s="234"/>
      <c r="EC114" s="234"/>
      <c r="ED114" s="234"/>
      <c r="EE114" s="234"/>
      <c r="EF114" s="234"/>
      <c r="EG114" s="234"/>
      <c r="EH114" s="234"/>
      <c r="EI114" s="234"/>
      <c r="EJ114" s="234"/>
      <c r="EK114" s="234"/>
      <c r="EL114" s="234"/>
      <c r="EM114" s="234"/>
      <c r="EN114" s="234"/>
      <c r="EO114" s="234"/>
      <c r="EP114" s="234"/>
      <c r="EQ114" s="234"/>
      <c r="ER114" s="234"/>
      <c r="ES114" s="234"/>
      <c r="ET114" s="234"/>
      <c r="EU114" s="234"/>
      <c r="EV114" s="234"/>
      <c r="EW114" s="234"/>
      <c r="EX114" s="234"/>
      <c r="EY114" s="234"/>
      <c r="EZ114" s="234"/>
      <c r="FA114" s="234"/>
      <c r="FB114" s="234"/>
      <c r="FC114" s="234"/>
      <c r="FD114" s="234"/>
      <c r="FE114" s="234"/>
      <c r="FF114" s="234"/>
      <c r="FG114" s="234"/>
      <c r="FH114" s="234"/>
      <c r="FI114" s="234"/>
      <c r="FJ114" s="234"/>
      <c r="FK114" s="234"/>
      <c r="FL114" s="234"/>
      <c r="FM114" s="234"/>
      <c r="FN114" s="234"/>
      <c r="FO114" s="234"/>
      <c r="FP114" s="234"/>
      <c r="FQ114" s="234"/>
      <c r="FR114" s="234"/>
      <c r="FS114" s="234"/>
      <c r="FT114" s="234"/>
      <c r="FU114" s="234"/>
      <c r="FV114" s="234"/>
      <c r="FW114" s="234"/>
      <c r="FX114" s="234"/>
      <c r="FY114" s="234"/>
      <c r="FZ114" s="234"/>
      <c r="GA114" s="234"/>
      <c r="GB114" s="234"/>
      <c r="GC114" s="234"/>
      <c r="GD114" s="234"/>
      <c r="GE114" s="234"/>
      <c r="GF114" s="234"/>
      <c r="GG114" s="234"/>
      <c r="GH114" s="234"/>
      <c r="GI114" s="234"/>
      <c r="GJ114" s="234"/>
      <c r="GK114" s="234"/>
      <c r="GL114" s="234"/>
      <c r="GM114" s="234"/>
      <c r="GN114" s="234"/>
      <c r="GO114" s="234"/>
      <c r="GP114" s="234"/>
      <c r="GQ114" s="234"/>
      <c r="GR114" s="234"/>
      <c r="GS114" s="234"/>
      <c r="GT114" s="234"/>
      <c r="GU114" s="234"/>
      <c r="GV114" s="234"/>
      <c r="GW114" s="234"/>
      <c r="GX114" s="234"/>
      <c r="GY114" s="234"/>
      <c r="GZ114" s="234"/>
      <c r="HA114" s="234"/>
      <c r="HB114" s="234"/>
      <c r="HC114" s="234"/>
      <c r="HD114" s="234"/>
      <c r="HE114" s="234"/>
      <c r="HF114" s="234"/>
      <c r="HG114" s="234"/>
      <c r="HH114" s="234"/>
      <c r="HI114" s="234"/>
      <c r="HJ114" s="234"/>
      <c r="HK114" s="234"/>
      <c r="HL114" s="234"/>
      <c r="HM114" s="234"/>
      <c r="HN114" s="234"/>
      <c r="HO114" s="234"/>
      <c r="HP114" s="234"/>
      <c r="HQ114" s="234"/>
      <c r="HR114" s="234"/>
      <c r="HS114" s="234"/>
      <c r="HT114" s="234"/>
      <c r="HU114" s="234"/>
      <c r="HV114" s="234"/>
      <c r="HW114" s="234"/>
      <c r="HX114" s="234"/>
      <c r="HY114" s="234"/>
      <c r="HZ114" s="234"/>
      <c r="IA114" s="234"/>
      <c r="IB114" s="234"/>
      <c r="IC114" s="234"/>
      <c r="ID114" s="234"/>
      <c r="IE114" s="234"/>
      <c r="IF114" s="234"/>
      <c r="IG114" s="234"/>
      <c r="IH114" s="234"/>
      <c r="II114" s="234"/>
      <c r="IJ114" s="234"/>
      <c r="IK114" s="234"/>
      <c r="IL114" s="234"/>
      <c r="IM114" s="234"/>
      <c r="IN114" s="234"/>
      <c r="IO114" s="234"/>
      <c r="IP114" s="234"/>
      <c r="IQ114" s="234"/>
      <c r="IR114" s="234"/>
      <c r="IS114" s="234"/>
      <c r="IT114" s="234"/>
      <c r="IU114" s="234"/>
    </row>
    <row r="115" spans="1:255" s="237" customFormat="1" ht="15" customHeight="1" thickBot="1">
      <c r="A115" s="234"/>
      <c r="B115" s="340"/>
      <c r="C115" s="341"/>
      <c r="D115" s="342"/>
      <c r="E115" s="342"/>
      <c r="F115" s="248"/>
      <c r="G115" s="248"/>
      <c r="H115" s="248"/>
      <c r="I115" s="248"/>
      <c r="J115" s="248"/>
      <c r="K115" s="248"/>
      <c r="L115" s="234"/>
      <c r="M115" s="234"/>
      <c r="N115" s="234"/>
      <c r="O115" s="234"/>
      <c r="P115" s="234"/>
      <c r="Q115" s="234"/>
      <c r="R115" s="234"/>
      <c r="S115" s="234"/>
      <c r="T115" s="234"/>
      <c r="U115" s="234"/>
      <c r="V115" s="234"/>
      <c r="W115" s="234"/>
      <c r="X115" s="234"/>
      <c r="Y115" s="234"/>
      <c r="Z115" s="234"/>
      <c r="AA115" s="234"/>
      <c r="AB115" s="234"/>
      <c r="AC115" s="234"/>
      <c r="AD115" s="234"/>
      <c r="AE115" s="234"/>
      <c r="AF115" s="234"/>
      <c r="AG115" s="234"/>
      <c r="AH115" s="234"/>
      <c r="AI115" s="234"/>
      <c r="AJ115" s="234"/>
      <c r="AK115" s="234"/>
      <c r="AL115" s="234"/>
      <c r="AM115" s="234"/>
      <c r="AN115" s="234"/>
      <c r="AO115" s="234"/>
      <c r="AP115" s="234"/>
      <c r="AQ115" s="234"/>
      <c r="AR115" s="234"/>
      <c r="AS115" s="234"/>
      <c r="AT115" s="234"/>
      <c r="AU115" s="234"/>
      <c r="AV115" s="234"/>
      <c r="AW115" s="234"/>
      <c r="AX115" s="234"/>
      <c r="AY115" s="234"/>
      <c r="AZ115" s="234"/>
      <c r="BA115" s="234"/>
      <c r="BB115" s="234"/>
      <c r="BC115" s="234"/>
      <c r="BD115" s="234"/>
      <c r="BE115" s="234"/>
      <c r="BF115" s="234"/>
      <c r="BG115" s="234"/>
      <c r="BH115" s="234"/>
      <c r="BI115" s="234"/>
      <c r="BJ115" s="234"/>
      <c r="BK115" s="234"/>
      <c r="BL115" s="234"/>
      <c r="BM115" s="234"/>
      <c r="BN115" s="234"/>
      <c r="BO115" s="234"/>
      <c r="BP115" s="234"/>
      <c r="BQ115" s="234"/>
      <c r="BR115" s="234"/>
      <c r="BS115" s="234"/>
      <c r="BT115" s="234"/>
      <c r="BU115" s="234"/>
      <c r="BV115" s="234"/>
      <c r="BW115" s="234"/>
      <c r="BX115" s="234"/>
      <c r="BY115" s="234"/>
      <c r="BZ115" s="234"/>
      <c r="CA115" s="234"/>
      <c r="CB115" s="234"/>
      <c r="CC115" s="234"/>
      <c r="CD115" s="234"/>
      <c r="CE115" s="234"/>
      <c r="CF115" s="234"/>
      <c r="CG115" s="234"/>
      <c r="CH115" s="234"/>
      <c r="CI115" s="234"/>
      <c r="CJ115" s="234"/>
      <c r="CK115" s="234"/>
      <c r="CL115" s="234"/>
      <c r="CM115" s="234"/>
      <c r="CN115" s="234"/>
      <c r="CO115" s="234"/>
      <c r="CP115" s="234"/>
      <c r="CQ115" s="234"/>
      <c r="CR115" s="234"/>
      <c r="CS115" s="234"/>
      <c r="CT115" s="234"/>
      <c r="CU115" s="234"/>
      <c r="CV115" s="234"/>
      <c r="CW115" s="234"/>
      <c r="CX115" s="234"/>
      <c r="CY115" s="234"/>
      <c r="CZ115" s="234"/>
      <c r="DA115" s="234"/>
      <c r="DB115" s="234"/>
      <c r="DC115" s="234"/>
      <c r="DD115" s="234"/>
      <c r="DE115" s="234"/>
      <c r="DF115" s="234"/>
      <c r="DG115" s="234"/>
      <c r="DH115" s="234"/>
      <c r="DI115" s="234"/>
      <c r="DJ115" s="234"/>
      <c r="DK115" s="234"/>
      <c r="DL115" s="234"/>
      <c r="DM115" s="234"/>
      <c r="DN115" s="234"/>
      <c r="DO115" s="234"/>
      <c r="DP115" s="234"/>
      <c r="DQ115" s="234"/>
      <c r="DR115" s="234"/>
      <c r="DS115" s="234"/>
      <c r="DT115" s="234"/>
      <c r="DU115" s="234"/>
      <c r="DV115" s="234"/>
      <c r="DW115" s="234"/>
      <c r="DX115" s="234"/>
      <c r="DY115" s="234"/>
      <c r="DZ115" s="234"/>
      <c r="EA115" s="234"/>
      <c r="EB115" s="234"/>
      <c r="EC115" s="234"/>
      <c r="ED115" s="234"/>
      <c r="EE115" s="234"/>
      <c r="EF115" s="234"/>
      <c r="EG115" s="234"/>
      <c r="EH115" s="234"/>
      <c r="EI115" s="234"/>
      <c r="EJ115" s="234"/>
      <c r="EK115" s="234"/>
      <c r="EL115" s="234"/>
      <c r="EM115" s="234"/>
      <c r="EN115" s="234"/>
      <c r="EO115" s="234"/>
      <c r="EP115" s="234"/>
      <c r="EQ115" s="234"/>
      <c r="ER115" s="234"/>
      <c r="ES115" s="234"/>
      <c r="ET115" s="234"/>
      <c r="EU115" s="234"/>
      <c r="EV115" s="234"/>
      <c r="EW115" s="234"/>
      <c r="EX115" s="234"/>
      <c r="EY115" s="234"/>
      <c r="EZ115" s="234"/>
      <c r="FA115" s="234"/>
      <c r="FB115" s="234"/>
      <c r="FC115" s="234"/>
      <c r="FD115" s="234"/>
      <c r="FE115" s="234"/>
      <c r="FF115" s="234"/>
      <c r="FG115" s="234"/>
      <c r="FH115" s="234"/>
      <c r="FI115" s="234"/>
      <c r="FJ115" s="234"/>
      <c r="FK115" s="234"/>
      <c r="FL115" s="234"/>
      <c r="FM115" s="234"/>
      <c r="FN115" s="234"/>
      <c r="FO115" s="234"/>
      <c r="FP115" s="234"/>
      <c r="FQ115" s="234"/>
      <c r="FR115" s="234"/>
      <c r="FS115" s="234"/>
      <c r="FT115" s="234"/>
      <c r="FU115" s="234"/>
      <c r="FV115" s="234"/>
      <c r="FW115" s="234"/>
      <c r="FX115" s="234"/>
      <c r="FY115" s="234"/>
      <c r="FZ115" s="234"/>
      <c r="GA115" s="234"/>
      <c r="GB115" s="234"/>
      <c r="GC115" s="234"/>
      <c r="GD115" s="234"/>
      <c r="GE115" s="234"/>
      <c r="GF115" s="234"/>
      <c r="GG115" s="234"/>
      <c r="GH115" s="234"/>
      <c r="GI115" s="234"/>
      <c r="GJ115" s="234"/>
      <c r="GK115" s="234"/>
      <c r="GL115" s="234"/>
      <c r="GM115" s="234"/>
      <c r="GN115" s="234"/>
      <c r="GO115" s="234"/>
      <c r="GP115" s="234"/>
      <c r="GQ115" s="234"/>
      <c r="GR115" s="234"/>
      <c r="GS115" s="234"/>
      <c r="GT115" s="234"/>
      <c r="GU115" s="234"/>
      <c r="GV115" s="234"/>
      <c r="GW115" s="234"/>
      <c r="GX115" s="234"/>
      <c r="GY115" s="234"/>
      <c r="GZ115" s="234"/>
      <c r="HA115" s="234"/>
      <c r="HB115" s="234"/>
      <c r="HC115" s="234"/>
      <c r="HD115" s="234"/>
      <c r="HE115" s="234"/>
      <c r="HF115" s="234"/>
      <c r="HG115" s="234"/>
      <c r="HH115" s="234"/>
      <c r="HI115" s="234"/>
      <c r="HJ115" s="234"/>
      <c r="HK115" s="234"/>
      <c r="HL115" s="234"/>
      <c r="HM115" s="234"/>
      <c r="HN115" s="234"/>
      <c r="HO115" s="234"/>
      <c r="HP115" s="234"/>
      <c r="HQ115" s="234"/>
      <c r="HR115" s="234"/>
      <c r="HS115" s="234"/>
      <c r="HT115" s="234"/>
      <c r="HU115" s="234"/>
      <c r="HV115" s="234"/>
      <c r="HW115" s="234"/>
      <c r="HX115" s="234"/>
      <c r="HY115" s="234"/>
      <c r="HZ115" s="234"/>
      <c r="IA115" s="234"/>
      <c r="IB115" s="234"/>
      <c r="IC115" s="234"/>
      <c r="ID115" s="234"/>
      <c r="IE115" s="234"/>
      <c r="IF115" s="234"/>
      <c r="IG115" s="234"/>
      <c r="IH115" s="234"/>
      <c r="II115" s="234"/>
      <c r="IJ115" s="234"/>
      <c r="IK115" s="234"/>
      <c r="IL115" s="234"/>
      <c r="IM115" s="234"/>
      <c r="IN115" s="234"/>
      <c r="IO115" s="234"/>
      <c r="IP115" s="234"/>
      <c r="IQ115" s="234"/>
      <c r="IR115" s="234"/>
      <c r="IS115" s="234"/>
      <c r="IT115" s="234"/>
      <c r="IU115" s="234"/>
    </row>
    <row r="116" spans="1:255" s="237" customFormat="1" ht="15.95" customHeight="1" thickBot="1">
      <c r="A116" s="234"/>
      <c r="B116" s="1091" t="s">
        <v>212</v>
      </c>
      <c r="C116" s="1066"/>
      <c r="D116" s="1066"/>
      <c r="E116" s="1066"/>
      <c r="F116" s="280"/>
      <c r="G116" s="248"/>
      <c r="H116" s="248"/>
      <c r="I116" s="248"/>
      <c r="J116" s="248"/>
      <c r="K116" s="248"/>
      <c r="L116" s="234"/>
      <c r="M116" s="234"/>
      <c r="N116" s="234"/>
      <c r="O116" s="234"/>
      <c r="P116" s="234"/>
      <c r="Q116" s="234"/>
      <c r="R116" s="234"/>
      <c r="S116" s="234"/>
      <c r="T116" s="234"/>
      <c r="U116" s="234"/>
      <c r="V116" s="234"/>
      <c r="W116" s="234"/>
      <c r="X116" s="234"/>
      <c r="Y116" s="234"/>
      <c r="Z116" s="234"/>
      <c r="AA116" s="234"/>
      <c r="AB116" s="234"/>
      <c r="AC116" s="234"/>
      <c r="AD116" s="234"/>
      <c r="AE116" s="234"/>
      <c r="AF116" s="234"/>
      <c r="AG116" s="234"/>
      <c r="AH116" s="234"/>
      <c r="AI116" s="234"/>
      <c r="AJ116" s="234"/>
      <c r="AK116" s="234"/>
      <c r="AL116" s="234"/>
      <c r="AM116" s="234"/>
      <c r="AN116" s="234"/>
      <c r="AO116" s="234"/>
      <c r="AP116" s="234"/>
      <c r="AQ116" s="234"/>
      <c r="AR116" s="234"/>
      <c r="AS116" s="234"/>
      <c r="AT116" s="234"/>
      <c r="AU116" s="234"/>
      <c r="AV116" s="234"/>
      <c r="AW116" s="234"/>
      <c r="AX116" s="234"/>
      <c r="AY116" s="234"/>
      <c r="AZ116" s="234"/>
      <c r="BA116" s="234"/>
      <c r="BB116" s="234"/>
      <c r="BC116" s="234"/>
      <c r="BD116" s="234"/>
      <c r="BE116" s="234"/>
      <c r="BF116" s="234"/>
      <c r="BG116" s="234"/>
      <c r="BH116" s="234"/>
      <c r="BI116" s="234"/>
      <c r="BJ116" s="234"/>
      <c r="BK116" s="234"/>
      <c r="BL116" s="234"/>
      <c r="BM116" s="234"/>
      <c r="BN116" s="234"/>
      <c r="BO116" s="234"/>
      <c r="BP116" s="234"/>
      <c r="BQ116" s="234"/>
      <c r="BR116" s="234"/>
      <c r="BS116" s="234"/>
      <c r="BT116" s="234"/>
      <c r="BU116" s="234"/>
      <c r="BV116" s="234"/>
      <c r="BW116" s="234"/>
      <c r="BX116" s="234"/>
      <c r="BY116" s="234"/>
      <c r="BZ116" s="234"/>
      <c r="CA116" s="234"/>
      <c r="CB116" s="234"/>
      <c r="CC116" s="234"/>
      <c r="CD116" s="234"/>
      <c r="CE116" s="234"/>
      <c r="CF116" s="234"/>
      <c r="CG116" s="234"/>
      <c r="CH116" s="234"/>
      <c r="CI116" s="234"/>
      <c r="CJ116" s="234"/>
      <c r="CK116" s="234"/>
      <c r="CL116" s="234"/>
      <c r="CM116" s="234"/>
      <c r="CN116" s="234"/>
      <c r="CO116" s="234"/>
      <c r="CP116" s="234"/>
      <c r="CQ116" s="234"/>
      <c r="CR116" s="234"/>
      <c r="CS116" s="234"/>
      <c r="CT116" s="234"/>
      <c r="CU116" s="234"/>
      <c r="CV116" s="234"/>
      <c r="CW116" s="234"/>
      <c r="CX116" s="234"/>
      <c r="CY116" s="234"/>
      <c r="CZ116" s="234"/>
      <c r="DA116" s="234"/>
      <c r="DB116" s="234"/>
      <c r="DC116" s="234"/>
      <c r="DD116" s="234"/>
      <c r="DE116" s="234"/>
      <c r="DF116" s="234"/>
      <c r="DG116" s="234"/>
      <c r="DH116" s="234"/>
      <c r="DI116" s="234"/>
      <c r="DJ116" s="234"/>
      <c r="DK116" s="234"/>
      <c r="DL116" s="234"/>
      <c r="DM116" s="234"/>
      <c r="DN116" s="234"/>
      <c r="DO116" s="234"/>
      <c r="DP116" s="234"/>
      <c r="DQ116" s="234"/>
      <c r="DR116" s="234"/>
      <c r="DS116" s="234"/>
      <c r="DT116" s="234"/>
      <c r="DU116" s="234"/>
      <c r="DV116" s="234"/>
      <c r="DW116" s="234"/>
      <c r="DX116" s="234"/>
      <c r="DY116" s="234"/>
      <c r="DZ116" s="234"/>
      <c r="EA116" s="234"/>
      <c r="EB116" s="234"/>
      <c r="EC116" s="234"/>
      <c r="ED116" s="234"/>
      <c r="EE116" s="234"/>
      <c r="EF116" s="234"/>
      <c r="EG116" s="234"/>
      <c r="EH116" s="234"/>
      <c r="EI116" s="234"/>
      <c r="EJ116" s="234"/>
      <c r="EK116" s="234"/>
      <c r="EL116" s="234"/>
      <c r="EM116" s="234"/>
      <c r="EN116" s="234"/>
      <c r="EO116" s="234"/>
      <c r="EP116" s="234"/>
      <c r="EQ116" s="234"/>
      <c r="ER116" s="234"/>
      <c r="ES116" s="234"/>
      <c r="ET116" s="234"/>
      <c r="EU116" s="234"/>
      <c r="EV116" s="234"/>
      <c r="EW116" s="234"/>
      <c r="EX116" s="234"/>
      <c r="EY116" s="234"/>
      <c r="EZ116" s="234"/>
      <c r="FA116" s="234"/>
      <c r="FB116" s="234"/>
      <c r="FC116" s="234"/>
      <c r="FD116" s="234"/>
      <c r="FE116" s="234"/>
      <c r="FF116" s="234"/>
      <c r="FG116" s="234"/>
      <c r="FH116" s="234"/>
      <c r="FI116" s="234"/>
      <c r="FJ116" s="234"/>
      <c r="FK116" s="234"/>
      <c r="FL116" s="234"/>
      <c r="FM116" s="234"/>
      <c r="FN116" s="234"/>
      <c r="FO116" s="234"/>
      <c r="FP116" s="234"/>
      <c r="FQ116" s="234"/>
      <c r="FR116" s="234"/>
      <c r="FS116" s="234"/>
      <c r="FT116" s="234"/>
      <c r="FU116" s="234"/>
      <c r="FV116" s="234"/>
      <c r="FW116" s="234"/>
      <c r="FX116" s="234"/>
      <c r="FY116" s="234"/>
      <c r="FZ116" s="234"/>
      <c r="GA116" s="234"/>
      <c r="GB116" s="234"/>
      <c r="GC116" s="234"/>
      <c r="GD116" s="234"/>
      <c r="GE116" s="234"/>
      <c r="GF116" s="234"/>
      <c r="GG116" s="234"/>
      <c r="GH116" s="234"/>
      <c r="GI116" s="234"/>
      <c r="GJ116" s="234"/>
      <c r="GK116" s="234"/>
      <c r="GL116" s="234"/>
      <c r="GM116" s="234"/>
      <c r="GN116" s="234"/>
      <c r="GO116" s="234"/>
      <c r="GP116" s="234"/>
      <c r="GQ116" s="234"/>
      <c r="GR116" s="234"/>
      <c r="GS116" s="234"/>
      <c r="GT116" s="234"/>
      <c r="GU116" s="234"/>
      <c r="GV116" s="234"/>
      <c r="GW116" s="234"/>
      <c r="GX116" s="234"/>
      <c r="GY116" s="234"/>
      <c r="GZ116" s="234"/>
      <c r="HA116" s="234"/>
      <c r="HB116" s="234"/>
      <c r="HC116" s="234"/>
      <c r="HD116" s="234"/>
      <c r="HE116" s="234"/>
      <c r="HF116" s="234"/>
      <c r="HG116" s="234"/>
      <c r="HH116" s="234"/>
      <c r="HI116" s="234"/>
      <c r="HJ116" s="234"/>
      <c r="HK116" s="234"/>
      <c r="HL116" s="234"/>
      <c r="HM116" s="234"/>
      <c r="HN116" s="234"/>
      <c r="HO116" s="234"/>
      <c r="HP116" s="234"/>
      <c r="HQ116" s="234"/>
      <c r="HR116" s="234"/>
      <c r="HS116" s="234"/>
      <c r="HT116" s="234"/>
      <c r="HU116" s="234"/>
      <c r="HV116" s="234"/>
      <c r="HW116" s="234"/>
      <c r="HX116" s="234"/>
      <c r="HY116" s="234"/>
      <c r="HZ116" s="234"/>
      <c r="IA116" s="234"/>
      <c r="IB116" s="234"/>
      <c r="IC116" s="234"/>
      <c r="ID116" s="234"/>
      <c r="IE116" s="234"/>
      <c r="IF116" s="234"/>
      <c r="IG116" s="234"/>
      <c r="IH116" s="234"/>
      <c r="II116" s="234"/>
      <c r="IJ116" s="234"/>
      <c r="IK116" s="234"/>
      <c r="IL116" s="234"/>
      <c r="IM116" s="234"/>
      <c r="IN116" s="234"/>
      <c r="IO116" s="234"/>
      <c r="IP116" s="234"/>
      <c r="IQ116" s="234"/>
      <c r="IR116" s="234"/>
      <c r="IS116" s="234"/>
      <c r="IT116" s="234"/>
      <c r="IU116" s="234"/>
    </row>
    <row r="117" spans="1:255" s="237" customFormat="1" ht="15.95" customHeight="1" thickBot="1">
      <c r="A117" s="234"/>
      <c r="B117" s="1094">
        <v>1</v>
      </c>
      <c r="C117" s="345"/>
      <c r="D117" s="346" t="s">
        <v>200</v>
      </c>
      <c r="E117" s="350" t="s">
        <v>213</v>
      </c>
      <c r="F117" s="280"/>
      <c r="G117" s="248"/>
      <c r="H117" s="248"/>
      <c r="I117" s="248"/>
      <c r="J117" s="248"/>
      <c r="K117" s="248"/>
      <c r="L117" s="234"/>
      <c r="M117" s="234"/>
      <c r="N117" s="234"/>
      <c r="O117" s="234"/>
      <c r="P117" s="234"/>
      <c r="Q117" s="234"/>
      <c r="R117" s="234"/>
      <c r="S117" s="234"/>
      <c r="T117" s="234"/>
      <c r="U117" s="234"/>
      <c r="V117" s="234"/>
      <c r="W117" s="234"/>
      <c r="X117" s="234"/>
      <c r="Y117" s="234"/>
      <c r="Z117" s="234"/>
      <c r="AA117" s="234"/>
      <c r="AB117" s="234"/>
      <c r="AC117" s="234"/>
      <c r="AD117" s="234"/>
      <c r="AE117" s="234"/>
      <c r="AF117" s="234"/>
      <c r="AG117" s="234"/>
      <c r="AH117" s="234"/>
      <c r="AI117" s="234"/>
      <c r="AJ117" s="234"/>
      <c r="AK117" s="234"/>
      <c r="AL117" s="234"/>
      <c r="AM117" s="234"/>
      <c r="AN117" s="234"/>
      <c r="AO117" s="234"/>
      <c r="AP117" s="234"/>
      <c r="AQ117" s="234"/>
      <c r="AR117" s="234"/>
      <c r="AS117" s="234"/>
      <c r="AT117" s="234"/>
      <c r="AU117" s="234"/>
      <c r="AV117" s="234"/>
      <c r="AW117" s="234"/>
      <c r="AX117" s="234"/>
      <c r="AY117" s="234"/>
      <c r="AZ117" s="234"/>
      <c r="BA117" s="234"/>
      <c r="BB117" s="234"/>
      <c r="BC117" s="234"/>
      <c r="BD117" s="234"/>
      <c r="BE117" s="234"/>
      <c r="BF117" s="234"/>
      <c r="BG117" s="234"/>
      <c r="BH117" s="234"/>
      <c r="BI117" s="234"/>
      <c r="BJ117" s="234"/>
      <c r="BK117" s="234"/>
      <c r="BL117" s="234"/>
      <c r="BM117" s="234"/>
      <c r="BN117" s="234"/>
      <c r="BO117" s="234"/>
      <c r="BP117" s="234"/>
      <c r="BQ117" s="234"/>
      <c r="BR117" s="234"/>
      <c r="BS117" s="234"/>
      <c r="BT117" s="234"/>
      <c r="BU117" s="234"/>
      <c r="BV117" s="234"/>
      <c r="BW117" s="234"/>
      <c r="BX117" s="234"/>
      <c r="BY117" s="234"/>
      <c r="BZ117" s="234"/>
      <c r="CA117" s="234"/>
      <c r="CB117" s="234"/>
      <c r="CC117" s="234"/>
      <c r="CD117" s="234"/>
      <c r="CE117" s="234"/>
      <c r="CF117" s="234"/>
      <c r="CG117" s="234"/>
      <c r="CH117" s="234"/>
      <c r="CI117" s="234"/>
      <c r="CJ117" s="234"/>
      <c r="CK117" s="234"/>
      <c r="CL117" s="234"/>
      <c r="CM117" s="234"/>
      <c r="CN117" s="234"/>
      <c r="CO117" s="234"/>
      <c r="CP117" s="234"/>
      <c r="CQ117" s="234"/>
      <c r="CR117" s="234"/>
      <c r="CS117" s="234"/>
      <c r="CT117" s="234"/>
      <c r="CU117" s="234"/>
      <c r="CV117" s="234"/>
      <c r="CW117" s="234"/>
      <c r="CX117" s="234"/>
      <c r="CY117" s="234"/>
      <c r="CZ117" s="234"/>
      <c r="DA117" s="234"/>
      <c r="DB117" s="234"/>
      <c r="DC117" s="234"/>
      <c r="DD117" s="234"/>
      <c r="DE117" s="234"/>
      <c r="DF117" s="234"/>
      <c r="DG117" s="234"/>
      <c r="DH117" s="234"/>
      <c r="DI117" s="234"/>
      <c r="DJ117" s="234"/>
      <c r="DK117" s="234"/>
      <c r="DL117" s="234"/>
      <c r="DM117" s="234"/>
      <c r="DN117" s="234"/>
      <c r="DO117" s="234"/>
      <c r="DP117" s="234"/>
      <c r="DQ117" s="234"/>
      <c r="DR117" s="234"/>
      <c r="DS117" s="234"/>
      <c r="DT117" s="234"/>
      <c r="DU117" s="234"/>
      <c r="DV117" s="234"/>
      <c r="DW117" s="234"/>
      <c r="DX117" s="234"/>
      <c r="DY117" s="234"/>
      <c r="DZ117" s="234"/>
      <c r="EA117" s="234"/>
      <c r="EB117" s="234"/>
      <c r="EC117" s="234"/>
      <c r="ED117" s="234"/>
      <c r="EE117" s="234"/>
      <c r="EF117" s="234"/>
      <c r="EG117" s="234"/>
      <c r="EH117" s="234"/>
      <c r="EI117" s="234"/>
      <c r="EJ117" s="234"/>
      <c r="EK117" s="234"/>
      <c r="EL117" s="234"/>
      <c r="EM117" s="234"/>
      <c r="EN117" s="234"/>
      <c r="EO117" s="234"/>
      <c r="EP117" s="234"/>
      <c r="EQ117" s="234"/>
      <c r="ER117" s="234"/>
      <c r="ES117" s="234"/>
      <c r="ET117" s="234"/>
      <c r="EU117" s="234"/>
      <c r="EV117" s="234"/>
      <c r="EW117" s="234"/>
      <c r="EX117" s="234"/>
      <c r="EY117" s="234"/>
      <c r="EZ117" s="234"/>
      <c r="FA117" s="234"/>
      <c r="FB117" s="234"/>
      <c r="FC117" s="234"/>
      <c r="FD117" s="234"/>
      <c r="FE117" s="234"/>
      <c r="FF117" s="234"/>
      <c r="FG117" s="234"/>
      <c r="FH117" s="234"/>
      <c r="FI117" s="234"/>
      <c r="FJ117" s="234"/>
      <c r="FK117" s="234"/>
      <c r="FL117" s="234"/>
      <c r="FM117" s="234"/>
      <c r="FN117" s="234"/>
      <c r="FO117" s="234"/>
      <c r="FP117" s="234"/>
      <c r="FQ117" s="234"/>
      <c r="FR117" s="234"/>
      <c r="FS117" s="234"/>
      <c r="FT117" s="234"/>
      <c r="FU117" s="234"/>
      <c r="FV117" s="234"/>
      <c r="FW117" s="234"/>
      <c r="FX117" s="234"/>
      <c r="FY117" s="234"/>
      <c r="FZ117" s="234"/>
      <c r="GA117" s="234"/>
      <c r="GB117" s="234"/>
      <c r="GC117" s="234"/>
      <c r="GD117" s="234"/>
      <c r="GE117" s="234"/>
      <c r="GF117" s="234"/>
      <c r="GG117" s="234"/>
      <c r="GH117" s="234"/>
      <c r="GI117" s="234"/>
      <c r="GJ117" s="234"/>
      <c r="GK117" s="234"/>
      <c r="GL117" s="234"/>
      <c r="GM117" s="234"/>
      <c r="GN117" s="234"/>
      <c r="GO117" s="234"/>
      <c r="GP117" s="234"/>
      <c r="GQ117" s="234"/>
      <c r="GR117" s="234"/>
      <c r="GS117" s="234"/>
      <c r="GT117" s="234"/>
      <c r="GU117" s="234"/>
      <c r="GV117" s="234"/>
      <c r="GW117" s="234"/>
      <c r="GX117" s="234"/>
      <c r="GY117" s="234"/>
      <c r="GZ117" s="234"/>
      <c r="HA117" s="234"/>
      <c r="HB117" s="234"/>
      <c r="HC117" s="234"/>
      <c r="HD117" s="234"/>
      <c r="HE117" s="234"/>
      <c r="HF117" s="234"/>
      <c r="HG117" s="234"/>
      <c r="HH117" s="234"/>
      <c r="HI117" s="234"/>
      <c r="HJ117" s="234"/>
      <c r="HK117" s="234"/>
      <c r="HL117" s="234"/>
      <c r="HM117" s="234"/>
      <c r="HN117" s="234"/>
      <c r="HO117" s="234"/>
      <c r="HP117" s="234"/>
      <c r="HQ117" s="234"/>
      <c r="HR117" s="234"/>
      <c r="HS117" s="234"/>
      <c r="HT117" s="234"/>
      <c r="HU117" s="234"/>
      <c r="HV117" s="234"/>
      <c r="HW117" s="234"/>
      <c r="HX117" s="234"/>
      <c r="HY117" s="234"/>
      <c r="HZ117" s="234"/>
      <c r="IA117" s="234"/>
      <c r="IB117" s="234"/>
      <c r="IC117" s="234"/>
      <c r="ID117" s="234"/>
      <c r="IE117" s="234"/>
      <c r="IF117" s="234"/>
      <c r="IG117" s="234"/>
      <c r="IH117" s="234"/>
      <c r="II117" s="234"/>
      <c r="IJ117" s="234"/>
      <c r="IK117" s="234"/>
      <c r="IL117" s="234"/>
      <c r="IM117" s="234"/>
      <c r="IN117" s="234"/>
      <c r="IO117" s="234"/>
      <c r="IP117" s="234"/>
      <c r="IQ117" s="234"/>
      <c r="IR117" s="234"/>
      <c r="IS117" s="234"/>
      <c r="IT117" s="234"/>
      <c r="IU117" s="234"/>
    </row>
    <row r="118" spans="1:255" s="237" customFormat="1" ht="15.95" customHeight="1" thickBot="1">
      <c r="A118" s="234"/>
      <c r="B118" s="1066"/>
      <c r="C118" s="348"/>
      <c r="D118" s="349" t="s">
        <v>202</v>
      </c>
      <c r="E118" s="350" t="s">
        <v>214</v>
      </c>
      <c r="F118" s="280"/>
      <c r="G118" s="248"/>
      <c r="H118" s="248"/>
      <c r="I118" s="248"/>
      <c r="J118" s="248"/>
      <c r="K118" s="248"/>
      <c r="L118" s="234"/>
      <c r="M118" s="234"/>
      <c r="N118" s="234"/>
      <c r="O118" s="234"/>
      <c r="P118" s="234"/>
      <c r="Q118" s="234"/>
      <c r="R118" s="234"/>
      <c r="S118" s="234"/>
      <c r="T118" s="234"/>
      <c r="U118" s="234"/>
      <c r="V118" s="234"/>
      <c r="W118" s="234"/>
      <c r="X118" s="234"/>
      <c r="Y118" s="234"/>
      <c r="Z118" s="234"/>
      <c r="AA118" s="234"/>
      <c r="AB118" s="234"/>
      <c r="AC118" s="234"/>
      <c r="AD118" s="234"/>
      <c r="AE118" s="234"/>
      <c r="AF118" s="234"/>
      <c r="AG118" s="234"/>
      <c r="AH118" s="234"/>
      <c r="AI118" s="234"/>
      <c r="AJ118" s="234"/>
      <c r="AK118" s="234"/>
      <c r="AL118" s="234"/>
      <c r="AM118" s="234"/>
      <c r="AN118" s="234"/>
      <c r="AO118" s="234"/>
      <c r="AP118" s="234"/>
      <c r="AQ118" s="234"/>
      <c r="AR118" s="234"/>
      <c r="AS118" s="234"/>
      <c r="AT118" s="234"/>
      <c r="AU118" s="234"/>
      <c r="AV118" s="234"/>
      <c r="AW118" s="234"/>
      <c r="AX118" s="234"/>
      <c r="AY118" s="234"/>
      <c r="AZ118" s="234"/>
      <c r="BA118" s="234"/>
      <c r="BB118" s="234"/>
      <c r="BC118" s="234"/>
      <c r="BD118" s="234"/>
      <c r="BE118" s="234"/>
      <c r="BF118" s="234"/>
      <c r="BG118" s="234"/>
      <c r="BH118" s="234"/>
      <c r="BI118" s="234"/>
      <c r="BJ118" s="234"/>
      <c r="BK118" s="234"/>
      <c r="BL118" s="234"/>
      <c r="BM118" s="234"/>
      <c r="BN118" s="234"/>
      <c r="BO118" s="234"/>
      <c r="BP118" s="234"/>
      <c r="BQ118" s="234"/>
      <c r="BR118" s="234"/>
      <c r="BS118" s="234"/>
      <c r="BT118" s="234"/>
      <c r="BU118" s="234"/>
      <c r="BV118" s="234"/>
      <c r="BW118" s="234"/>
      <c r="BX118" s="234"/>
      <c r="BY118" s="234"/>
      <c r="BZ118" s="234"/>
      <c r="CA118" s="234"/>
      <c r="CB118" s="234"/>
      <c r="CC118" s="234"/>
      <c r="CD118" s="234"/>
      <c r="CE118" s="234"/>
      <c r="CF118" s="234"/>
      <c r="CG118" s="234"/>
      <c r="CH118" s="234"/>
      <c r="CI118" s="234"/>
      <c r="CJ118" s="234"/>
      <c r="CK118" s="234"/>
      <c r="CL118" s="234"/>
      <c r="CM118" s="234"/>
      <c r="CN118" s="234"/>
      <c r="CO118" s="234"/>
      <c r="CP118" s="234"/>
      <c r="CQ118" s="234"/>
      <c r="CR118" s="234"/>
      <c r="CS118" s="234"/>
      <c r="CT118" s="234"/>
      <c r="CU118" s="234"/>
      <c r="CV118" s="234"/>
      <c r="CW118" s="234"/>
      <c r="CX118" s="234"/>
      <c r="CY118" s="234"/>
      <c r="CZ118" s="234"/>
      <c r="DA118" s="234"/>
      <c r="DB118" s="234"/>
      <c r="DC118" s="234"/>
      <c r="DD118" s="234"/>
      <c r="DE118" s="234"/>
      <c r="DF118" s="234"/>
      <c r="DG118" s="234"/>
      <c r="DH118" s="234"/>
      <c r="DI118" s="234"/>
      <c r="DJ118" s="234"/>
      <c r="DK118" s="234"/>
      <c r="DL118" s="234"/>
      <c r="DM118" s="234"/>
      <c r="DN118" s="234"/>
      <c r="DO118" s="234"/>
      <c r="DP118" s="234"/>
      <c r="DQ118" s="234"/>
      <c r="DR118" s="234"/>
      <c r="DS118" s="234"/>
      <c r="DT118" s="234"/>
      <c r="DU118" s="234"/>
      <c r="DV118" s="234"/>
      <c r="DW118" s="234"/>
      <c r="DX118" s="234"/>
      <c r="DY118" s="234"/>
      <c r="DZ118" s="234"/>
      <c r="EA118" s="234"/>
      <c r="EB118" s="234"/>
      <c r="EC118" s="234"/>
      <c r="ED118" s="234"/>
      <c r="EE118" s="234"/>
      <c r="EF118" s="234"/>
      <c r="EG118" s="234"/>
      <c r="EH118" s="234"/>
      <c r="EI118" s="234"/>
      <c r="EJ118" s="234"/>
      <c r="EK118" s="234"/>
      <c r="EL118" s="234"/>
      <c r="EM118" s="234"/>
      <c r="EN118" s="234"/>
      <c r="EO118" s="234"/>
      <c r="EP118" s="234"/>
      <c r="EQ118" s="234"/>
      <c r="ER118" s="234"/>
      <c r="ES118" s="234"/>
      <c r="ET118" s="234"/>
      <c r="EU118" s="234"/>
      <c r="EV118" s="234"/>
      <c r="EW118" s="234"/>
      <c r="EX118" s="234"/>
      <c r="EY118" s="234"/>
      <c r="EZ118" s="234"/>
      <c r="FA118" s="234"/>
      <c r="FB118" s="234"/>
      <c r="FC118" s="234"/>
      <c r="FD118" s="234"/>
      <c r="FE118" s="234"/>
      <c r="FF118" s="234"/>
      <c r="FG118" s="234"/>
      <c r="FH118" s="234"/>
      <c r="FI118" s="234"/>
      <c r="FJ118" s="234"/>
      <c r="FK118" s="234"/>
      <c r="FL118" s="234"/>
      <c r="FM118" s="234"/>
      <c r="FN118" s="234"/>
      <c r="FO118" s="234"/>
      <c r="FP118" s="234"/>
      <c r="FQ118" s="234"/>
      <c r="FR118" s="234"/>
      <c r="FS118" s="234"/>
      <c r="FT118" s="234"/>
      <c r="FU118" s="234"/>
      <c r="FV118" s="234"/>
      <c r="FW118" s="234"/>
      <c r="FX118" s="234"/>
      <c r="FY118" s="234"/>
      <c r="FZ118" s="234"/>
      <c r="GA118" s="234"/>
      <c r="GB118" s="234"/>
      <c r="GC118" s="234"/>
      <c r="GD118" s="234"/>
      <c r="GE118" s="234"/>
      <c r="GF118" s="234"/>
      <c r="GG118" s="234"/>
      <c r="GH118" s="234"/>
      <c r="GI118" s="234"/>
      <c r="GJ118" s="234"/>
      <c r="GK118" s="234"/>
      <c r="GL118" s="234"/>
      <c r="GM118" s="234"/>
      <c r="GN118" s="234"/>
      <c r="GO118" s="234"/>
      <c r="GP118" s="234"/>
      <c r="GQ118" s="234"/>
      <c r="GR118" s="234"/>
      <c r="GS118" s="234"/>
      <c r="GT118" s="234"/>
      <c r="GU118" s="234"/>
      <c r="GV118" s="234"/>
      <c r="GW118" s="234"/>
      <c r="GX118" s="234"/>
      <c r="GY118" s="234"/>
      <c r="GZ118" s="234"/>
      <c r="HA118" s="234"/>
      <c r="HB118" s="234"/>
      <c r="HC118" s="234"/>
      <c r="HD118" s="234"/>
      <c r="HE118" s="234"/>
      <c r="HF118" s="234"/>
      <c r="HG118" s="234"/>
      <c r="HH118" s="234"/>
      <c r="HI118" s="234"/>
      <c r="HJ118" s="234"/>
      <c r="HK118" s="234"/>
      <c r="HL118" s="234"/>
      <c r="HM118" s="234"/>
      <c r="HN118" s="234"/>
      <c r="HO118" s="234"/>
      <c r="HP118" s="234"/>
      <c r="HQ118" s="234"/>
      <c r="HR118" s="234"/>
      <c r="HS118" s="234"/>
      <c r="HT118" s="234"/>
      <c r="HU118" s="234"/>
      <c r="HV118" s="234"/>
      <c r="HW118" s="234"/>
      <c r="HX118" s="234"/>
      <c r="HY118" s="234"/>
      <c r="HZ118" s="234"/>
      <c r="IA118" s="234"/>
      <c r="IB118" s="234"/>
      <c r="IC118" s="234"/>
      <c r="ID118" s="234"/>
      <c r="IE118" s="234"/>
      <c r="IF118" s="234"/>
      <c r="IG118" s="234"/>
      <c r="IH118" s="234"/>
      <c r="II118" s="234"/>
      <c r="IJ118" s="234"/>
      <c r="IK118" s="234"/>
      <c r="IL118" s="234"/>
      <c r="IM118" s="234"/>
      <c r="IN118" s="234"/>
      <c r="IO118" s="234"/>
      <c r="IP118" s="234"/>
      <c r="IQ118" s="234"/>
      <c r="IR118" s="234"/>
      <c r="IS118" s="234"/>
      <c r="IT118" s="234"/>
      <c r="IU118" s="234"/>
    </row>
    <row r="119" spans="1:255" s="237" customFormat="1" ht="15.95" customHeight="1" thickBot="1">
      <c r="A119" s="234"/>
      <c r="B119" s="1066"/>
      <c r="C119" s="348"/>
      <c r="D119" s="349" t="s">
        <v>204</v>
      </c>
      <c r="E119" s="351"/>
      <c r="F119" s="280"/>
      <c r="G119" s="248"/>
      <c r="H119" s="248"/>
      <c r="I119" s="248"/>
      <c r="J119" s="248"/>
      <c r="K119" s="248"/>
      <c r="L119" s="234"/>
      <c r="M119" s="234"/>
      <c r="N119" s="234"/>
      <c r="O119" s="234"/>
      <c r="P119" s="234"/>
      <c r="Q119" s="234"/>
      <c r="R119" s="234"/>
      <c r="S119" s="234"/>
      <c r="T119" s="234"/>
      <c r="U119" s="234"/>
      <c r="V119" s="234"/>
      <c r="W119" s="234"/>
      <c r="X119" s="234"/>
      <c r="Y119" s="234"/>
      <c r="Z119" s="234"/>
      <c r="AA119" s="234"/>
      <c r="AB119" s="234"/>
      <c r="AC119" s="234"/>
      <c r="AD119" s="234"/>
      <c r="AE119" s="234"/>
      <c r="AF119" s="234"/>
      <c r="AG119" s="234"/>
      <c r="AH119" s="234"/>
      <c r="AI119" s="234"/>
      <c r="AJ119" s="234"/>
      <c r="AK119" s="234"/>
      <c r="AL119" s="234"/>
      <c r="AM119" s="234"/>
      <c r="AN119" s="234"/>
      <c r="AO119" s="234"/>
      <c r="AP119" s="234"/>
      <c r="AQ119" s="234"/>
      <c r="AR119" s="234"/>
      <c r="AS119" s="234"/>
      <c r="AT119" s="234"/>
      <c r="AU119" s="234"/>
      <c r="AV119" s="234"/>
      <c r="AW119" s="234"/>
      <c r="AX119" s="234"/>
      <c r="AY119" s="234"/>
      <c r="AZ119" s="234"/>
      <c r="BA119" s="234"/>
      <c r="BB119" s="234"/>
      <c r="BC119" s="234"/>
      <c r="BD119" s="234"/>
      <c r="BE119" s="234"/>
      <c r="BF119" s="234"/>
      <c r="BG119" s="234"/>
      <c r="BH119" s="234"/>
      <c r="BI119" s="234"/>
      <c r="BJ119" s="234"/>
      <c r="BK119" s="234"/>
      <c r="BL119" s="234"/>
      <c r="BM119" s="234"/>
      <c r="BN119" s="234"/>
      <c r="BO119" s="234"/>
      <c r="BP119" s="234"/>
      <c r="BQ119" s="234"/>
      <c r="BR119" s="234"/>
      <c r="BS119" s="234"/>
      <c r="BT119" s="234"/>
      <c r="BU119" s="234"/>
      <c r="BV119" s="234"/>
      <c r="BW119" s="234"/>
      <c r="BX119" s="234"/>
      <c r="BY119" s="234"/>
      <c r="BZ119" s="234"/>
      <c r="CA119" s="234"/>
      <c r="CB119" s="234"/>
      <c r="CC119" s="234"/>
      <c r="CD119" s="234"/>
      <c r="CE119" s="234"/>
      <c r="CF119" s="234"/>
      <c r="CG119" s="234"/>
      <c r="CH119" s="234"/>
      <c r="CI119" s="234"/>
      <c r="CJ119" s="234"/>
      <c r="CK119" s="234"/>
      <c r="CL119" s="234"/>
      <c r="CM119" s="234"/>
      <c r="CN119" s="234"/>
      <c r="CO119" s="234"/>
      <c r="CP119" s="234"/>
      <c r="CQ119" s="234"/>
      <c r="CR119" s="234"/>
      <c r="CS119" s="234"/>
      <c r="CT119" s="234"/>
      <c r="CU119" s="234"/>
      <c r="CV119" s="234"/>
      <c r="CW119" s="234"/>
      <c r="CX119" s="234"/>
      <c r="CY119" s="234"/>
      <c r="CZ119" s="234"/>
      <c r="DA119" s="234"/>
      <c r="DB119" s="234"/>
      <c r="DC119" s="234"/>
      <c r="DD119" s="234"/>
      <c r="DE119" s="234"/>
      <c r="DF119" s="234"/>
      <c r="DG119" s="234"/>
      <c r="DH119" s="234"/>
      <c r="DI119" s="234"/>
      <c r="DJ119" s="234"/>
      <c r="DK119" s="234"/>
      <c r="DL119" s="234"/>
      <c r="DM119" s="234"/>
      <c r="DN119" s="234"/>
      <c r="DO119" s="234"/>
      <c r="DP119" s="234"/>
      <c r="DQ119" s="234"/>
      <c r="DR119" s="234"/>
      <c r="DS119" s="234"/>
      <c r="DT119" s="234"/>
      <c r="DU119" s="234"/>
      <c r="DV119" s="234"/>
      <c r="DW119" s="234"/>
      <c r="DX119" s="234"/>
      <c r="DY119" s="234"/>
      <c r="DZ119" s="234"/>
      <c r="EA119" s="234"/>
      <c r="EB119" s="234"/>
      <c r="EC119" s="234"/>
      <c r="ED119" s="234"/>
      <c r="EE119" s="234"/>
      <c r="EF119" s="234"/>
      <c r="EG119" s="234"/>
      <c r="EH119" s="234"/>
      <c r="EI119" s="234"/>
      <c r="EJ119" s="234"/>
      <c r="EK119" s="234"/>
      <c r="EL119" s="234"/>
      <c r="EM119" s="234"/>
      <c r="EN119" s="234"/>
      <c r="EO119" s="234"/>
      <c r="EP119" s="234"/>
      <c r="EQ119" s="234"/>
      <c r="ER119" s="234"/>
      <c r="ES119" s="234"/>
      <c r="ET119" s="234"/>
      <c r="EU119" s="234"/>
      <c r="EV119" s="234"/>
      <c r="EW119" s="234"/>
      <c r="EX119" s="234"/>
      <c r="EY119" s="234"/>
      <c r="EZ119" s="234"/>
      <c r="FA119" s="234"/>
      <c r="FB119" s="234"/>
      <c r="FC119" s="234"/>
      <c r="FD119" s="234"/>
      <c r="FE119" s="234"/>
      <c r="FF119" s="234"/>
      <c r="FG119" s="234"/>
      <c r="FH119" s="234"/>
      <c r="FI119" s="234"/>
      <c r="FJ119" s="234"/>
      <c r="FK119" s="234"/>
      <c r="FL119" s="234"/>
      <c r="FM119" s="234"/>
      <c r="FN119" s="234"/>
      <c r="FO119" s="234"/>
      <c r="FP119" s="234"/>
      <c r="FQ119" s="234"/>
      <c r="FR119" s="234"/>
      <c r="FS119" s="234"/>
      <c r="FT119" s="234"/>
      <c r="FU119" s="234"/>
      <c r="FV119" s="234"/>
      <c r="FW119" s="234"/>
      <c r="FX119" s="234"/>
      <c r="FY119" s="234"/>
      <c r="FZ119" s="234"/>
      <c r="GA119" s="234"/>
      <c r="GB119" s="234"/>
      <c r="GC119" s="234"/>
      <c r="GD119" s="234"/>
      <c r="GE119" s="234"/>
      <c r="GF119" s="234"/>
      <c r="GG119" s="234"/>
      <c r="GH119" s="234"/>
      <c r="GI119" s="234"/>
      <c r="GJ119" s="234"/>
      <c r="GK119" s="234"/>
      <c r="GL119" s="234"/>
      <c r="GM119" s="234"/>
      <c r="GN119" s="234"/>
      <c r="GO119" s="234"/>
      <c r="GP119" s="234"/>
      <c r="GQ119" s="234"/>
      <c r="GR119" s="234"/>
      <c r="GS119" s="234"/>
      <c r="GT119" s="234"/>
      <c r="GU119" s="234"/>
      <c r="GV119" s="234"/>
      <c r="GW119" s="234"/>
      <c r="GX119" s="234"/>
      <c r="GY119" s="234"/>
      <c r="GZ119" s="234"/>
      <c r="HA119" s="234"/>
      <c r="HB119" s="234"/>
      <c r="HC119" s="234"/>
      <c r="HD119" s="234"/>
      <c r="HE119" s="234"/>
      <c r="HF119" s="234"/>
      <c r="HG119" s="234"/>
      <c r="HH119" s="234"/>
      <c r="HI119" s="234"/>
      <c r="HJ119" s="234"/>
      <c r="HK119" s="234"/>
      <c r="HL119" s="234"/>
      <c r="HM119" s="234"/>
      <c r="HN119" s="234"/>
      <c r="HO119" s="234"/>
      <c r="HP119" s="234"/>
      <c r="HQ119" s="234"/>
      <c r="HR119" s="234"/>
      <c r="HS119" s="234"/>
      <c r="HT119" s="234"/>
      <c r="HU119" s="234"/>
      <c r="HV119" s="234"/>
      <c r="HW119" s="234"/>
      <c r="HX119" s="234"/>
      <c r="HY119" s="234"/>
      <c r="HZ119" s="234"/>
      <c r="IA119" s="234"/>
      <c r="IB119" s="234"/>
      <c r="IC119" s="234"/>
      <c r="ID119" s="234"/>
      <c r="IE119" s="234"/>
      <c r="IF119" s="234"/>
      <c r="IG119" s="234"/>
      <c r="IH119" s="234"/>
      <c r="II119" s="234"/>
      <c r="IJ119" s="234"/>
      <c r="IK119" s="234"/>
      <c r="IL119" s="234"/>
      <c r="IM119" s="234"/>
      <c r="IN119" s="234"/>
      <c r="IO119" s="234"/>
      <c r="IP119" s="234"/>
      <c r="IQ119" s="234"/>
      <c r="IR119" s="234"/>
      <c r="IS119" s="234"/>
      <c r="IT119" s="234"/>
      <c r="IU119" s="234"/>
    </row>
    <row r="120" spans="1:255" s="237" customFormat="1" ht="15.95" customHeight="1" thickBot="1">
      <c r="A120" s="234"/>
      <c r="B120" s="1066"/>
      <c r="C120" s="348"/>
      <c r="D120" s="349" t="s">
        <v>205</v>
      </c>
      <c r="E120" s="351"/>
      <c r="F120" s="280"/>
      <c r="G120" s="248"/>
      <c r="H120" s="248"/>
      <c r="I120" s="248"/>
      <c r="J120" s="248"/>
      <c r="K120" s="248"/>
      <c r="L120" s="234"/>
      <c r="M120" s="234"/>
      <c r="N120" s="234"/>
      <c r="O120" s="234"/>
      <c r="P120" s="234"/>
      <c r="Q120" s="234"/>
      <c r="R120" s="234"/>
      <c r="S120" s="234"/>
      <c r="T120" s="234"/>
      <c r="U120" s="234"/>
      <c r="V120" s="234"/>
      <c r="W120" s="234"/>
      <c r="X120" s="234"/>
      <c r="Y120" s="234"/>
      <c r="Z120" s="234"/>
      <c r="AA120" s="234"/>
      <c r="AB120" s="234"/>
      <c r="AC120" s="234"/>
      <c r="AD120" s="234"/>
      <c r="AE120" s="234"/>
      <c r="AF120" s="234"/>
      <c r="AG120" s="234"/>
      <c r="AH120" s="234"/>
      <c r="AI120" s="234"/>
      <c r="AJ120" s="234"/>
      <c r="AK120" s="234"/>
      <c r="AL120" s="234"/>
      <c r="AM120" s="234"/>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34"/>
      <c r="BK120" s="234"/>
      <c r="BL120" s="234"/>
      <c r="BM120" s="234"/>
      <c r="BN120" s="234"/>
      <c r="BO120" s="234"/>
      <c r="BP120" s="234"/>
      <c r="BQ120" s="234"/>
      <c r="BR120" s="234"/>
      <c r="BS120" s="234"/>
      <c r="BT120" s="234"/>
      <c r="BU120" s="234"/>
      <c r="BV120" s="234"/>
      <c r="BW120" s="234"/>
      <c r="BX120" s="234"/>
      <c r="BY120" s="234"/>
      <c r="BZ120" s="234"/>
      <c r="CA120" s="234"/>
      <c r="CB120" s="234"/>
      <c r="CC120" s="234"/>
      <c r="CD120" s="234"/>
      <c r="CE120" s="234"/>
      <c r="CF120" s="234"/>
      <c r="CG120" s="234"/>
      <c r="CH120" s="234"/>
      <c r="CI120" s="234"/>
      <c r="CJ120" s="234"/>
      <c r="CK120" s="234"/>
      <c r="CL120" s="234"/>
      <c r="CM120" s="234"/>
      <c r="CN120" s="234"/>
      <c r="CO120" s="234"/>
      <c r="CP120" s="234"/>
      <c r="CQ120" s="234"/>
      <c r="CR120" s="234"/>
      <c r="CS120" s="234"/>
      <c r="CT120" s="234"/>
      <c r="CU120" s="234"/>
      <c r="CV120" s="234"/>
      <c r="CW120" s="234"/>
      <c r="CX120" s="234"/>
      <c r="CY120" s="234"/>
      <c r="CZ120" s="234"/>
      <c r="DA120" s="234"/>
      <c r="DB120" s="234"/>
      <c r="DC120" s="234"/>
      <c r="DD120" s="234"/>
      <c r="DE120" s="234"/>
      <c r="DF120" s="234"/>
      <c r="DG120" s="234"/>
      <c r="DH120" s="234"/>
      <c r="DI120" s="234"/>
      <c r="DJ120" s="234"/>
      <c r="DK120" s="234"/>
      <c r="DL120" s="234"/>
      <c r="DM120" s="234"/>
      <c r="DN120" s="234"/>
      <c r="DO120" s="234"/>
      <c r="DP120" s="234"/>
      <c r="DQ120" s="234"/>
      <c r="DR120" s="234"/>
      <c r="DS120" s="234"/>
      <c r="DT120" s="234"/>
      <c r="DU120" s="234"/>
      <c r="DV120" s="234"/>
      <c r="DW120" s="234"/>
      <c r="DX120" s="234"/>
      <c r="DY120" s="234"/>
      <c r="DZ120" s="234"/>
      <c r="EA120" s="234"/>
      <c r="EB120" s="234"/>
      <c r="EC120" s="234"/>
      <c r="ED120" s="234"/>
      <c r="EE120" s="234"/>
      <c r="EF120" s="234"/>
      <c r="EG120" s="234"/>
      <c r="EH120" s="234"/>
      <c r="EI120" s="234"/>
      <c r="EJ120" s="234"/>
      <c r="EK120" s="234"/>
      <c r="EL120" s="234"/>
      <c r="EM120" s="234"/>
      <c r="EN120" s="234"/>
      <c r="EO120" s="234"/>
      <c r="EP120" s="234"/>
      <c r="EQ120" s="234"/>
      <c r="ER120" s="234"/>
      <c r="ES120" s="234"/>
      <c r="ET120" s="234"/>
      <c r="EU120" s="234"/>
      <c r="EV120" s="234"/>
      <c r="EW120" s="234"/>
      <c r="EX120" s="234"/>
      <c r="EY120" s="234"/>
      <c r="EZ120" s="234"/>
      <c r="FA120" s="234"/>
      <c r="FB120" s="234"/>
      <c r="FC120" s="234"/>
      <c r="FD120" s="234"/>
      <c r="FE120" s="234"/>
      <c r="FF120" s="234"/>
      <c r="FG120" s="234"/>
      <c r="FH120" s="234"/>
      <c r="FI120" s="234"/>
      <c r="FJ120" s="234"/>
      <c r="FK120" s="234"/>
      <c r="FL120" s="234"/>
      <c r="FM120" s="234"/>
      <c r="FN120" s="234"/>
      <c r="FO120" s="234"/>
      <c r="FP120" s="234"/>
      <c r="FQ120" s="234"/>
      <c r="FR120" s="234"/>
      <c r="FS120" s="234"/>
      <c r="FT120" s="234"/>
      <c r="FU120" s="234"/>
      <c r="FV120" s="234"/>
      <c r="FW120" s="234"/>
      <c r="FX120" s="234"/>
      <c r="FY120" s="234"/>
      <c r="FZ120" s="234"/>
      <c r="GA120" s="234"/>
      <c r="GB120" s="234"/>
      <c r="GC120" s="234"/>
      <c r="GD120" s="234"/>
      <c r="GE120" s="234"/>
      <c r="GF120" s="234"/>
      <c r="GG120" s="234"/>
      <c r="GH120" s="234"/>
      <c r="GI120" s="234"/>
      <c r="GJ120" s="234"/>
      <c r="GK120" s="234"/>
      <c r="GL120" s="234"/>
      <c r="GM120" s="234"/>
      <c r="GN120" s="234"/>
      <c r="GO120" s="234"/>
      <c r="GP120" s="234"/>
      <c r="GQ120" s="234"/>
      <c r="GR120" s="234"/>
      <c r="GS120" s="234"/>
      <c r="GT120" s="234"/>
      <c r="GU120" s="234"/>
      <c r="GV120" s="234"/>
      <c r="GW120" s="234"/>
      <c r="GX120" s="234"/>
      <c r="GY120" s="234"/>
      <c r="GZ120" s="234"/>
      <c r="HA120" s="234"/>
      <c r="HB120" s="234"/>
      <c r="HC120" s="234"/>
      <c r="HD120" s="234"/>
      <c r="HE120" s="234"/>
      <c r="HF120" s="234"/>
      <c r="HG120" s="234"/>
      <c r="HH120" s="234"/>
      <c r="HI120" s="234"/>
      <c r="HJ120" s="234"/>
      <c r="HK120" s="234"/>
      <c r="HL120" s="234"/>
      <c r="HM120" s="234"/>
      <c r="HN120" s="234"/>
      <c r="HO120" s="234"/>
      <c r="HP120" s="234"/>
      <c r="HQ120" s="234"/>
      <c r="HR120" s="234"/>
      <c r="HS120" s="234"/>
      <c r="HT120" s="234"/>
      <c r="HU120" s="234"/>
      <c r="HV120" s="234"/>
      <c r="HW120" s="234"/>
      <c r="HX120" s="234"/>
      <c r="HY120" s="234"/>
      <c r="HZ120" s="234"/>
      <c r="IA120" s="234"/>
      <c r="IB120" s="234"/>
      <c r="IC120" s="234"/>
      <c r="ID120" s="234"/>
      <c r="IE120" s="234"/>
      <c r="IF120" s="234"/>
      <c r="IG120" s="234"/>
      <c r="IH120" s="234"/>
      <c r="II120" s="234"/>
      <c r="IJ120" s="234"/>
      <c r="IK120" s="234"/>
      <c r="IL120" s="234"/>
      <c r="IM120" s="234"/>
      <c r="IN120" s="234"/>
      <c r="IO120" s="234"/>
      <c r="IP120" s="234"/>
      <c r="IQ120" s="234"/>
      <c r="IR120" s="234"/>
      <c r="IS120" s="234"/>
      <c r="IT120" s="234"/>
      <c r="IU120" s="234"/>
    </row>
    <row r="121" spans="1:255" s="237" customFormat="1" ht="15.95" customHeight="1" thickBot="1">
      <c r="A121" s="234"/>
      <c r="B121" s="1066"/>
      <c r="C121" s="348"/>
      <c r="D121" s="349" t="s">
        <v>207</v>
      </c>
      <c r="E121" s="351"/>
      <c r="F121" s="280"/>
      <c r="G121" s="248"/>
      <c r="H121" s="248"/>
      <c r="I121" s="248"/>
      <c r="J121" s="248"/>
      <c r="K121" s="248"/>
      <c r="L121" s="234"/>
      <c r="M121" s="234"/>
      <c r="N121" s="234"/>
      <c r="O121" s="234"/>
      <c r="P121" s="234"/>
      <c r="Q121" s="234"/>
      <c r="R121" s="234"/>
      <c r="S121" s="234"/>
      <c r="T121" s="234"/>
      <c r="U121" s="234"/>
      <c r="V121" s="234"/>
      <c r="W121" s="234"/>
      <c r="X121" s="234"/>
      <c r="Y121" s="234"/>
      <c r="Z121" s="234"/>
      <c r="AA121" s="234"/>
      <c r="AB121" s="234"/>
      <c r="AC121" s="234"/>
      <c r="AD121" s="234"/>
      <c r="AE121" s="234"/>
      <c r="AF121" s="234"/>
      <c r="AG121" s="234"/>
      <c r="AH121" s="234"/>
      <c r="AI121" s="234"/>
      <c r="AJ121" s="234"/>
      <c r="AK121" s="234"/>
      <c r="AL121" s="234"/>
      <c r="AM121" s="234"/>
      <c r="AN121" s="234"/>
      <c r="AO121" s="234"/>
      <c r="AP121" s="234"/>
      <c r="AQ121" s="234"/>
      <c r="AR121" s="234"/>
      <c r="AS121" s="234"/>
      <c r="AT121" s="234"/>
      <c r="AU121" s="234"/>
      <c r="AV121" s="234"/>
      <c r="AW121" s="234"/>
      <c r="AX121" s="234"/>
      <c r="AY121" s="234"/>
      <c r="AZ121" s="234"/>
      <c r="BA121" s="234"/>
      <c r="BB121" s="234"/>
      <c r="BC121" s="234"/>
      <c r="BD121" s="234"/>
      <c r="BE121" s="234"/>
      <c r="BF121" s="234"/>
      <c r="BG121" s="234"/>
      <c r="BH121" s="234"/>
      <c r="BI121" s="234"/>
      <c r="BJ121" s="234"/>
      <c r="BK121" s="234"/>
      <c r="BL121" s="234"/>
      <c r="BM121" s="234"/>
      <c r="BN121" s="234"/>
      <c r="BO121" s="234"/>
      <c r="BP121" s="234"/>
      <c r="BQ121" s="234"/>
      <c r="BR121" s="234"/>
      <c r="BS121" s="234"/>
      <c r="BT121" s="234"/>
      <c r="BU121" s="234"/>
      <c r="BV121" s="234"/>
      <c r="BW121" s="234"/>
      <c r="BX121" s="234"/>
      <c r="BY121" s="234"/>
      <c r="BZ121" s="234"/>
      <c r="CA121" s="234"/>
      <c r="CB121" s="234"/>
      <c r="CC121" s="234"/>
      <c r="CD121" s="234"/>
      <c r="CE121" s="234"/>
      <c r="CF121" s="234"/>
      <c r="CG121" s="234"/>
      <c r="CH121" s="234"/>
      <c r="CI121" s="234"/>
      <c r="CJ121" s="234"/>
      <c r="CK121" s="234"/>
      <c r="CL121" s="234"/>
      <c r="CM121" s="234"/>
      <c r="CN121" s="234"/>
      <c r="CO121" s="234"/>
      <c r="CP121" s="234"/>
      <c r="CQ121" s="234"/>
      <c r="CR121" s="234"/>
      <c r="CS121" s="234"/>
      <c r="CT121" s="234"/>
      <c r="CU121" s="234"/>
      <c r="CV121" s="234"/>
      <c r="CW121" s="234"/>
      <c r="CX121" s="234"/>
      <c r="CY121" s="234"/>
      <c r="CZ121" s="234"/>
      <c r="DA121" s="234"/>
      <c r="DB121" s="234"/>
      <c r="DC121" s="234"/>
      <c r="DD121" s="234"/>
      <c r="DE121" s="234"/>
      <c r="DF121" s="234"/>
      <c r="DG121" s="234"/>
      <c r="DH121" s="234"/>
      <c r="DI121" s="234"/>
      <c r="DJ121" s="234"/>
      <c r="DK121" s="234"/>
      <c r="DL121" s="234"/>
      <c r="DM121" s="234"/>
      <c r="DN121" s="234"/>
      <c r="DO121" s="234"/>
      <c r="DP121" s="234"/>
      <c r="DQ121" s="234"/>
      <c r="DR121" s="234"/>
      <c r="DS121" s="234"/>
      <c r="DT121" s="234"/>
      <c r="DU121" s="234"/>
      <c r="DV121" s="234"/>
      <c r="DW121" s="234"/>
      <c r="DX121" s="234"/>
      <c r="DY121" s="234"/>
      <c r="DZ121" s="234"/>
      <c r="EA121" s="234"/>
      <c r="EB121" s="234"/>
      <c r="EC121" s="234"/>
      <c r="ED121" s="234"/>
      <c r="EE121" s="234"/>
      <c r="EF121" s="234"/>
      <c r="EG121" s="234"/>
      <c r="EH121" s="234"/>
      <c r="EI121" s="234"/>
      <c r="EJ121" s="234"/>
      <c r="EK121" s="234"/>
      <c r="EL121" s="234"/>
      <c r="EM121" s="234"/>
      <c r="EN121" s="234"/>
      <c r="EO121" s="234"/>
      <c r="EP121" s="234"/>
      <c r="EQ121" s="234"/>
      <c r="ER121" s="234"/>
      <c r="ES121" s="234"/>
      <c r="ET121" s="234"/>
      <c r="EU121" s="234"/>
      <c r="EV121" s="234"/>
      <c r="EW121" s="234"/>
      <c r="EX121" s="234"/>
      <c r="EY121" s="234"/>
      <c r="EZ121" s="234"/>
      <c r="FA121" s="234"/>
      <c r="FB121" s="234"/>
      <c r="FC121" s="234"/>
      <c r="FD121" s="234"/>
      <c r="FE121" s="234"/>
      <c r="FF121" s="234"/>
      <c r="FG121" s="234"/>
      <c r="FH121" s="234"/>
      <c r="FI121" s="234"/>
      <c r="FJ121" s="234"/>
      <c r="FK121" s="234"/>
      <c r="FL121" s="234"/>
      <c r="FM121" s="234"/>
      <c r="FN121" s="234"/>
      <c r="FO121" s="234"/>
      <c r="FP121" s="234"/>
      <c r="FQ121" s="234"/>
      <c r="FR121" s="234"/>
      <c r="FS121" s="234"/>
      <c r="FT121" s="234"/>
      <c r="FU121" s="234"/>
      <c r="FV121" s="234"/>
      <c r="FW121" s="234"/>
      <c r="FX121" s="234"/>
      <c r="FY121" s="234"/>
      <c r="FZ121" s="234"/>
      <c r="GA121" s="234"/>
      <c r="GB121" s="234"/>
      <c r="GC121" s="234"/>
      <c r="GD121" s="234"/>
      <c r="GE121" s="234"/>
      <c r="GF121" s="234"/>
      <c r="GG121" s="234"/>
      <c r="GH121" s="234"/>
      <c r="GI121" s="234"/>
      <c r="GJ121" s="234"/>
      <c r="GK121" s="234"/>
      <c r="GL121" s="234"/>
      <c r="GM121" s="234"/>
      <c r="GN121" s="234"/>
      <c r="GO121" s="234"/>
      <c r="GP121" s="234"/>
      <c r="GQ121" s="234"/>
      <c r="GR121" s="234"/>
      <c r="GS121" s="234"/>
      <c r="GT121" s="234"/>
      <c r="GU121" s="234"/>
      <c r="GV121" s="234"/>
      <c r="GW121" s="234"/>
      <c r="GX121" s="234"/>
      <c r="GY121" s="234"/>
      <c r="GZ121" s="234"/>
      <c r="HA121" s="234"/>
      <c r="HB121" s="234"/>
      <c r="HC121" s="234"/>
      <c r="HD121" s="234"/>
      <c r="HE121" s="234"/>
      <c r="HF121" s="234"/>
      <c r="HG121" s="234"/>
      <c r="HH121" s="234"/>
      <c r="HI121" s="234"/>
      <c r="HJ121" s="234"/>
      <c r="HK121" s="234"/>
      <c r="HL121" s="234"/>
      <c r="HM121" s="234"/>
      <c r="HN121" s="234"/>
      <c r="HO121" s="234"/>
      <c r="HP121" s="234"/>
      <c r="HQ121" s="234"/>
      <c r="HR121" s="234"/>
      <c r="HS121" s="234"/>
      <c r="HT121" s="234"/>
      <c r="HU121" s="234"/>
      <c r="HV121" s="234"/>
      <c r="HW121" s="234"/>
      <c r="HX121" s="234"/>
      <c r="HY121" s="234"/>
      <c r="HZ121" s="234"/>
      <c r="IA121" s="234"/>
      <c r="IB121" s="234"/>
      <c r="IC121" s="234"/>
      <c r="ID121" s="234"/>
      <c r="IE121" s="234"/>
      <c r="IF121" s="234"/>
      <c r="IG121" s="234"/>
      <c r="IH121" s="234"/>
      <c r="II121" s="234"/>
      <c r="IJ121" s="234"/>
      <c r="IK121" s="234"/>
      <c r="IL121" s="234"/>
      <c r="IM121" s="234"/>
      <c r="IN121" s="234"/>
      <c r="IO121" s="234"/>
      <c r="IP121" s="234"/>
      <c r="IQ121" s="234"/>
      <c r="IR121" s="234"/>
      <c r="IS121" s="234"/>
      <c r="IT121" s="234"/>
      <c r="IU121" s="234"/>
    </row>
    <row r="122" spans="1:255" s="237" customFormat="1" ht="15.95" customHeight="1" thickBot="1">
      <c r="A122" s="234"/>
      <c r="B122" s="1066"/>
      <c r="C122" s="348"/>
      <c r="D122" s="349" t="s">
        <v>208</v>
      </c>
      <c r="E122" s="351"/>
      <c r="F122" s="280"/>
      <c r="G122" s="248"/>
      <c r="H122" s="248"/>
      <c r="I122" s="248"/>
      <c r="J122" s="248"/>
      <c r="K122" s="248"/>
      <c r="L122" s="234"/>
      <c r="M122" s="234"/>
      <c r="N122" s="234"/>
      <c r="O122" s="234"/>
      <c r="P122" s="234"/>
      <c r="Q122" s="234"/>
      <c r="R122" s="234"/>
      <c r="S122" s="234"/>
      <c r="T122" s="234"/>
      <c r="U122" s="234"/>
      <c r="V122" s="234"/>
      <c r="W122" s="234"/>
      <c r="X122" s="234"/>
      <c r="Y122" s="234"/>
      <c r="Z122" s="234"/>
      <c r="AA122" s="234"/>
      <c r="AB122" s="234"/>
      <c r="AC122" s="234"/>
      <c r="AD122" s="234"/>
      <c r="AE122" s="234"/>
      <c r="AF122" s="234"/>
      <c r="AG122" s="234"/>
      <c r="AH122" s="234"/>
      <c r="AI122" s="234"/>
      <c r="AJ122" s="234"/>
      <c r="AK122" s="234"/>
      <c r="AL122" s="234"/>
      <c r="AM122" s="234"/>
      <c r="AN122" s="234"/>
      <c r="AO122" s="234"/>
      <c r="AP122" s="234"/>
      <c r="AQ122" s="234"/>
      <c r="AR122" s="234"/>
      <c r="AS122" s="234"/>
      <c r="AT122" s="234"/>
      <c r="AU122" s="234"/>
      <c r="AV122" s="234"/>
      <c r="AW122" s="234"/>
      <c r="AX122" s="234"/>
      <c r="AY122" s="234"/>
      <c r="AZ122" s="234"/>
      <c r="BA122" s="234"/>
      <c r="BB122" s="234"/>
      <c r="BC122" s="234"/>
      <c r="BD122" s="234"/>
      <c r="BE122" s="234"/>
      <c r="BF122" s="234"/>
      <c r="BG122" s="234"/>
      <c r="BH122" s="234"/>
      <c r="BI122" s="234"/>
      <c r="BJ122" s="234"/>
      <c r="BK122" s="234"/>
      <c r="BL122" s="234"/>
      <c r="BM122" s="234"/>
      <c r="BN122" s="234"/>
      <c r="BO122" s="234"/>
      <c r="BP122" s="234"/>
      <c r="BQ122" s="234"/>
      <c r="BR122" s="234"/>
      <c r="BS122" s="234"/>
      <c r="BT122" s="234"/>
      <c r="BU122" s="234"/>
      <c r="BV122" s="234"/>
      <c r="BW122" s="234"/>
      <c r="BX122" s="234"/>
      <c r="BY122" s="234"/>
      <c r="BZ122" s="234"/>
      <c r="CA122" s="234"/>
      <c r="CB122" s="234"/>
      <c r="CC122" s="234"/>
      <c r="CD122" s="234"/>
      <c r="CE122" s="234"/>
      <c r="CF122" s="234"/>
      <c r="CG122" s="234"/>
      <c r="CH122" s="234"/>
      <c r="CI122" s="234"/>
      <c r="CJ122" s="234"/>
      <c r="CK122" s="234"/>
      <c r="CL122" s="234"/>
      <c r="CM122" s="234"/>
      <c r="CN122" s="234"/>
      <c r="CO122" s="234"/>
      <c r="CP122" s="234"/>
      <c r="CQ122" s="234"/>
      <c r="CR122" s="234"/>
      <c r="CS122" s="234"/>
      <c r="CT122" s="234"/>
      <c r="CU122" s="234"/>
      <c r="CV122" s="234"/>
      <c r="CW122" s="234"/>
      <c r="CX122" s="234"/>
      <c r="CY122" s="234"/>
      <c r="CZ122" s="234"/>
      <c r="DA122" s="234"/>
      <c r="DB122" s="234"/>
      <c r="DC122" s="234"/>
      <c r="DD122" s="234"/>
      <c r="DE122" s="234"/>
      <c r="DF122" s="234"/>
      <c r="DG122" s="234"/>
      <c r="DH122" s="234"/>
      <c r="DI122" s="234"/>
      <c r="DJ122" s="234"/>
      <c r="DK122" s="234"/>
      <c r="DL122" s="234"/>
      <c r="DM122" s="234"/>
      <c r="DN122" s="234"/>
      <c r="DO122" s="234"/>
      <c r="DP122" s="234"/>
      <c r="DQ122" s="234"/>
      <c r="DR122" s="234"/>
      <c r="DS122" s="234"/>
      <c r="DT122" s="234"/>
      <c r="DU122" s="234"/>
      <c r="DV122" s="234"/>
      <c r="DW122" s="234"/>
      <c r="DX122" s="234"/>
      <c r="DY122" s="234"/>
      <c r="DZ122" s="234"/>
      <c r="EA122" s="234"/>
      <c r="EB122" s="234"/>
      <c r="EC122" s="234"/>
      <c r="ED122" s="234"/>
      <c r="EE122" s="234"/>
      <c r="EF122" s="234"/>
      <c r="EG122" s="234"/>
      <c r="EH122" s="234"/>
      <c r="EI122" s="234"/>
      <c r="EJ122" s="234"/>
      <c r="EK122" s="234"/>
      <c r="EL122" s="234"/>
      <c r="EM122" s="234"/>
      <c r="EN122" s="234"/>
      <c r="EO122" s="234"/>
      <c r="EP122" s="234"/>
      <c r="EQ122" s="234"/>
      <c r="ER122" s="234"/>
      <c r="ES122" s="234"/>
      <c r="ET122" s="234"/>
      <c r="EU122" s="234"/>
      <c r="EV122" s="234"/>
      <c r="EW122" s="234"/>
      <c r="EX122" s="234"/>
      <c r="EY122" s="234"/>
      <c r="EZ122" s="234"/>
      <c r="FA122" s="234"/>
      <c r="FB122" s="234"/>
      <c r="FC122" s="234"/>
      <c r="FD122" s="234"/>
      <c r="FE122" s="234"/>
      <c r="FF122" s="234"/>
      <c r="FG122" s="234"/>
      <c r="FH122" s="234"/>
      <c r="FI122" s="234"/>
      <c r="FJ122" s="234"/>
      <c r="FK122" s="234"/>
      <c r="FL122" s="234"/>
      <c r="FM122" s="234"/>
      <c r="FN122" s="234"/>
      <c r="FO122" s="234"/>
      <c r="FP122" s="234"/>
      <c r="FQ122" s="234"/>
      <c r="FR122" s="234"/>
      <c r="FS122" s="234"/>
      <c r="FT122" s="234"/>
      <c r="FU122" s="234"/>
      <c r="FV122" s="234"/>
      <c r="FW122" s="234"/>
      <c r="FX122" s="234"/>
      <c r="FY122" s="234"/>
      <c r="FZ122" s="234"/>
      <c r="GA122" s="234"/>
      <c r="GB122" s="234"/>
      <c r="GC122" s="234"/>
      <c r="GD122" s="234"/>
      <c r="GE122" s="234"/>
      <c r="GF122" s="234"/>
      <c r="GG122" s="234"/>
      <c r="GH122" s="234"/>
      <c r="GI122" s="234"/>
      <c r="GJ122" s="234"/>
      <c r="GK122" s="234"/>
      <c r="GL122" s="234"/>
      <c r="GM122" s="234"/>
      <c r="GN122" s="234"/>
      <c r="GO122" s="234"/>
      <c r="GP122" s="234"/>
      <c r="GQ122" s="234"/>
      <c r="GR122" s="234"/>
      <c r="GS122" s="234"/>
      <c r="GT122" s="234"/>
      <c r="GU122" s="234"/>
      <c r="GV122" s="234"/>
      <c r="GW122" s="234"/>
      <c r="GX122" s="234"/>
      <c r="GY122" s="234"/>
      <c r="GZ122" s="234"/>
      <c r="HA122" s="234"/>
      <c r="HB122" s="234"/>
      <c r="HC122" s="234"/>
      <c r="HD122" s="234"/>
      <c r="HE122" s="234"/>
      <c r="HF122" s="234"/>
      <c r="HG122" s="234"/>
      <c r="HH122" s="234"/>
      <c r="HI122" s="234"/>
      <c r="HJ122" s="234"/>
      <c r="HK122" s="234"/>
      <c r="HL122" s="234"/>
      <c r="HM122" s="234"/>
      <c r="HN122" s="234"/>
      <c r="HO122" s="234"/>
      <c r="HP122" s="234"/>
      <c r="HQ122" s="234"/>
      <c r="HR122" s="234"/>
      <c r="HS122" s="234"/>
      <c r="HT122" s="234"/>
      <c r="HU122" s="234"/>
      <c r="HV122" s="234"/>
      <c r="HW122" s="234"/>
      <c r="HX122" s="234"/>
      <c r="HY122" s="234"/>
      <c r="HZ122" s="234"/>
      <c r="IA122" s="234"/>
      <c r="IB122" s="234"/>
      <c r="IC122" s="234"/>
      <c r="ID122" s="234"/>
      <c r="IE122" s="234"/>
      <c r="IF122" s="234"/>
      <c r="IG122" s="234"/>
      <c r="IH122" s="234"/>
      <c r="II122" s="234"/>
      <c r="IJ122" s="234"/>
      <c r="IK122" s="234"/>
      <c r="IL122" s="234"/>
      <c r="IM122" s="234"/>
      <c r="IN122" s="234"/>
      <c r="IO122" s="234"/>
      <c r="IP122" s="234"/>
      <c r="IQ122" s="234"/>
      <c r="IR122" s="234"/>
      <c r="IS122" s="234"/>
      <c r="IT122" s="234"/>
      <c r="IU122" s="234"/>
    </row>
    <row r="123" spans="1:255" s="237" customFormat="1" ht="15.95" customHeight="1" thickBot="1">
      <c r="A123" s="234"/>
      <c r="B123" s="1066"/>
      <c r="C123" s="284"/>
      <c r="D123" s="349" t="s">
        <v>210</v>
      </c>
      <c r="E123" s="351"/>
      <c r="F123" s="280"/>
      <c r="G123" s="248"/>
      <c r="H123" s="248"/>
      <c r="I123" s="248"/>
      <c r="J123" s="248"/>
      <c r="K123" s="248"/>
      <c r="L123" s="234"/>
      <c r="M123" s="234"/>
      <c r="N123" s="234"/>
      <c r="O123" s="234"/>
      <c r="P123" s="234"/>
      <c r="Q123" s="234"/>
      <c r="R123" s="234"/>
      <c r="S123" s="234"/>
      <c r="T123" s="234"/>
      <c r="U123" s="234"/>
      <c r="V123" s="234"/>
      <c r="W123" s="234"/>
      <c r="X123" s="234"/>
      <c r="Y123" s="234"/>
      <c r="Z123" s="234"/>
      <c r="AA123" s="234"/>
      <c r="AB123" s="234"/>
      <c r="AC123" s="234"/>
      <c r="AD123" s="234"/>
      <c r="AE123" s="234"/>
      <c r="AF123" s="234"/>
      <c r="AG123" s="234"/>
      <c r="AH123" s="234"/>
      <c r="AI123" s="234"/>
      <c r="AJ123" s="234"/>
      <c r="AK123" s="234"/>
      <c r="AL123" s="234"/>
      <c r="AM123" s="234"/>
      <c r="AN123" s="234"/>
      <c r="AO123" s="234"/>
      <c r="AP123" s="234"/>
      <c r="AQ123" s="234"/>
      <c r="AR123" s="234"/>
      <c r="AS123" s="234"/>
      <c r="AT123" s="234"/>
      <c r="AU123" s="234"/>
      <c r="AV123" s="234"/>
      <c r="AW123" s="234"/>
      <c r="AX123" s="234"/>
      <c r="AY123" s="234"/>
      <c r="AZ123" s="234"/>
      <c r="BA123" s="234"/>
      <c r="BB123" s="234"/>
      <c r="BC123" s="234"/>
      <c r="BD123" s="234"/>
      <c r="BE123" s="234"/>
      <c r="BF123" s="234"/>
      <c r="BG123" s="234"/>
      <c r="BH123" s="234"/>
      <c r="BI123" s="234"/>
      <c r="BJ123" s="234"/>
      <c r="BK123" s="234"/>
      <c r="BL123" s="234"/>
      <c r="BM123" s="234"/>
      <c r="BN123" s="234"/>
      <c r="BO123" s="234"/>
      <c r="BP123" s="234"/>
      <c r="BQ123" s="234"/>
      <c r="BR123" s="234"/>
      <c r="BS123" s="234"/>
      <c r="BT123" s="234"/>
      <c r="BU123" s="234"/>
      <c r="BV123" s="234"/>
      <c r="BW123" s="234"/>
      <c r="BX123" s="234"/>
      <c r="BY123" s="234"/>
      <c r="BZ123" s="234"/>
      <c r="CA123" s="234"/>
      <c r="CB123" s="234"/>
      <c r="CC123" s="234"/>
      <c r="CD123" s="234"/>
      <c r="CE123" s="234"/>
      <c r="CF123" s="234"/>
      <c r="CG123" s="234"/>
      <c r="CH123" s="234"/>
      <c r="CI123" s="234"/>
      <c r="CJ123" s="234"/>
      <c r="CK123" s="234"/>
      <c r="CL123" s="234"/>
      <c r="CM123" s="234"/>
      <c r="CN123" s="234"/>
      <c r="CO123" s="234"/>
      <c r="CP123" s="234"/>
      <c r="CQ123" s="234"/>
      <c r="CR123" s="234"/>
      <c r="CS123" s="234"/>
      <c r="CT123" s="234"/>
      <c r="CU123" s="234"/>
      <c r="CV123" s="234"/>
      <c r="CW123" s="234"/>
      <c r="CX123" s="234"/>
      <c r="CY123" s="234"/>
      <c r="CZ123" s="234"/>
      <c r="DA123" s="234"/>
      <c r="DB123" s="234"/>
      <c r="DC123" s="234"/>
      <c r="DD123" s="234"/>
      <c r="DE123" s="234"/>
      <c r="DF123" s="234"/>
      <c r="DG123" s="234"/>
      <c r="DH123" s="234"/>
      <c r="DI123" s="234"/>
      <c r="DJ123" s="234"/>
      <c r="DK123" s="234"/>
      <c r="DL123" s="234"/>
      <c r="DM123" s="234"/>
      <c r="DN123" s="234"/>
      <c r="DO123" s="234"/>
      <c r="DP123" s="234"/>
      <c r="DQ123" s="234"/>
      <c r="DR123" s="234"/>
      <c r="DS123" s="234"/>
      <c r="DT123" s="234"/>
      <c r="DU123" s="234"/>
      <c r="DV123" s="234"/>
      <c r="DW123" s="234"/>
      <c r="DX123" s="234"/>
      <c r="DY123" s="234"/>
      <c r="DZ123" s="234"/>
      <c r="EA123" s="234"/>
      <c r="EB123" s="234"/>
      <c r="EC123" s="234"/>
      <c r="ED123" s="234"/>
      <c r="EE123" s="234"/>
      <c r="EF123" s="234"/>
      <c r="EG123" s="234"/>
      <c r="EH123" s="234"/>
      <c r="EI123" s="234"/>
      <c r="EJ123" s="234"/>
      <c r="EK123" s="234"/>
      <c r="EL123" s="234"/>
      <c r="EM123" s="234"/>
      <c r="EN123" s="234"/>
      <c r="EO123" s="234"/>
      <c r="EP123" s="234"/>
      <c r="EQ123" s="234"/>
      <c r="ER123" s="234"/>
      <c r="ES123" s="234"/>
      <c r="ET123" s="234"/>
      <c r="EU123" s="234"/>
      <c r="EV123" s="234"/>
      <c r="EW123" s="234"/>
      <c r="EX123" s="234"/>
      <c r="EY123" s="234"/>
      <c r="EZ123" s="234"/>
      <c r="FA123" s="234"/>
      <c r="FB123" s="234"/>
      <c r="FC123" s="234"/>
      <c r="FD123" s="234"/>
      <c r="FE123" s="234"/>
      <c r="FF123" s="234"/>
      <c r="FG123" s="234"/>
      <c r="FH123" s="234"/>
      <c r="FI123" s="234"/>
      <c r="FJ123" s="234"/>
      <c r="FK123" s="234"/>
      <c r="FL123" s="234"/>
      <c r="FM123" s="234"/>
      <c r="FN123" s="234"/>
      <c r="FO123" s="234"/>
      <c r="FP123" s="234"/>
      <c r="FQ123" s="234"/>
      <c r="FR123" s="234"/>
      <c r="FS123" s="234"/>
      <c r="FT123" s="234"/>
      <c r="FU123" s="234"/>
      <c r="FV123" s="234"/>
      <c r="FW123" s="234"/>
      <c r="FX123" s="234"/>
      <c r="FY123" s="234"/>
      <c r="FZ123" s="234"/>
      <c r="GA123" s="234"/>
      <c r="GB123" s="234"/>
      <c r="GC123" s="234"/>
      <c r="GD123" s="234"/>
      <c r="GE123" s="234"/>
      <c r="GF123" s="234"/>
      <c r="GG123" s="234"/>
      <c r="GH123" s="234"/>
      <c r="GI123" s="234"/>
      <c r="GJ123" s="234"/>
      <c r="GK123" s="234"/>
      <c r="GL123" s="234"/>
      <c r="GM123" s="234"/>
      <c r="GN123" s="234"/>
      <c r="GO123" s="234"/>
      <c r="GP123" s="234"/>
      <c r="GQ123" s="234"/>
      <c r="GR123" s="234"/>
      <c r="GS123" s="234"/>
      <c r="GT123" s="234"/>
      <c r="GU123" s="234"/>
      <c r="GV123" s="234"/>
      <c r="GW123" s="234"/>
      <c r="GX123" s="234"/>
      <c r="GY123" s="234"/>
      <c r="GZ123" s="234"/>
      <c r="HA123" s="234"/>
      <c r="HB123" s="234"/>
      <c r="HC123" s="234"/>
      <c r="HD123" s="234"/>
      <c r="HE123" s="234"/>
      <c r="HF123" s="234"/>
      <c r="HG123" s="234"/>
      <c r="HH123" s="234"/>
      <c r="HI123" s="234"/>
      <c r="HJ123" s="234"/>
      <c r="HK123" s="234"/>
      <c r="HL123" s="234"/>
      <c r="HM123" s="234"/>
      <c r="HN123" s="234"/>
      <c r="HO123" s="234"/>
      <c r="HP123" s="234"/>
      <c r="HQ123" s="234"/>
      <c r="HR123" s="234"/>
      <c r="HS123" s="234"/>
      <c r="HT123" s="234"/>
      <c r="HU123" s="234"/>
      <c r="HV123" s="234"/>
      <c r="HW123" s="234"/>
      <c r="HX123" s="234"/>
      <c r="HY123" s="234"/>
      <c r="HZ123" s="234"/>
      <c r="IA123" s="234"/>
      <c r="IB123" s="234"/>
      <c r="IC123" s="234"/>
      <c r="ID123" s="234"/>
      <c r="IE123" s="234"/>
      <c r="IF123" s="234"/>
      <c r="IG123" s="234"/>
      <c r="IH123" s="234"/>
      <c r="II123" s="234"/>
      <c r="IJ123" s="234"/>
      <c r="IK123" s="234"/>
      <c r="IL123" s="234"/>
      <c r="IM123" s="234"/>
      <c r="IN123" s="234"/>
      <c r="IO123" s="234"/>
      <c r="IP123" s="234"/>
      <c r="IQ123" s="234"/>
      <c r="IR123" s="234"/>
      <c r="IS123" s="234"/>
      <c r="IT123" s="234"/>
      <c r="IU123" s="234"/>
    </row>
    <row r="124" spans="1:255" s="237" customFormat="1" ht="15" customHeight="1" thickBot="1">
      <c r="A124" s="234"/>
      <c r="B124" s="340"/>
      <c r="C124" s="341"/>
      <c r="D124" s="342"/>
      <c r="E124" s="342"/>
      <c r="F124" s="248"/>
      <c r="G124" s="248"/>
      <c r="H124" s="248"/>
      <c r="I124" s="248"/>
      <c r="J124" s="248"/>
      <c r="K124" s="248"/>
      <c r="L124" s="234"/>
      <c r="M124" s="234"/>
      <c r="N124" s="234"/>
      <c r="O124" s="234"/>
      <c r="P124" s="234"/>
      <c r="Q124" s="234"/>
      <c r="R124" s="234"/>
      <c r="S124" s="234"/>
      <c r="T124" s="234"/>
      <c r="U124" s="234"/>
      <c r="V124" s="234"/>
      <c r="W124" s="234"/>
      <c r="X124" s="234"/>
      <c r="Y124" s="234"/>
      <c r="Z124" s="234"/>
      <c r="AA124" s="234"/>
      <c r="AB124" s="234"/>
      <c r="AC124" s="234"/>
      <c r="AD124" s="234"/>
      <c r="AE124" s="234"/>
      <c r="AF124" s="234"/>
      <c r="AG124" s="234"/>
      <c r="AH124" s="234"/>
      <c r="AI124" s="234"/>
      <c r="AJ124" s="234"/>
      <c r="AK124" s="234"/>
      <c r="AL124" s="234"/>
      <c r="AM124" s="234"/>
      <c r="AN124" s="234"/>
      <c r="AO124" s="234"/>
      <c r="AP124" s="234"/>
      <c r="AQ124" s="234"/>
      <c r="AR124" s="234"/>
      <c r="AS124" s="234"/>
      <c r="AT124" s="234"/>
      <c r="AU124" s="234"/>
      <c r="AV124" s="234"/>
      <c r="AW124" s="234"/>
      <c r="AX124" s="234"/>
      <c r="AY124" s="234"/>
      <c r="AZ124" s="234"/>
      <c r="BA124" s="234"/>
      <c r="BB124" s="234"/>
      <c r="BC124" s="234"/>
      <c r="BD124" s="234"/>
      <c r="BE124" s="234"/>
      <c r="BF124" s="234"/>
      <c r="BG124" s="234"/>
      <c r="BH124" s="234"/>
      <c r="BI124" s="234"/>
      <c r="BJ124" s="234"/>
      <c r="BK124" s="234"/>
      <c r="BL124" s="234"/>
      <c r="BM124" s="234"/>
      <c r="BN124" s="234"/>
      <c r="BO124" s="234"/>
      <c r="BP124" s="234"/>
      <c r="BQ124" s="234"/>
      <c r="BR124" s="234"/>
      <c r="BS124" s="234"/>
      <c r="BT124" s="234"/>
      <c r="BU124" s="234"/>
      <c r="BV124" s="234"/>
      <c r="BW124" s="234"/>
      <c r="BX124" s="234"/>
      <c r="BY124" s="234"/>
      <c r="BZ124" s="234"/>
      <c r="CA124" s="234"/>
      <c r="CB124" s="234"/>
      <c r="CC124" s="234"/>
      <c r="CD124" s="234"/>
      <c r="CE124" s="234"/>
      <c r="CF124" s="234"/>
      <c r="CG124" s="234"/>
      <c r="CH124" s="234"/>
      <c r="CI124" s="234"/>
      <c r="CJ124" s="234"/>
      <c r="CK124" s="234"/>
      <c r="CL124" s="234"/>
      <c r="CM124" s="234"/>
      <c r="CN124" s="234"/>
      <c r="CO124" s="234"/>
      <c r="CP124" s="234"/>
      <c r="CQ124" s="234"/>
      <c r="CR124" s="234"/>
      <c r="CS124" s="234"/>
      <c r="CT124" s="234"/>
      <c r="CU124" s="234"/>
      <c r="CV124" s="234"/>
      <c r="CW124" s="234"/>
      <c r="CX124" s="234"/>
      <c r="CY124" s="234"/>
      <c r="CZ124" s="234"/>
      <c r="DA124" s="234"/>
      <c r="DB124" s="234"/>
      <c r="DC124" s="234"/>
      <c r="DD124" s="234"/>
      <c r="DE124" s="234"/>
      <c r="DF124" s="234"/>
      <c r="DG124" s="234"/>
      <c r="DH124" s="234"/>
      <c r="DI124" s="234"/>
      <c r="DJ124" s="234"/>
      <c r="DK124" s="234"/>
      <c r="DL124" s="234"/>
      <c r="DM124" s="234"/>
      <c r="DN124" s="234"/>
      <c r="DO124" s="234"/>
      <c r="DP124" s="234"/>
      <c r="DQ124" s="234"/>
      <c r="DR124" s="234"/>
      <c r="DS124" s="234"/>
      <c r="DT124" s="234"/>
      <c r="DU124" s="234"/>
      <c r="DV124" s="234"/>
      <c r="DW124" s="234"/>
      <c r="DX124" s="234"/>
      <c r="DY124" s="234"/>
      <c r="DZ124" s="234"/>
      <c r="EA124" s="234"/>
      <c r="EB124" s="234"/>
      <c r="EC124" s="234"/>
      <c r="ED124" s="234"/>
      <c r="EE124" s="234"/>
      <c r="EF124" s="234"/>
      <c r="EG124" s="234"/>
      <c r="EH124" s="234"/>
      <c r="EI124" s="234"/>
      <c r="EJ124" s="234"/>
      <c r="EK124" s="234"/>
      <c r="EL124" s="234"/>
      <c r="EM124" s="234"/>
      <c r="EN124" s="234"/>
      <c r="EO124" s="234"/>
      <c r="EP124" s="234"/>
      <c r="EQ124" s="234"/>
      <c r="ER124" s="234"/>
      <c r="ES124" s="234"/>
      <c r="ET124" s="234"/>
      <c r="EU124" s="234"/>
      <c r="EV124" s="234"/>
      <c r="EW124" s="234"/>
      <c r="EX124" s="234"/>
      <c r="EY124" s="234"/>
      <c r="EZ124" s="234"/>
      <c r="FA124" s="234"/>
      <c r="FB124" s="234"/>
      <c r="FC124" s="234"/>
      <c r="FD124" s="234"/>
      <c r="FE124" s="234"/>
      <c r="FF124" s="234"/>
      <c r="FG124" s="234"/>
      <c r="FH124" s="234"/>
      <c r="FI124" s="234"/>
      <c r="FJ124" s="234"/>
      <c r="FK124" s="234"/>
      <c r="FL124" s="234"/>
      <c r="FM124" s="234"/>
      <c r="FN124" s="234"/>
      <c r="FO124" s="234"/>
      <c r="FP124" s="234"/>
      <c r="FQ124" s="234"/>
      <c r="FR124" s="234"/>
      <c r="FS124" s="234"/>
      <c r="FT124" s="234"/>
      <c r="FU124" s="234"/>
      <c r="FV124" s="234"/>
      <c r="FW124" s="234"/>
      <c r="FX124" s="234"/>
      <c r="FY124" s="234"/>
      <c r="FZ124" s="234"/>
      <c r="GA124" s="234"/>
      <c r="GB124" s="234"/>
      <c r="GC124" s="234"/>
      <c r="GD124" s="234"/>
      <c r="GE124" s="234"/>
      <c r="GF124" s="234"/>
      <c r="GG124" s="234"/>
      <c r="GH124" s="234"/>
      <c r="GI124" s="234"/>
      <c r="GJ124" s="234"/>
      <c r="GK124" s="234"/>
      <c r="GL124" s="234"/>
      <c r="GM124" s="234"/>
      <c r="GN124" s="234"/>
      <c r="GO124" s="234"/>
      <c r="GP124" s="234"/>
      <c r="GQ124" s="234"/>
      <c r="GR124" s="234"/>
      <c r="GS124" s="234"/>
      <c r="GT124" s="234"/>
      <c r="GU124" s="234"/>
      <c r="GV124" s="234"/>
      <c r="GW124" s="234"/>
      <c r="GX124" s="234"/>
      <c r="GY124" s="234"/>
      <c r="GZ124" s="234"/>
      <c r="HA124" s="234"/>
      <c r="HB124" s="234"/>
      <c r="HC124" s="234"/>
      <c r="HD124" s="234"/>
      <c r="HE124" s="234"/>
      <c r="HF124" s="234"/>
      <c r="HG124" s="234"/>
      <c r="HH124" s="234"/>
      <c r="HI124" s="234"/>
      <c r="HJ124" s="234"/>
      <c r="HK124" s="234"/>
      <c r="HL124" s="234"/>
      <c r="HM124" s="234"/>
      <c r="HN124" s="234"/>
      <c r="HO124" s="234"/>
      <c r="HP124" s="234"/>
      <c r="HQ124" s="234"/>
      <c r="HR124" s="234"/>
      <c r="HS124" s="234"/>
      <c r="HT124" s="234"/>
      <c r="HU124" s="234"/>
      <c r="HV124" s="234"/>
      <c r="HW124" s="234"/>
      <c r="HX124" s="234"/>
      <c r="HY124" s="234"/>
      <c r="HZ124" s="234"/>
      <c r="IA124" s="234"/>
      <c r="IB124" s="234"/>
      <c r="IC124" s="234"/>
      <c r="ID124" s="234"/>
      <c r="IE124" s="234"/>
      <c r="IF124" s="234"/>
      <c r="IG124" s="234"/>
      <c r="IH124" s="234"/>
      <c r="II124" s="234"/>
      <c r="IJ124" s="234"/>
      <c r="IK124" s="234"/>
      <c r="IL124" s="234"/>
      <c r="IM124" s="234"/>
      <c r="IN124" s="234"/>
      <c r="IO124" s="234"/>
      <c r="IP124" s="234"/>
      <c r="IQ124" s="234"/>
      <c r="IR124" s="234"/>
      <c r="IS124" s="234"/>
      <c r="IT124" s="234"/>
      <c r="IU124" s="234"/>
    </row>
    <row r="125" spans="1:255" s="237" customFormat="1" ht="15" customHeight="1" thickBot="1">
      <c r="A125" s="234"/>
      <c r="B125" s="352" t="s">
        <v>215</v>
      </c>
      <c r="C125" s="353"/>
      <c r="D125" s="353"/>
      <c r="E125" s="354"/>
      <c r="F125" s="234"/>
      <c r="G125" s="248"/>
      <c r="H125" s="248"/>
      <c r="I125" s="248"/>
      <c r="J125" s="248"/>
      <c r="K125" s="248"/>
      <c r="L125" s="234"/>
      <c r="M125" s="234"/>
      <c r="N125" s="234"/>
      <c r="O125" s="234"/>
      <c r="P125" s="234"/>
      <c r="Q125" s="234"/>
      <c r="R125" s="234"/>
      <c r="S125" s="234"/>
      <c r="T125" s="234"/>
      <c r="U125" s="234"/>
      <c r="V125" s="234"/>
      <c r="W125" s="234"/>
      <c r="X125" s="234"/>
      <c r="Y125" s="234"/>
      <c r="Z125" s="234"/>
      <c r="AA125" s="234"/>
      <c r="AB125" s="234"/>
      <c r="AC125" s="234"/>
      <c r="AD125" s="234"/>
      <c r="AE125" s="234"/>
      <c r="AF125" s="234"/>
      <c r="AG125" s="234"/>
      <c r="AH125" s="234"/>
      <c r="AI125" s="234"/>
      <c r="AJ125" s="234"/>
      <c r="AK125" s="234"/>
      <c r="AL125" s="234"/>
      <c r="AM125" s="234"/>
      <c r="AN125" s="234"/>
      <c r="AO125" s="234"/>
      <c r="AP125" s="234"/>
      <c r="AQ125" s="234"/>
      <c r="AR125" s="234"/>
      <c r="AS125" s="234"/>
      <c r="AT125" s="234"/>
      <c r="AU125" s="234"/>
      <c r="AV125" s="234"/>
      <c r="AW125" s="234"/>
      <c r="AX125" s="234"/>
      <c r="AY125" s="234"/>
      <c r="AZ125" s="234"/>
      <c r="BA125" s="234"/>
      <c r="BB125" s="234"/>
      <c r="BC125" s="234"/>
      <c r="BD125" s="234"/>
      <c r="BE125" s="234"/>
      <c r="BF125" s="234"/>
      <c r="BG125" s="234"/>
      <c r="BH125" s="234"/>
      <c r="BI125" s="234"/>
      <c r="BJ125" s="234"/>
      <c r="BK125" s="234"/>
      <c r="BL125" s="234"/>
      <c r="BM125" s="234"/>
      <c r="BN125" s="234"/>
      <c r="BO125" s="234"/>
      <c r="BP125" s="234"/>
      <c r="BQ125" s="234"/>
      <c r="BR125" s="234"/>
      <c r="BS125" s="234"/>
      <c r="BT125" s="234"/>
      <c r="BU125" s="234"/>
      <c r="BV125" s="234"/>
      <c r="BW125" s="234"/>
      <c r="BX125" s="234"/>
      <c r="BY125" s="234"/>
      <c r="BZ125" s="234"/>
      <c r="CA125" s="234"/>
      <c r="CB125" s="234"/>
      <c r="CC125" s="234"/>
      <c r="CD125" s="234"/>
      <c r="CE125" s="234"/>
      <c r="CF125" s="234"/>
      <c r="CG125" s="234"/>
      <c r="CH125" s="234"/>
      <c r="CI125" s="234"/>
      <c r="CJ125" s="234"/>
      <c r="CK125" s="234"/>
      <c r="CL125" s="234"/>
      <c r="CM125" s="234"/>
      <c r="CN125" s="234"/>
      <c r="CO125" s="234"/>
      <c r="CP125" s="234"/>
      <c r="CQ125" s="234"/>
      <c r="CR125" s="234"/>
      <c r="CS125" s="234"/>
      <c r="CT125" s="234"/>
      <c r="CU125" s="234"/>
      <c r="CV125" s="234"/>
      <c r="CW125" s="234"/>
      <c r="CX125" s="234"/>
      <c r="CY125" s="234"/>
      <c r="CZ125" s="234"/>
      <c r="DA125" s="234"/>
      <c r="DB125" s="234"/>
      <c r="DC125" s="234"/>
      <c r="DD125" s="234"/>
      <c r="DE125" s="234"/>
      <c r="DF125" s="234"/>
      <c r="DG125" s="234"/>
      <c r="DH125" s="234"/>
      <c r="DI125" s="234"/>
      <c r="DJ125" s="234"/>
      <c r="DK125" s="234"/>
      <c r="DL125" s="234"/>
      <c r="DM125" s="234"/>
      <c r="DN125" s="234"/>
      <c r="DO125" s="234"/>
      <c r="DP125" s="234"/>
      <c r="DQ125" s="234"/>
      <c r="DR125" s="234"/>
      <c r="DS125" s="234"/>
      <c r="DT125" s="234"/>
      <c r="DU125" s="234"/>
      <c r="DV125" s="234"/>
      <c r="DW125" s="234"/>
      <c r="DX125" s="234"/>
      <c r="DY125" s="234"/>
      <c r="DZ125" s="234"/>
      <c r="EA125" s="234"/>
      <c r="EB125" s="234"/>
      <c r="EC125" s="234"/>
      <c r="ED125" s="234"/>
      <c r="EE125" s="234"/>
      <c r="EF125" s="234"/>
      <c r="EG125" s="234"/>
      <c r="EH125" s="234"/>
      <c r="EI125" s="234"/>
      <c r="EJ125" s="234"/>
      <c r="EK125" s="234"/>
      <c r="EL125" s="234"/>
      <c r="EM125" s="234"/>
      <c r="EN125" s="234"/>
      <c r="EO125" s="234"/>
      <c r="EP125" s="234"/>
      <c r="EQ125" s="234"/>
      <c r="ER125" s="234"/>
      <c r="ES125" s="234"/>
      <c r="ET125" s="234"/>
      <c r="EU125" s="234"/>
      <c r="EV125" s="234"/>
      <c r="EW125" s="234"/>
      <c r="EX125" s="234"/>
      <c r="EY125" s="234"/>
      <c r="EZ125" s="234"/>
      <c r="FA125" s="234"/>
      <c r="FB125" s="234"/>
      <c r="FC125" s="234"/>
      <c r="FD125" s="234"/>
      <c r="FE125" s="234"/>
      <c r="FF125" s="234"/>
      <c r="FG125" s="234"/>
      <c r="FH125" s="234"/>
      <c r="FI125" s="234"/>
      <c r="FJ125" s="234"/>
      <c r="FK125" s="234"/>
      <c r="FL125" s="234"/>
      <c r="FM125" s="234"/>
      <c r="FN125" s="234"/>
      <c r="FO125" s="234"/>
      <c r="FP125" s="234"/>
      <c r="FQ125" s="234"/>
      <c r="FR125" s="234"/>
      <c r="FS125" s="234"/>
      <c r="FT125" s="234"/>
      <c r="FU125" s="234"/>
      <c r="FV125" s="234"/>
      <c r="FW125" s="234"/>
      <c r="FX125" s="234"/>
      <c r="FY125" s="234"/>
      <c r="FZ125" s="234"/>
      <c r="GA125" s="234"/>
      <c r="GB125" s="234"/>
      <c r="GC125" s="234"/>
      <c r="GD125" s="234"/>
      <c r="GE125" s="234"/>
      <c r="GF125" s="234"/>
      <c r="GG125" s="234"/>
      <c r="GH125" s="234"/>
      <c r="GI125" s="234"/>
      <c r="GJ125" s="234"/>
      <c r="GK125" s="234"/>
      <c r="GL125" s="234"/>
      <c r="GM125" s="234"/>
      <c r="GN125" s="234"/>
      <c r="GO125" s="234"/>
      <c r="GP125" s="234"/>
      <c r="GQ125" s="234"/>
      <c r="GR125" s="234"/>
      <c r="GS125" s="234"/>
      <c r="GT125" s="234"/>
      <c r="GU125" s="234"/>
      <c r="GV125" s="234"/>
      <c r="GW125" s="234"/>
      <c r="GX125" s="234"/>
      <c r="GY125" s="234"/>
      <c r="GZ125" s="234"/>
      <c r="HA125" s="234"/>
      <c r="HB125" s="234"/>
      <c r="HC125" s="234"/>
      <c r="HD125" s="234"/>
      <c r="HE125" s="234"/>
      <c r="HF125" s="234"/>
      <c r="HG125" s="234"/>
      <c r="HH125" s="234"/>
      <c r="HI125" s="234"/>
      <c r="HJ125" s="234"/>
      <c r="HK125" s="234"/>
      <c r="HL125" s="234"/>
      <c r="HM125" s="234"/>
      <c r="HN125" s="234"/>
      <c r="HO125" s="234"/>
      <c r="HP125" s="234"/>
      <c r="HQ125" s="234"/>
      <c r="HR125" s="234"/>
      <c r="HS125" s="234"/>
      <c r="HT125" s="234"/>
      <c r="HU125" s="234"/>
      <c r="HV125" s="234"/>
      <c r="HW125" s="234"/>
      <c r="HX125" s="234"/>
      <c r="HY125" s="234"/>
      <c r="HZ125" s="234"/>
      <c r="IA125" s="234"/>
      <c r="IB125" s="234"/>
      <c r="IC125" s="234"/>
      <c r="ID125" s="234"/>
      <c r="IE125" s="234"/>
      <c r="IF125" s="234"/>
      <c r="IG125" s="234"/>
      <c r="IH125" s="234"/>
      <c r="II125" s="234"/>
      <c r="IJ125" s="234"/>
      <c r="IK125" s="234"/>
      <c r="IL125" s="234"/>
      <c r="IM125" s="234"/>
      <c r="IN125" s="234"/>
      <c r="IO125" s="234"/>
      <c r="IP125" s="234"/>
      <c r="IQ125" s="234"/>
      <c r="IR125" s="234"/>
      <c r="IS125" s="234"/>
      <c r="IT125" s="234"/>
      <c r="IU125" s="234"/>
    </row>
    <row r="126" spans="1:255" s="237" customFormat="1" ht="24" customHeight="1" thickBot="1">
      <c r="A126" s="234"/>
      <c r="B126" s="349" t="s">
        <v>216</v>
      </c>
      <c r="C126" s="349" t="s">
        <v>217</v>
      </c>
      <c r="D126" s="349" t="s">
        <v>218</v>
      </c>
      <c r="E126" s="350" t="s">
        <v>219</v>
      </c>
      <c r="F126" s="280"/>
      <c r="G126" s="248"/>
      <c r="H126" s="248"/>
      <c r="I126" s="248"/>
      <c r="J126" s="248"/>
      <c r="K126" s="234"/>
      <c r="L126" s="234"/>
      <c r="M126" s="234"/>
      <c r="N126" s="234"/>
      <c r="O126" s="234"/>
      <c r="P126" s="234"/>
      <c r="Q126" s="234"/>
      <c r="R126" s="234"/>
      <c r="S126" s="234"/>
      <c r="T126" s="234"/>
      <c r="U126" s="234"/>
      <c r="V126" s="234"/>
      <c r="W126" s="234"/>
      <c r="X126" s="234"/>
      <c r="Y126" s="234"/>
      <c r="Z126" s="234"/>
      <c r="AA126" s="234"/>
      <c r="AB126" s="234"/>
      <c r="AC126" s="234"/>
      <c r="AD126" s="234"/>
      <c r="AE126" s="234"/>
      <c r="AF126" s="234"/>
      <c r="AG126" s="234"/>
      <c r="AH126" s="234"/>
      <c r="AI126" s="234"/>
      <c r="AJ126" s="234"/>
      <c r="AK126" s="234"/>
      <c r="AL126" s="234"/>
      <c r="AM126" s="234"/>
      <c r="AN126" s="234"/>
      <c r="AO126" s="234"/>
      <c r="AP126" s="234"/>
      <c r="AQ126" s="234"/>
      <c r="AR126" s="234"/>
      <c r="AS126" s="234"/>
      <c r="AT126" s="234"/>
      <c r="AU126" s="234"/>
      <c r="AV126" s="234"/>
      <c r="AW126" s="234"/>
      <c r="AX126" s="234"/>
      <c r="AY126" s="234"/>
      <c r="AZ126" s="234"/>
      <c r="BA126" s="234"/>
      <c r="BB126" s="234"/>
      <c r="BC126" s="234"/>
      <c r="BD126" s="234"/>
      <c r="BE126" s="234"/>
      <c r="BF126" s="234"/>
      <c r="BG126" s="234"/>
      <c r="BH126" s="234"/>
      <c r="BI126" s="234"/>
      <c r="BJ126" s="234"/>
      <c r="BK126" s="234"/>
      <c r="BL126" s="234"/>
      <c r="BM126" s="234"/>
      <c r="BN126" s="234"/>
      <c r="BO126" s="234"/>
      <c r="BP126" s="234"/>
      <c r="BQ126" s="234"/>
      <c r="BR126" s="234"/>
      <c r="BS126" s="234"/>
      <c r="BT126" s="234"/>
      <c r="BU126" s="234"/>
      <c r="BV126" s="234"/>
      <c r="BW126" s="234"/>
      <c r="BX126" s="234"/>
      <c r="BY126" s="234"/>
      <c r="BZ126" s="234"/>
      <c r="CA126" s="234"/>
      <c r="CB126" s="234"/>
      <c r="CC126" s="234"/>
      <c r="CD126" s="234"/>
      <c r="CE126" s="234"/>
      <c r="CF126" s="234"/>
      <c r="CG126" s="234"/>
      <c r="CH126" s="234"/>
      <c r="CI126" s="234"/>
      <c r="CJ126" s="234"/>
      <c r="CK126" s="234"/>
      <c r="CL126" s="234"/>
      <c r="CM126" s="234"/>
      <c r="CN126" s="234"/>
      <c r="CO126" s="234"/>
      <c r="CP126" s="234"/>
      <c r="CQ126" s="234"/>
      <c r="CR126" s="234"/>
      <c r="CS126" s="234"/>
      <c r="CT126" s="234"/>
      <c r="CU126" s="234"/>
      <c r="CV126" s="234"/>
      <c r="CW126" s="234"/>
      <c r="CX126" s="234"/>
      <c r="CY126" s="234"/>
      <c r="CZ126" s="234"/>
      <c r="DA126" s="234"/>
      <c r="DB126" s="234"/>
      <c r="DC126" s="234"/>
      <c r="DD126" s="234"/>
      <c r="DE126" s="234"/>
      <c r="DF126" s="234"/>
      <c r="DG126" s="234"/>
      <c r="DH126" s="234"/>
      <c r="DI126" s="234"/>
      <c r="DJ126" s="234"/>
      <c r="DK126" s="234"/>
      <c r="DL126" s="234"/>
      <c r="DM126" s="234"/>
      <c r="DN126" s="234"/>
      <c r="DO126" s="234"/>
      <c r="DP126" s="234"/>
      <c r="DQ126" s="234"/>
      <c r="DR126" s="234"/>
      <c r="DS126" s="234"/>
      <c r="DT126" s="234"/>
      <c r="DU126" s="234"/>
      <c r="DV126" s="234"/>
      <c r="DW126" s="234"/>
      <c r="DX126" s="234"/>
      <c r="DY126" s="234"/>
      <c r="DZ126" s="234"/>
      <c r="EA126" s="234"/>
      <c r="EB126" s="234"/>
      <c r="EC126" s="234"/>
      <c r="ED126" s="234"/>
      <c r="EE126" s="234"/>
      <c r="EF126" s="234"/>
      <c r="EG126" s="234"/>
      <c r="EH126" s="234"/>
      <c r="EI126" s="234"/>
      <c r="EJ126" s="234"/>
      <c r="EK126" s="234"/>
      <c r="EL126" s="234"/>
      <c r="EM126" s="234"/>
      <c r="EN126" s="234"/>
      <c r="EO126" s="234"/>
      <c r="EP126" s="234"/>
      <c r="EQ126" s="234"/>
      <c r="ER126" s="234"/>
      <c r="ES126" s="234"/>
      <c r="ET126" s="234"/>
      <c r="EU126" s="234"/>
      <c r="EV126" s="234"/>
      <c r="EW126" s="234"/>
      <c r="EX126" s="234"/>
      <c r="EY126" s="234"/>
      <c r="EZ126" s="234"/>
      <c r="FA126" s="234"/>
      <c r="FB126" s="234"/>
      <c r="FC126" s="234"/>
      <c r="FD126" s="234"/>
      <c r="FE126" s="234"/>
      <c r="FF126" s="234"/>
      <c r="FG126" s="234"/>
      <c r="FH126" s="234"/>
      <c r="FI126" s="234"/>
      <c r="FJ126" s="234"/>
      <c r="FK126" s="234"/>
      <c r="FL126" s="234"/>
      <c r="FM126" s="234"/>
      <c r="FN126" s="234"/>
      <c r="FO126" s="234"/>
      <c r="FP126" s="234"/>
      <c r="FQ126" s="234"/>
      <c r="FR126" s="234"/>
      <c r="FS126" s="234"/>
      <c r="FT126" s="234"/>
      <c r="FU126" s="234"/>
      <c r="FV126" s="234"/>
      <c r="FW126" s="234"/>
      <c r="FX126" s="234"/>
      <c r="FY126" s="234"/>
      <c r="FZ126" s="234"/>
      <c r="GA126" s="234"/>
      <c r="GB126" s="234"/>
      <c r="GC126" s="234"/>
      <c r="GD126" s="234"/>
      <c r="GE126" s="234"/>
      <c r="GF126" s="234"/>
      <c r="GG126" s="234"/>
      <c r="GH126" s="234"/>
      <c r="GI126" s="234"/>
      <c r="GJ126" s="234"/>
      <c r="GK126" s="234"/>
      <c r="GL126" s="234"/>
      <c r="GM126" s="234"/>
      <c r="GN126" s="234"/>
      <c r="GO126" s="234"/>
      <c r="GP126" s="234"/>
      <c r="GQ126" s="234"/>
      <c r="GR126" s="234"/>
      <c r="GS126" s="234"/>
      <c r="GT126" s="234"/>
      <c r="GU126" s="234"/>
      <c r="GV126" s="234"/>
      <c r="GW126" s="234"/>
      <c r="GX126" s="234"/>
      <c r="GY126" s="234"/>
      <c r="GZ126" s="234"/>
      <c r="HA126" s="234"/>
      <c r="HB126" s="234"/>
      <c r="HC126" s="234"/>
      <c r="HD126" s="234"/>
      <c r="HE126" s="234"/>
      <c r="HF126" s="234"/>
      <c r="HG126" s="234"/>
      <c r="HH126" s="234"/>
      <c r="HI126" s="234"/>
      <c r="HJ126" s="234"/>
      <c r="HK126" s="234"/>
      <c r="HL126" s="234"/>
      <c r="HM126" s="234"/>
      <c r="HN126" s="234"/>
      <c r="HO126" s="234"/>
      <c r="HP126" s="234"/>
      <c r="HQ126" s="234"/>
      <c r="HR126" s="234"/>
      <c r="HS126" s="234"/>
      <c r="HT126" s="234"/>
      <c r="HU126" s="234"/>
      <c r="HV126" s="234"/>
      <c r="HW126" s="234"/>
      <c r="HX126" s="234"/>
      <c r="HY126" s="234"/>
      <c r="HZ126" s="234"/>
      <c r="IA126" s="234"/>
      <c r="IB126" s="234"/>
      <c r="IC126" s="234"/>
      <c r="ID126" s="234"/>
      <c r="IE126" s="234"/>
      <c r="IF126" s="234"/>
      <c r="IG126" s="234"/>
      <c r="IH126" s="234"/>
      <c r="II126" s="234"/>
      <c r="IJ126" s="234"/>
      <c r="IK126" s="234"/>
      <c r="IL126" s="234"/>
      <c r="IM126" s="234"/>
      <c r="IN126" s="234"/>
      <c r="IO126" s="234"/>
      <c r="IP126" s="234"/>
      <c r="IQ126" s="234"/>
      <c r="IR126" s="234"/>
      <c r="IS126" s="234"/>
      <c r="IT126" s="234"/>
      <c r="IU126" s="234"/>
    </row>
    <row r="127" spans="1:255" s="237" customFormat="1" ht="86.1" customHeight="1" thickBot="1">
      <c r="A127" s="234"/>
      <c r="B127" s="355">
        <v>42401</v>
      </c>
      <c r="C127" s="356">
        <v>1</v>
      </c>
      <c r="D127" s="357" t="s">
        <v>1455</v>
      </c>
      <c r="E127" s="358"/>
      <c r="F127" s="280"/>
      <c r="G127" s="248"/>
      <c r="H127" s="248"/>
      <c r="I127" s="248"/>
      <c r="J127" s="248"/>
      <c r="K127" s="234"/>
      <c r="L127" s="234"/>
      <c r="M127" s="234"/>
      <c r="N127" s="234"/>
      <c r="O127" s="234"/>
      <c r="P127" s="234"/>
      <c r="Q127" s="234"/>
      <c r="R127" s="234"/>
      <c r="S127" s="234"/>
      <c r="T127" s="234"/>
      <c r="U127" s="234"/>
      <c r="V127" s="234"/>
      <c r="W127" s="234"/>
      <c r="X127" s="234"/>
      <c r="Y127" s="234"/>
      <c r="Z127" s="234"/>
      <c r="AA127" s="234"/>
      <c r="AB127" s="234"/>
      <c r="AC127" s="234"/>
      <c r="AD127" s="234"/>
      <c r="AE127" s="234"/>
      <c r="AF127" s="234"/>
      <c r="AG127" s="234"/>
      <c r="AH127" s="234"/>
      <c r="AI127" s="234"/>
      <c r="AJ127" s="234"/>
      <c r="AK127" s="234"/>
      <c r="AL127" s="234"/>
      <c r="AM127" s="234"/>
      <c r="AN127" s="234"/>
      <c r="AO127" s="234"/>
      <c r="AP127" s="234"/>
      <c r="AQ127" s="234"/>
      <c r="AR127" s="234"/>
      <c r="AS127" s="234"/>
      <c r="AT127" s="234"/>
      <c r="AU127" s="234"/>
      <c r="AV127" s="234"/>
      <c r="AW127" s="234"/>
      <c r="AX127" s="234"/>
      <c r="AY127" s="234"/>
      <c r="AZ127" s="234"/>
      <c r="BA127" s="234"/>
      <c r="BB127" s="234"/>
      <c r="BC127" s="234"/>
      <c r="BD127" s="234"/>
      <c r="BE127" s="234"/>
      <c r="BF127" s="234"/>
      <c r="BG127" s="234"/>
      <c r="BH127" s="234"/>
      <c r="BI127" s="234"/>
      <c r="BJ127" s="234"/>
      <c r="BK127" s="234"/>
      <c r="BL127" s="234"/>
      <c r="BM127" s="234"/>
      <c r="BN127" s="234"/>
      <c r="BO127" s="234"/>
      <c r="BP127" s="234"/>
      <c r="BQ127" s="234"/>
      <c r="BR127" s="234"/>
      <c r="BS127" s="234"/>
      <c r="BT127" s="234"/>
      <c r="BU127" s="234"/>
      <c r="BV127" s="234"/>
      <c r="BW127" s="234"/>
      <c r="BX127" s="234"/>
      <c r="BY127" s="234"/>
      <c r="BZ127" s="234"/>
      <c r="CA127" s="234"/>
      <c r="CB127" s="234"/>
      <c r="CC127" s="234"/>
      <c r="CD127" s="234"/>
      <c r="CE127" s="234"/>
      <c r="CF127" s="234"/>
      <c r="CG127" s="234"/>
      <c r="CH127" s="234"/>
      <c r="CI127" s="234"/>
      <c r="CJ127" s="234"/>
      <c r="CK127" s="234"/>
      <c r="CL127" s="234"/>
      <c r="CM127" s="234"/>
      <c r="CN127" s="234"/>
      <c r="CO127" s="234"/>
      <c r="CP127" s="234"/>
      <c r="CQ127" s="234"/>
      <c r="CR127" s="234"/>
      <c r="CS127" s="234"/>
      <c r="CT127" s="234"/>
      <c r="CU127" s="234"/>
      <c r="CV127" s="234"/>
      <c r="CW127" s="234"/>
      <c r="CX127" s="234"/>
      <c r="CY127" s="234"/>
      <c r="CZ127" s="234"/>
      <c r="DA127" s="234"/>
      <c r="DB127" s="234"/>
      <c r="DC127" s="234"/>
      <c r="DD127" s="234"/>
      <c r="DE127" s="234"/>
      <c r="DF127" s="234"/>
      <c r="DG127" s="234"/>
      <c r="DH127" s="234"/>
      <c r="DI127" s="234"/>
      <c r="DJ127" s="234"/>
      <c r="DK127" s="234"/>
      <c r="DL127" s="234"/>
      <c r="DM127" s="234"/>
      <c r="DN127" s="234"/>
      <c r="DO127" s="234"/>
      <c r="DP127" s="234"/>
      <c r="DQ127" s="234"/>
      <c r="DR127" s="234"/>
      <c r="DS127" s="234"/>
      <c r="DT127" s="234"/>
      <c r="DU127" s="234"/>
      <c r="DV127" s="234"/>
      <c r="DW127" s="234"/>
      <c r="DX127" s="234"/>
      <c r="DY127" s="234"/>
      <c r="DZ127" s="234"/>
      <c r="EA127" s="234"/>
      <c r="EB127" s="234"/>
      <c r="EC127" s="234"/>
      <c r="ED127" s="234"/>
      <c r="EE127" s="234"/>
      <c r="EF127" s="234"/>
      <c r="EG127" s="234"/>
      <c r="EH127" s="234"/>
      <c r="EI127" s="234"/>
      <c r="EJ127" s="234"/>
      <c r="EK127" s="234"/>
      <c r="EL127" s="234"/>
      <c r="EM127" s="234"/>
      <c r="EN127" s="234"/>
      <c r="EO127" s="234"/>
      <c r="EP127" s="234"/>
      <c r="EQ127" s="234"/>
      <c r="ER127" s="234"/>
      <c r="ES127" s="234"/>
      <c r="ET127" s="234"/>
      <c r="EU127" s="234"/>
      <c r="EV127" s="234"/>
      <c r="EW127" s="234"/>
      <c r="EX127" s="234"/>
      <c r="EY127" s="234"/>
      <c r="EZ127" s="234"/>
      <c r="FA127" s="234"/>
      <c r="FB127" s="234"/>
      <c r="FC127" s="234"/>
      <c r="FD127" s="234"/>
      <c r="FE127" s="234"/>
      <c r="FF127" s="234"/>
      <c r="FG127" s="234"/>
      <c r="FH127" s="234"/>
      <c r="FI127" s="234"/>
      <c r="FJ127" s="234"/>
      <c r="FK127" s="234"/>
      <c r="FL127" s="234"/>
      <c r="FM127" s="234"/>
      <c r="FN127" s="234"/>
      <c r="FO127" s="234"/>
      <c r="FP127" s="234"/>
      <c r="FQ127" s="234"/>
      <c r="FR127" s="234"/>
      <c r="FS127" s="234"/>
      <c r="FT127" s="234"/>
      <c r="FU127" s="234"/>
      <c r="FV127" s="234"/>
      <c r="FW127" s="234"/>
      <c r="FX127" s="234"/>
      <c r="FY127" s="234"/>
      <c r="FZ127" s="234"/>
      <c r="GA127" s="234"/>
      <c r="GB127" s="234"/>
      <c r="GC127" s="234"/>
      <c r="GD127" s="234"/>
      <c r="GE127" s="234"/>
      <c r="GF127" s="234"/>
      <c r="GG127" s="234"/>
      <c r="GH127" s="234"/>
      <c r="GI127" s="234"/>
      <c r="GJ127" s="234"/>
      <c r="GK127" s="234"/>
      <c r="GL127" s="234"/>
      <c r="GM127" s="234"/>
      <c r="GN127" s="234"/>
      <c r="GO127" s="234"/>
      <c r="GP127" s="234"/>
      <c r="GQ127" s="234"/>
      <c r="GR127" s="234"/>
      <c r="GS127" s="234"/>
      <c r="GT127" s="234"/>
      <c r="GU127" s="234"/>
      <c r="GV127" s="234"/>
      <c r="GW127" s="234"/>
      <c r="GX127" s="234"/>
      <c r="GY127" s="234"/>
      <c r="GZ127" s="234"/>
      <c r="HA127" s="234"/>
      <c r="HB127" s="234"/>
      <c r="HC127" s="234"/>
      <c r="HD127" s="234"/>
      <c r="HE127" s="234"/>
      <c r="HF127" s="234"/>
      <c r="HG127" s="234"/>
      <c r="HH127" s="234"/>
      <c r="HI127" s="234"/>
      <c r="HJ127" s="234"/>
      <c r="HK127" s="234"/>
      <c r="HL127" s="234"/>
      <c r="HM127" s="234"/>
      <c r="HN127" s="234"/>
      <c r="HO127" s="234"/>
      <c r="HP127" s="234"/>
      <c r="HQ127" s="234"/>
      <c r="HR127" s="234"/>
      <c r="HS127" s="234"/>
      <c r="HT127" s="234"/>
      <c r="HU127" s="234"/>
      <c r="HV127" s="234"/>
      <c r="HW127" s="234"/>
      <c r="HX127" s="234"/>
      <c r="HY127" s="234"/>
      <c r="HZ127" s="234"/>
      <c r="IA127" s="234"/>
      <c r="IB127" s="234"/>
      <c r="IC127" s="234"/>
      <c r="ID127" s="234"/>
      <c r="IE127" s="234"/>
      <c r="IF127" s="234"/>
      <c r="IG127" s="234"/>
      <c r="IH127" s="234"/>
      <c r="II127" s="234"/>
      <c r="IJ127" s="234"/>
      <c r="IK127" s="234"/>
      <c r="IL127" s="234"/>
      <c r="IM127" s="234"/>
      <c r="IN127" s="234"/>
      <c r="IO127" s="234"/>
      <c r="IP127" s="234"/>
      <c r="IQ127" s="234"/>
      <c r="IR127" s="234"/>
      <c r="IS127" s="234"/>
      <c r="IT127" s="234"/>
      <c r="IU127" s="234"/>
    </row>
    <row r="128" spans="1:255" s="237" customFormat="1" ht="15" customHeight="1" thickBot="1">
      <c r="A128" s="234"/>
      <c r="B128" s="359"/>
      <c r="C128" s="360"/>
      <c r="D128" s="259"/>
      <c r="E128" s="259"/>
      <c r="F128" s="248"/>
      <c r="G128" s="248"/>
      <c r="H128" s="248"/>
      <c r="I128" s="248"/>
      <c r="J128" s="248"/>
      <c r="K128" s="248"/>
      <c r="L128" s="234"/>
      <c r="M128" s="234"/>
      <c r="N128" s="234"/>
      <c r="O128" s="234"/>
      <c r="P128" s="234"/>
      <c r="Q128" s="234"/>
      <c r="R128" s="234"/>
      <c r="S128" s="234"/>
      <c r="T128" s="234"/>
      <c r="U128" s="234"/>
      <c r="V128" s="234"/>
      <c r="W128" s="234"/>
      <c r="X128" s="234"/>
      <c r="Y128" s="234"/>
      <c r="Z128" s="234"/>
      <c r="AA128" s="234"/>
      <c r="AB128" s="234"/>
      <c r="AC128" s="234"/>
      <c r="AD128" s="234"/>
      <c r="AE128" s="234"/>
      <c r="AF128" s="234"/>
      <c r="AG128" s="234"/>
      <c r="AH128" s="234"/>
      <c r="AI128" s="234"/>
      <c r="AJ128" s="234"/>
      <c r="AK128" s="234"/>
      <c r="AL128" s="234"/>
      <c r="AM128" s="234"/>
      <c r="AN128" s="234"/>
      <c r="AO128" s="234"/>
      <c r="AP128" s="234"/>
      <c r="AQ128" s="234"/>
      <c r="AR128" s="234"/>
      <c r="AS128" s="234"/>
      <c r="AT128" s="234"/>
      <c r="AU128" s="234"/>
      <c r="AV128" s="234"/>
      <c r="AW128" s="234"/>
      <c r="AX128" s="234"/>
      <c r="AY128" s="234"/>
      <c r="AZ128" s="234"/>
      <c r="BA128" s="234"/>
      <c r="BB128" s="234"/>
      <c r="BC128" s="234"/>
      <c r="BD128" s="234"/>
      <c r="BE128" s="234"/>
      <c r="BF128" s="234"/>
      <c r="BG128" s="234"/>
      <c r="BH128" s="234"/>
      <c r="BI128" s="234"/>
      <c r="BJ128" s="234"/>
      <c r="BK128" s="234"/>
      <c r="BL128" s="234"/>
      <c r="BM128" s="234"/>
      <c r="BN128" s="234"/>
      <c r="BO128" s="234"/>
      <c r="BP128" s="234"/>
      <c r="BQ128" s="234"/>
      <c r="BR128" s="234"/>
      <c r="BS128" s="234"/>
      <c r="BT128" s="234"/>
      <c r="BU128" s="234"/>
      <c r="BV128" s="234"/>
      <c r="BW128" s="234"/>
      <c r="BX128" s="234"/>
      <c r="BY128" s="234"/>
      <c r="BZ128" s="234"/>
      <c r="CA128" s="234"/>
      <c r="CB128" s="234"/>
      <c r="CC128" s="234"/>
      <c r="CD128" s="234"/>
      <c r="CE128" s="234"/>
      <c r="CF128" s="234"/>
      <c r="CG128" s="234"/>
      <c r="CH128" s="234"/>
      <c r="CI128" s="234"/>
      <c r="CJ128" s="234"/>
      <c r="CK128" s="234"/>
      <c r="CL128" s="234"/>
      <c r="CM128" s="234"/>
      <c r="CN128" s="234"/>
      <c r="CO128" s="234"/>
      <c r="CP128" s="234"/>
      <c r="CQ128" s="234"/>
      <c r="CR128" s="234"/>
      <c r="CS128" s="234"/>
      <c r="CT128" s="234"/>
      <c r="CU128" s="234"/>
      <c r="CV128" s="234"/>
      <c r="CW128" s="234"/>
      <c r="CX128" s="234"/>
      <c r="CY128" s="234"/>
      <c r="CZ128" s="234"/>
      <c r="DA128" s="234"/>
      <c r="DB128" s="234"/>
      <c r="DC128" s="234"/>
      <c r="DD128" s="234"/>
      <c r="DE128" s="234"/>
      <c r="DF128" s="234"/>
      <c r="DG128" s="234"/>
      <c r="DH128" s="234"/>
      <c r="DI128" s="234"/>
      <c r="DJ128" s="234"/>
      <c r="DK128" s="234"/>
      <c r="DL128" s="234"/>
      <c r="DM128" s="234"/>
      <c r="DN128" s="234"/>
      <c r="DO128" s="234"/>
      <c r="DP128" s="234"/>
      <c r="DQ128" s="234"/>
      <c r="DR128" s="234"/>
      <c r="DS128" s="234"/>
      <c r="DT128" s="234"/>
      <c r="DU128" s="234"/>
      <c r="DV128" s="234"/>
      <c r="DW128" s="234"/>
      <c r="DX128" s="234"/>
      <c r="DY128" s="234"/>
      <c r="DZ128" s="234"/>
      <c r="EA128" s="234"/>
      <c r="EB128" s="234"/>
      <c r="EC128" s="234"/>
      <c r="ED128" s="234"/>
      <c r="EE128" s="234"/>
      <c r="EF128" s="234"/>
      <c r="EG128" s="234"/>
      <c r="EH128" s="234"/>
      <c r="EI128" s="234"/>
      <c r="EJ128" s="234"/>
      <c r="EK128" s="234"/>
      <c r="EL128" s="234"/>
      <c r="EM128" s="234"/>
      <c r="EN128" s="234"/>
      <c r="EO128" s="234"/>
      <c r="EP128" s="234"/>
      <c r="EQ128" s="234"/>
      <c r="ER128" s="234"/>
      <c r="ES128" s="234"/>
      <c r="ET128" s="234"/>
      <c r="EU128" s="234"/>
      <c r="EV128" s="234"/>
      <c r="EW128" s="234"/>
      <c r="EX128" s="234"/>
      <c r="EY128" s="234"/>
      <c r="EZ128" s="234"/>
      <c r="FA128" s="234"/>
      <c r="FB128" s="234"/>
      <c r="FC128" s="234"/>
      <c r="FD128" s="234"/>
      <c r="FE128" s="234"/>
      <c r="FF128" s="234"/>
      <c r="FG128" s="234"/>
      <c r="FH128" s="234"/>
      <c r="FI128" s="234"/>
      <c r="FJ128" s="234"/>
      <c r="FK128" s="234"/>
      <c r="FL128" s="234"/>
      <c r="FM128" s="234"/>
      <c r="FN128" s="234"/>
      <c r="FO128" s="234"/>
      <c r="FP128" s="234"/>
      <c r="FQ128" s="234"/>
      <c r="FR128" s="234"/>
      <c r="FS128" s="234"/>
      <c r="FT128" s="234"/>
      <c r="FU128" s="234"/>
      <c r="FV128" s="234"/>
      <c r="FW128" s="234"/>
      <c r="FX128" s="234"/>
      <c r="FY128" s="234"/>
      <c r="FZ128" s="234"/>
      <c r="GA128" s="234"/>
      <c r="GB128" s="234"/>
      <c r="GC128" s="234"/>
      <c r="GD128" s="234"/>
      <c r="GE128" s="234"/>
      <c r="GF128" s="234"/>
      <c r="GG128" s="234"/>
      <c r="GH128" s="234"/>
      <c r="GI128" s="234"/>
      <c r="GJ128" s="234"/>
      <c r="GK128" s="234"/>
      <c r="GL128" s="234"/>
      <c r="GM128" s="234"/>
      <c r="GN128" s="234"/>
      <c r="GO128" s="234"/>
      <c r="GP128" s="234"/>
      <c r="GQ128" s="234"/>
      <c r="GR128" s="234"/>
      <c r="GS128" s="234"/>
      <c r="GT128" s="234"/>
      <c r="GU128" s="234"/>
      <c r="GV128" s="234"/>
      <c r="GW128" s="234"/>
      <c r="GX128" s="234"/>
      <c r="GY128" s="234"/>
      <c r="GZ128" s="234"/>
      <c r="HA128" s="234"/>
      <c r="HB128" s="234"/>
      <c r="HC128" s="234"/>
      <c r="HD128" s="234"/>
      <c r="HE128" s="234"/>
      <c r="HF128" s="234"/>
      <c r="HG128" s="234"/>
      <c r="HH128" s="234"/>
      <c r="HI128" s="234"/>
      <c r="HJ128" s="234"/>
      <c r="HK128" s="234"/>
      <c r="HL128" s="234"/>
      <c r="HM128" s="234"/>
      <c r="HN128" s="234"/>
      <c r="HO128" s="234"/>
      <c r="HP128" s="234"/>
      <c r="HQ128" s="234"/>
      <c r="HR128" s="234"/>
      <c r="HS128" s="234"/>
      <c r="HT128" s="234"/>
      <c r="HU128" s="234"/>
      <c r="HV128" s="234"/>
      <c r="HW128" s="234"/>
      <c r="HX128" s="234"/>
      <c r="HY128" s="234"/>
      <c r="HZ128" s="234"/>
      <c r="IA128" s="234"/>
      <c r="IB128" s="234"/>
      <c r="IC128" s="234"/>
      <c r="ID128" s="234"/>
      <c r="IE128" s="234"/>
      <c r="IF128" s="234"/>
      <c r="IG128" s="234"/>
      <c r="IH128" s="234"/>
      <c r="II128" s="234"/>
      <c r="IJ128" s="234"/>
      <c r="IK128" s="234"/>
      <c r="IL128" s="234"/>
      <c r="IM128" s="234"/>
      <c r="IN128" s="234"/>
      <c r="IO128" s="234"/>
      <c r="IP128" s="234"/>
      <c r="IQ128" s="234"/>
      <c r="IR128" s="234"/>
      <c r="IS128" s="234"/>
      <c r="IT128" s="234"/>
      <c r="IU128" s="234"/>
    </row>
    <row r="129" spans="1:255" s="237" customFormat="1" ht="15.6" customHeight="1">
      <c r="A129" s="234"/>
      <c r="B129" s="361" t="s">
        <v>167</v>
      </c>
      <c r="C129" s="362"/>
      <c r="D129" s="363"/>
      <c r="E129" s="363"/>
      <c r="F129" s="363"/>
      <c r="G129" s="248"/>
      <c r="H129" s="248"/>
      <c r="I129" s="248"/>
      <c r="J129" s="248"/>
      <c r="K129" s="248"/>
      <c r="L129" s="234"/>
      <c r="M129" s="234"/>
      <c r="N129" s="234"/>
      <c r="O129" s="234"/>
      <c r="P129" s="234"/>
      <c r="Q129" s="234"/>
      <c r="R129" s="234"/>
      <c r="S129" s="234"/>
      <c r="T129" s="234"/>
      <c r="U129" s="234"/>
      <c r="V129" s="234"/>
      <c r="W129" s="234"/>
      <c r="X129" s="234"/>
      <c r="Y129" s="234"/>
      <c r="Z129" s="234"/>
      <c r="AA129" s="234"/>
      <c r="AB129" s="234"/>
      <c r="AC129" s="234"/>
      <c r="AD129" s="234"/>
      <c r="AE129" s="234"/>
      <c r="AF129" s="234"/>
      <c r="AG129" s="234"/>
      <c r="AH129" s="234"/>
      <c r="AI129" s="234"/>
      <c r="AJ129" s="234"/>
      <c r="AK129" s="234"/>
      <c r="AL129" s="234"/>
      <c r="AM129" s="234"/>
      <c r="AN129" s="234"/>
      <c r="AO129" s="234"/>
      <c r="AP129" s="234"/>
      <c r="AQ129" s="234"/>
      <c r="AR129" s="234"/>
      <c r="AS129" s="234"/>
      <c r="AT129" s="234"/>
      <c r="AU129" s="234"/>
      <c r="AV129" s="234"/>
      <c r="AW129" s="234"/>
      <c r="AX129" s="234"/>
      <c r="AY129" s="234"/>
      <c r="AZ129" s="234"/>
      <c r="BA129" s="234"/>
      <c r="BB129" s="234"/>
      <c r="BC129" s="234"/>
      <c r="BD129" s="234"/>
      <c r="BE129" s="234"/>
      <c r="BF129" s="234"/>
      <c r="BG129" s="234"/>
      <c r="BH129" s="234"/>
      <c r="BI129" s="234"/>
      <c r="BJ129" s="234"/>
      <c r="BK129" s="234"/>
      <c r="BL129" s="234"/>
      <c r="BM129" s="234"/>
      <c r="BN129" s="234"/>
      <c r="BO129" s="234"/>
      <c r="BP129" s="234"/>
      <c r="BQ129" s="234"/>
      <c r="BR129" s="234"/>
      <c r="BS129" s="234"/>
      <c r="BT129" s="234"/>
      <c r="BU129" s="234"/>
      <c r="BV129" s="234"/>
      <c r="BW129" s="234"/>
      <c r="BX129" s="234"/>
      <c r="BY129" s="234"/>
      <c r="BZ129" s="234"/>
      <c r="CA129" s="234"/>
      <c r="CB129" s="234"/>
      <c r="CC129" s="234"/>
      <c r="CD129" s="234"/>
      <c r="CE129" s="234"/>
      <c r="CF129" s="234"/>
      <c r="CG129" s="234"/>
      <c r="CH129" s="234"/>
      <c r="CI129" s="234"/>
      <c r="CJ129" s="234"/>
      <c r="CK129" s="234"/>
      <c r="CL129" s="234"/>
      <c r="CM129" s="234"/>
      <c r="CN129" s="234"/>
      <c r="CO129" s="234"/>
      <c r="CP129" s="234"/>
      <c r="CQ129" s="234"/>
      <c r="CR129" s="234"/>
      <c r="CS129" s="234"/>
      <c r="CT129" s="234"/>
      <c r="CU129" s="234"/>
      <c r="CV129" s="234"/>
      <c r="CW129" s="234"/>
      <c r="CX129" s="234"/>
      <c r="CY129" s="234"/>
      <c r="CZ129" s="234"/>
      <c r="DA129" s="234"/>
      <c r="DB129" s="234"/>
      <c r="DC129" s="234"/>
      <c r="DD129" s="234"/>
      <c r="DE129" s="234"/>
      <c r="DF129" s="234"/>
      <c r="DG129" s="234"/>
      <c r="DH129" s="234"/>
      <c r="DI129" s="234"/>
      <c r="DJ129" s="234"/>
      <c r="DK129" s="234"/>
      <c r="DL129" s="234"/>
      <c r="DM129" s="234"/>
      <c r="DN129" s="234"/>
      <c r="DO129" s="234"/>
      <c r="DP129" s="234"/>
      <c r="DQ129" s="234"/>
      <c r="DR129" s="234"/>
      <c r="DS129" s="234"/>
      <c r="DT129" s="234"/>
      <c r="DU129" s="234"/>
      <c r="DV129" s="234"/>
      <c r="DW129" s="234"/>
      <c r="DX129" s="234"/>
      <c r="DY129" s="234"/>
      <c r="DZ129" s="234"/>
      <c r="EA129" s="234"/>
      <c r="EB129" s="234"/>
      <c r="EC129" s="234"/>
      <c r="ED129" s="234"/>
      <c r="EE129" s="234"/>
      <c r="EF129" s="234"/>
      <c r="EG129" s="234"/>
      <c r="EH129" s="234"/>
      <c r="EI129" s="234"/>
      <c r="EJ129" s="234"/>
      <c r="EK129" s="234"/>
      <c r="EL129" s="234"/>
      <c r="EM129" s="234"/>
      <c r="EN129" s="234"/>
      <c r="EO129" s="234"/>
      <c r="EP129" s="234"/>
      <c r="EQ129" s="234"/>
      <c r="ER129" s="234"/>
      <c r="ES129" s="234"/>
      <c r="ET129" s="234"/>
      <c r="EU129" s="234"/>
      <c r="EV129" s="234"/>
      <c r="EW129" s="234"/>
      <c r="EX129" s="234"/>
      <c r="EY129" s="234"/>
      <c r="EZ129" s="234"/>
      <c r="FA129" s="234"/>
      <c r="FB129" s="234"/>
      <c r="FC129" s="234"/>
      <c r="FD129" s="234"/>
      <c r="FE129" s="234"/>
      <c r="FF129" s="234"/>
      <c r="FG129" s="234"/>
      <c r="FH129" s="234"/>
      <c r="FI129" s="234"/>
      <c r="FJ129" s="234"/>
      <c r="FK129" s="234"/>
      <c r="FL129" s="234"/>
      <c r="FM129" s="234"/>
      <c r="FN129" s="234"/>
      <c r="FO129" s="234"/>
      <c r="FP129" s="234"/>
      <c r="FQ129" s="234"/>
      <c r="FR129" s="234"/>
      <c r="FS129" s="234"/>
      <c r="FT129" s="234"/>
      <c r="FU129" s="234"/>
      <c r="FV129" s="234"/>
      <c r="FW129" s="234"/>
      <c r="FX129" s="234"/>
      <c r="FY129" s="234"/>
      <c r="FZ129" s="234"/>
      <c r="GA129" s="234"/>
      <c r="GB129" s="234"/>
      <c r="GC129" s="234"/>
      <c r="GD129" s="234"/>
      <c r="GE129" s="234"/>
      <c r="GF129" s="234"/>
      <c r="GG129" s="234"/>
      <c r="GH129" s="234"/>
      <c r="GI129" s="234"/>
      <c r="GJ129" s="234"/>
      <c r="GK129" s="234"/>
      <c r="GL129" s="234"/>
      <c r="GM129" s="234"/>
      <c r="GN129" s="234"/>
      <c r="GO129" s="234"/>
      <c r="GP129" s="234"/>
      <c r="GQ129" s="234"/>
      <c r="GR129" s="234"/>
      <c r="GS129" s="234"/>
      <c r="GT129" s="234"/>
      <c r="GU129" s="234"/>
      <c r="GV129" s="234"/>
      <c r="GW129" s="234"/>
      <c r="GX129" s="234"/>
      <c r="GY129" s="234"/>
      <c r="GZ129" s="234"/>
      <c r="HA129" s="234"/>
      <c r="HB129" s="234"/>
      <c r="HC129" s="234"/>
      <c r="HD129" s="234"/>
      <c r="HE129" s="234"/>
      <c r="HF129" s="234"/>
      <c r="HG129" s="234"/>
      <c r="HH129" s="234"/>
      <c r="HI129" s="234"/>
      <c r="HJ129" s="234"/>
      <c r="HK129" s="234"/>
      <c r="HL129" s="234"/>
      <c r="HM129" s="234"/>
      <c r="HN129" s="234"/>
      <c r="HO129" s="234"/>
      <c r="HP129" s="234"/>
      <c r="HQ129" s="234"/>
      <c r="HR129" s="234"/>
      <c r="HS129" s="234"/>
      <c r="HT129" s="234"/>
      <c r="HU129" s="234"/>
      <c r="HV129" s="234"/>
      <c r="HW129" s="234"/>
      <c r="HX129" s="234"/>
      <c r="HY129" s="234"/>
      <c r="HZ129" s="234"/>
      <c r="IA129" s="234"/>
      <c r="IB129" s="234"/>
      <c r="IC129" s="234"/>
      <c r="ID129" s="234"/>
      <c r="IE129" s="234"/>
      <c r="IF129" s="234"/>
      <c r="IG129" s="234"/>
      <c r="IH129" s="234"/>
      <c r="II129" s="234"/>
      <c r="IJ129" s="234"/>
      <c r="IK129" s="234"/>
      <c r="IL129" s="234"/>
      <c r="IM129" s="234"/>
      <c r="IN129" s="234"/>
      <c r="IO129" s="234"/>
      <c r="IP129" s="234"/>
      <c r="IQ129" s="234"/>
      <c r="IR129" s="234"/>
      <c r="IS129" s="234"/>
      <c r="IT129" s="234"/>
      <c r="IU129" s="234"/>
    </row>
    <row r="130" spans="1:255" s="237" customFormat="1" ht="15" customHeight="1">
      <c r="A130" s="234"/>
      <c r="B130" s="1095" t="s">
        <v>1705</v>
      </c>
      <c r="C130" s="1096"/>
      <c r="D130" s="1096"/>
      <c r="E130" s="1096"/>
      <c r="F130" s="1096"/>
      <c r="G130" s="364"/>
      <c r="H130" s="248"/>
      <c r="I130" s="248"/>
      <c r="J130" s="248"/>
      <c r="K130" s="248"/>
      <c r="L130" s="234"/>
      <c r="M130" s="234"/>
      <c r="N130" s="234"/>
      <c r="O130" s="234"/>
      <c r="P130" s="234"/>
      <c r="Q130" s="234"/>
      <c r="R130" s="234"/>
      <c r="S130" s="234"/>
      <c r="T130" s="234"/>
      <c r="U130" s="234"/>
      <c r="V130" s="234"/>
      <c r="W130" s="234"/>
      <c r="X130" s="234"/>
      <c r="Y130" s="234"/>
      <c r="Z130" s="234"/>
      <c r="AA130" s="234"/>
      <c r="AB130" s="234"/>
      <c r="AC130" s="234"/>
      <c r="AD130" s="234"/>
      <c r="AE130" s="234"/>
      <c r="AF130" s="234"/>
      <c r="AG130" s="234"/>
      <c r="AH130" s="234"/>
      <c r="AI130" s="234"/>
      <c r="AJ130" s="234"/>
      <c r="AK130" s="234"/>
      <c r="AL130" s="234"/>
      <c r="AM130" s="234"/>
      <c r="AN130" s="234"/>
      <c r="AO130" s="234"/>
      <c r="AP130" s="234"/>
      <c r="AQ130" s="234"/>
      <c r="AR130" s="234"/>
      <c r="AS130" s="234"/>
      <c r="AT130" s="234"/>
      <c r="AU130" s="234"/>
      <c r="AV130" s="234"/>
      <c r="AW130" s="234"/>
      <c r="AX130" s="234"/>
      <c r="AY130" s="234"/>
      <c r="AZ130" s="234"/>
      <c r="BA130" s="234"/>
      <c r="BB130" s="234"/>
      <c r="BC130" s="234"/>
      <c r="BD130" s="234"/>
      <c r="BE130" s="234"/>
      <c r="BF130" s="234"/>
      <c r="BG130" s="234"/>
      <c r="BH130" s="234"/>
      <c r="BI130" s="234"/>
      <c r="BJ130" s="234"/>
      <c r="BK130" s="234"/>
      <c r="BL130" s="234"/>
      <c r="BM130" s="234"/>
      <c r="BN130" s="234"/>
      <c r="BO130" s="234"/>
      <c r="BP130" s="234"/>
      <c r="BQ130" s="234"/>
      <c r="BR130" s="234"/>
      <c r="BS130" s="234"/>
      <c r="BT130" s="234"/>
      <c r="BU130" s="234"/>
      <c r="BV130" s="234"/>
      <c r="BW130" s="234"/>
      <c r="BX130" s="234"/>
      <c r="BY130" s="234"/>
      <c r="BZ130" s="234"/>
      <c r="CA130" s="234"/>
      <c r="CB130" s="234"/>
      <c r="CC130" s="234"/>
      <c r="CD130" s="234"/>
      <c r="CE130" s="234"/>
      <c r="CF130" s="234"/>
      <c r="CG130" s="234"/>
      <c r="CH130" s="234"/>
      <c r="CI130" s="234"/>
      <c r="CJ130" s="234"/>
      <c r="CK130" s="234"/>
      <c r="CL130" s="234"/>
      <c r="CM130" s="234"/>
      <c r="CN130" s="234"/>
      <c r="CO130" s="234"/>
      <c r="CP130" s="234"/>
      <c r="CQ130" s="234"/>
      <c r="CR130" s="234"/>
      <c r="CS130" s="234"/>
      <c r="CT130" s="234"/>
      <c r="CU130" s="234"/>
      <c r="CV130" s="234"/>
      <c r="CW130" s="234"/>
      <c r="CX130" s="234"/>
      <c r="CY130" s="234"/>
      <c r="CZ130" s="234"/>
      <c r="DA130" s="234"/>
      <c r="DB130" s="234"/>
      <c r="DC130" s="234"/>
      <c r="DD130" s="234"/>
      <c r="DE130" s="234"/>
      <c r="DF130" s="234"/>
      <c r="DG130" s="234"/>
      <c r="DH130" s="234"/>
      <c r="DI130" s="234"/>
      <c r="DJ130" s="234"/>
      <c r="DK130" s="234"/>
      <c r="DL130" s="234"/>
      <c r="DM130" s="234"/>
      <c r="DN130" s="234"/>
      <c r="DO130" s="234"/>
      <c r="DP130" s="234"/>
      <c r="DQ130" s="234"/>
      <c r="DR130" s="234"/>
      <c r="DS130" s="234"/>
      <c r="DT130" s="234"/>
      <c r="DU130" s="234"/>
      <c r="DV130" s="234"/>
      <c r="DW130" s="234"/>
      <c r="DX130" s="234"/>
      <c r="DY130" s="234"/>
      <c r="DZ130" s="234"/>
      <c r="EA130" s="234"/>
      <c r="EB130" s="234"/>
      <c r="EC130" s="234"/>
      <c r="ED130" s="234"/>
      <c r="EE130" s="234"/>
      <c r="EF130" s="234"/>
      <c r="EG130" s="234"/>
      <c r="EH130" s="234"/>
      <c r="EI130" s="234"/>
      <c r="EJ130" s="234"/>
      <c r="EK130" s="234"/>
      <c r="EL130" s="234"/>
      <c r="EM130" s="234"/>
      <c r="EN130" s="234"/>
      <c r="EO130" s="234"/>
      <c r="EP130" s="234"/>
      <c r="EQ130" s="234"/>
      <c r="ER130" s="234"/>
      <c r="ES130" s="234"/>
      <c r="ET130" s="234"/>
      <c r="EU130" s="234"/>
      <c r="EV130" s="234"/>
      <c r="EW130" s="234"/>
      <c r="EX130" s="234"/>
      <c r="EY130" s="234"/>
      <c r="EZ130" s="234"/>
      <c r="FA130" s="234"/>
      <c r="FB130" s="234"/>
      <c r="FC130" s="234"/>
      <c r="FD130" s="234"/>
      <c r="FE130" s="234"/>
      <c r="FF130" s="234"/>
      <c r="FG130" s="234"/>
      <c r="FH130" s="234"/>
      <c r="FI130" s="234"/>
      <c r="FJ130" s="234"/>
      <c r="FK130" s="234"/>
      <c r="FL130" s="234"/>
      <c r="FM130" s="234"/>
      <c r="FN130" s="234"/>
      <c r="FO130" s="234"/>
      <c r="FP130" s="234"/>
      <c r="FQ130" s="234"/>
      <c r="FR130" s="234"/>
      <c r="FS130" s="234"/>
      <c r="FT130" s="234"/>
      <c r="FU130" s="234"/>
      <c r="FV130" s="234"/>
      <c r="FW130" s="234"/>
      <c r="FX130" s="234"/>
      <c r="FY130" s="234"/>
      <c r="FZ130" s="234"/>
      <c r="GA130" s="234"/>
      <c r="GB130" s="234"/>
      <c r="GC130" s="234"/>
      <c r="GD130" s="234"/>
      <c r="GE130" s="234"/>
      <c r="GF130" s="234"/>
      <c r="GG130" s="234"/>
      <c r="GH130" s="234"/>
      <c r="GI130" s="234"/>
      <c r="GJ130" s="234"/>
      <c r="GK130" s="234"/>
      <c r="GL130" s="234"/>
      <c r="GM130" s="234"/>
      <c r="GN130" s="234"/>
      <c r="GO130" s="234"/>
      <c r="GP130" s="234"/>
      <c r="GQ130" s="234"/>
      <c r="GR130" s="234"/>
      <c r="GS130" s="234"/>
      <c r="GT130" s="234"/>
      <c r="GU130" s="234"/>
      <c r="GV130" s="234"/>
      <c r="GW130" s="234"/>
      <c r="GX130" s="234"/>
      <c r="GY130" s="234"/>
      <c r="GZ130" s="234"/>
      <c r="HA130" s="234"/>
      <c r="HB130" s="234"/>
      <c r="HC130" s="234"/>
      <c r="HD130" s="234"/>
      <c r="HE130" s="234"/>
      <c r="HF130" s="234"/>
      <c r="HG130" s="234"/>
      <c r="HH130" s="234"/>
      <c r="HI130" s="234"/>
      <c r="HJ130" s="234"/>
      <c r="HK130" s="234"/>
      <c r="HL130" s="234"/>
      <c r="HM130" s="234"/>
      <c r="HN130" s="234"/>
      <c r="HO130" s="234"/>
      <c r="HP130" s="234"/>
      <c r="HQ130" s="234"/>
      <c r="HR130" s="234"/>
      <c r="HS130" s="234"/>
      <c r="HT130" s="234"/>
      <c r="HU130" s="234"/>
      <c r="HV130" s="234"/>
      <c r="HW130" s="234"/>
      <c r="HX130" s="234"/>
      <c r="HY130" s="234"/>
      <c r="HZ130" s="234"/>
      <c r="IA130" s="234"/>
      <c r="IB130" s="234"/>
      <c r="IC130" s="234"/>
      <c r="ID130" s="234"/>
      <c r="IE130" s="234"/>
      <c r="IF130" s="234"/>
      <c r="IG130" s="234"/>
      <c r="IH130" s="234"/>
      <c r="II130" s="234"/>
      <c r="IJ130" s="234"/>
      <c r="IK130" s="234"/>
      <c r="IL130" s="234"/>
      <c r="IM130" s="234"/>
      <c r="IN130" s="234"/>
      <c r="IO130" s="234"/>
      <c r="IP130" s="234"/>
      <c r="IQ130" s="234"/>
      <c r="IR130" s="234"/>
      <c r="IS130" s="234"/>
      <c r="IT130" s="234"/>
      <c r="IU130" s="234"/>
    </row>
    <row r="131" spans="1:255" s="237" customFormat="1" ht="43.5" customHeight="1">
      <c r="A131" s="234"/>
      <c r="B131" s="1096"/>
      <c r="C131" s="1096"/>
      <c r="D131" s="1096"/>
      <c r="E131" s="1096"/>
      <c r="F131" s="1096"/>
      <c r="G131" s="364"/>
      <c r="H131" s="248"/>
      <c r="I131" s="248"/>
      <c r="J131" s="248"/>
      <c r="K131" s="248"/>
      <c r="L131" s="234"/>
      <c r="M131" s="234"/>
      <c r="N131" s="234"/>
      <c r="O131" s="234"/>
      <c r="P131" s="234"/>
      <c r="Q131" s="234"/>
      <c r="R131" s="234"/>
      <c r="S131" s="234"/>
      <c r="T131" s="234"/>
      <c r="U131" s="234"/>
      <c r="V131" s="234"/>
      <c r="W131" s="234"/>
      <c r="X131" s="234"/>
      <c r="Y131" s="234"/>
      <c r="Z131" s="234"/>
      <c r="AA131" s="234"/>
      <c r="AB131" s="234"/>
      <c r="AC131" s="234"/>
      <c r="AD131" s="234"/>
      <c r="AE131" s="234"/>
      <c r="AF131" s="234"/>
      <c r="AG131" s="234"/>
      <c r="AH131" s="234"/>
      <c r="AI131" s="234"/>
      <c r="AJ131" s="234"/>
      <c r="AK131" s="234"/>
      <c r="AL131" s="234"/>
      <c r="AM131" s="234"/>
      <c r="AN131" s="234"/>
      <c r="AO131" s="234"/>
      <c r="AP131" s="234"/>
      <c r="AQ131" s="234"/>
      <c r="AR131" s="234"/>
      <c r="AS131" s="234"/>
      <c r="AT131" s="234"/>
      <c r="AU131" s="234"/>
      <c r="AV131" s="234"/>
      <c r="AW131" s="234"/>
      <c r="AX131" s="234"/>
      <c r="AY131" s="234"/>
      <c r="AZ131" s="234"/>
      <c r="BA131" s="234"/>
      <c r="BB131" s="234"/>
      <c r="BC131" s="234"/>
      <c r="BD131" s="234"/>
      <c r="BE131" s="234"/>
      <c r="BF131" s="234"/>
      <c r="BG131" s="234"/>
      <c r="BH131" s="234"/>
      <c r="BI131" s="234"/>
      <c r="BJ131" s="234"/>
      <c r="BK131" s="234"/>
      <c r="BL131" s="234"/>
      <c r="BM131" s="234"/>
      <c r="BN131" s="234"/>
      <c r="BO131" s="234"/>
      <c r="BP131" s="234"/>
      <c r="BQ131" s="234"/>
      <c r="BR131" s="234"/>
      <c r="BS131" s="234"/>
      <c r="BT131" s="234"/>
      <c r="BU131" s="234"/>
      <c r="BV131" s="234"/>
      <c r="BW131" s="234"/>
      <c r="BX131" s="234"/>
      <c r="BY131" s="234"/>
      <c r="BZ131" s="234"/>
      <c r="CA131" s="234"/>
      <c r="CB131" s="234"/>
      <c r="CC131" s="234"/>
      <c r="CD131" s="234"/>
      <c r="CE131" s="234"/>
      <c r="CF131" s="234"/>
      <c r="CG131" s="234"/>
      <c r="CH131" s="234"/>
      <c r="CI131" s="234"/>
      <c r="CJ131" s="234"/>
      <c r="CK131" s="234"/>
      <c r="CL131" s="234"/>
      <c r="CM131" s="234"/>
      <c r="CN131" s="234"/>
      <c r="CO131" s="234"/>
      <c r="CP131" s="234"/>
      <c r="CQ131" s="234"/>
      <c r="CR131" s="234"/>
      <c r="CS131" s="234"/>
      <c r="CT131" s="234"/>
      <c r="CU131" s="234"/>
      <c r="CV131" s="234"/>
      <c r="CW131" s="234"/>
      <c r="CX131" s="234"/>
      <c r="CY131" s="234"/>
      <c r="CZ131" s="234"/>
      <c r="DA131" s="234"/>
      <c r="DB131" s="234"/>
      <c r="DC131" s="234"/>
      <c r="DD131" s="234"/>
      <c r="DE131" s="234"/>
      <c r="DF131" s="234"/>
      <c r="DG131" s="234"/>
      <c r="DH131" s="234"/>
      <c r="DI131" s="234"/>
      <c r="DJ131" s="234"/>
      <c r="DK131" s="234"/>
      <c r="DL131" s="234"/>
      <c r="DM131" s="234"/>
      <c r="DN131" s="234"/>
      <c r="DO131" s="234"/>
      <c r="DP131" s="234"/>
      <c r="DQ131" s="234"/>
      <c r="DR131" s="234"/>
      <c r="DS131" s="234"/>
      <c r="DT131" s="234"/>
      <c r="DU131" s="234"/>
      <c r="DV131" s="234"/>
      <c r="DW131" s="234"/>
      <c r="DX131" s="234"/>
      <c r="DY131" s="234"/>
      <c r="DZ131" s="234"/>
      <c r="EA131" s="234"/>
      <c r="EB131" s="234"/>
      <c r="EC131" s="234"/>
      <c r="ED131" s="234"/>
      <c r="EE131" s="234"/>
      <c r="EF131" s="234"/>
      <c r="EG131" s="234"/>
      <c r="EH131" s="234"/>
      <c r="EI131" s="234"/>
      <c r="EJ131" s="234"/>
      <c r="EK131" s="234"/>
      <c r="EL131" s="234"/>
      <c r="EM131" s="234"/>
      <c r="EN131" s="234"/>
      <c r="EO131" s="234"/>
      <c r="EP131" s="234"/>
      <c r="EQ131" s="234"/>
      <c r="ER131" s="234"/>
      <c r="ES131" s="234"/>
      <c r="ET131" s="234"/>
      <c r="EU131" s="234"/>
      <c r="EV131" s="234"/>
      <c r="EW131" s="234"/>
      <c r="EX131" s="234"/>
      <c r="EY131" s="234"/>
      <c r="EZ131" s="234"/>
      <c r="FA131" s="234"/>
      <c r="FB131" s="234"/>
      <c r="FC131" s="234"/>
      <c r="FD131" s="234"/>
      <c r="FE131" s="234"/>
      <c r="FF131" s="234"/>
      <c r="FG131" s="234"/>
      <c r="FH131" s="234"/>
      <c r="FI131" s="234"/>
      <c r="FJ131" s="234"/>
      <c r="FK131" s="234"/>
      <c r="FL131" s="234"/>
      <c r="FM131" s="234"/>
      <c r="FN131" s="234"/>
      <c r="FO131" s="234"/>
      <c r="FP131" s="234"/>
      <c r="FQ131" s="234"/>
      <c r="FR131" s="234"/>
      <c r="FS131" s="234"/>
      <c r="FT131" s="234"/>
      <c r="FU131" s="234"/>
      <c r="FV131" s="234"/>
      <c r="FW131" s="234"/>
      <c r="FX131" s="234"/>
      <c r="FY131" s="234"/>
      <c r="FZ131" s="234"/>
      <c r="GA131" s="234"/>
      <c r="GB131" s="234"/>
      <c r="GC131" s="234"/>
      <c r="GD131" s="234"/>
      <c r="GE131" s="234"/>
      <c r="GF131" s="234"/>
      <c r="GG131" s="234"/>
      <c r="GH131" s="234"/>
      <c r="GI131" s="234"/>
      <c r="GJ131" s="234"/>
      <c r="GK131" s="234"/>
      <c r="GL131" s="234"/>
      <c r="GM131" s="234"/>
      <c r="GN131" s="234"/>
      <c r="GO131" s="234"/>
      <c r="GP131" s="234"/>
      <c r="GQ131" s="234"/>
      <c r="GR131" s="234"/>
      <c r="GS131" s="234"/>
      <c r="GT131" s="234"/>
      <c r="GU131" s="234"/>
      <c r="GV131" s="234"/>
      <c r="GW131" s="234"/>
      <c r="GX131" s="234"/>
      <c r="GY131" s="234"/>
      <c r="GZ131" s="234"/>
      <c r="HA131" s="234"/>
      <c r="HB131" s="234"/>
      <c r="HC131" s="234"/>
      <c r="HD131" s="234"/>
      <c r="HE131" s="234"/>
      <c r="HF131" s="234"/>
      <c r="HG131" s="234"/>
      <c r="HH131" s="234"/>
      <c r="HI131" s="234"/>
      <c r="HJ131" s="234"/>
      <c r="HK131" s="234"/>
      <c r="HL131" s="234"/>
      <c r="HM131" s="234"/>
      <c r="HN131" s="234"/>
      <c r="HO131" s="234"/>
      <c r="HP131" s="234"/>
      <c r="HQ131" s="234"/>
      <c r="HR131" s="234"/>
      <c r="HS131" s="234"/>
      <c r="HT131" s="234"/>
      <c r="HU131" s="234"/>
      <c r="HV131" s="234"/>
      <c r="HW131" s="234"/>
      <c r="HX131" s="234"/>
      <c r="HY131" s="234"/>
      <c r="HZ131" s="234"/>
      <c r="IA131" s="234"/>
      <c r="IB131" s="234"/>
      <c r="IC131" s="234"/>
      <c r="ID131" s="234"/>
      <c r="IE131" s="234"/>
      <c r="IF131" s="234"/>
      <c r="IG131" s="234"/>
      <c r="IH131" s="234"/>
      <c r="II131" s="234"/>
      <c r="IJ131" s="234"/>
      <c r="IK131" s="234"/>
      <c r="IL131" s="234"/>
      <c r="IM131" s="234"/>
      <c r="IN131" s="234"/>
      <c r="IO131" s="234"/>
      <c r="IP131" s="234"/>
      <c r="IQ131" s="234"/>
      <c r="IR131" s="234"/>
      <c r="IS131" s="234"/>
      <c r="IT131" s="234"/>
      <c r="IU131" s="234"/>
    </row>
    <row r="132" spans="1:255" s="237" customFormat="1" ht="15" customHeight="1">
      <c r="A132" s="234"/>
      <c r="B132" s="365"/>
      <c r="C132" s="258"/>
      <c r="D132" s="366"/>
      <c r="E132" s="366"/>
      <c r="F132" s="366"/>
      <c r="G132" s="248"/>
      <c r="H132" s="248"/>
      <c r="I132" s="248"/>
      <c r="J132" s="248"/>
      <c r="K132" s="248"/>
      <c r="L132" s="234"/>
      <c r="M132" s="234"/>
      <c r="N132" s="234"/>
      <c r="O132" s="234"/>
      <c r="P132" s="234"/>
      <c r="Q132" s="234"/>
      <c r="R132" s="234"/>
      <c r="S132" s="234"/>
      <c r="T132" s="234"/>
      <c r="U132" s="234"/>
      <c r="V132" s="234"/>
      <c r="W132" s="234"/>
      <c r="X132" s="234"/>
      <c r="Y132" s="234"/>
      <c r="Z132" s="234"/>
      <c r="AA132" s="234"/>
      <c r="AB132" s="234"/>
      <c r="AC132" s="234"/>
      <c r="AD132" s="234"/>
      <c r="AE132" s="234"/>
      <c r="AF132" s="234"/>
      <c r="AG132" s="234"/>
      <c r="AH132" s="234"/>
      <c r="AI132" s="234"/>
      <c r="AJ132" s="234"/>
      <c r="AK132" s="234"/>
      <c r="AL132" s="234"/>
      <c r="AM132" s="234"/>
      <c r="AN132" s="234"/>
      <c r="AO132" s="234"/>
      <c r="AP132" s="234"/>
      <c r="AQ132" s="234"/>
      <c r="AR132" s="234"/>
      <c r="AS132" s="234"/>
      <c r="AT132" s="234"/>
      <c r="AU132" s="234"/>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4"/>
      <c r="BT132" s="234"/>
      <c r="BU132" s="234"/>
      <c r="BV132" s="234"/>
      <c r="BW132" s="234"/>
      <c r="BX132" s="234"/>
      <c r="BY132" s="234"/>
      <c r="BZ132" s="234"/>
      <c r="CA132" s="234"/>
      <c r="CB132" s="234"/>
      <c r="CC132" s="234"/>
      <c r="CD132" s="234"/>
      <c r="CE132" s="234"/>
      <c r="CF132" s="234"/>
      <c r="CG132" s="234"/>
      <c r="CH132" s="234"/>
      <c r="CI132" s="234"/>
      <c r="CJ132" s="234"/>
      <c r="CK132" s="234"/>
      <c r="CL132" s="234"/>
      <c r="CM132" s="234"/>
      <c r="CN132" s="234"/>
      <c r="CO132" s="234"/>
      <c r="CP132" s="234"/>
      <c r="CQ132" s="234"/>
      <c r="CR132" s="234"/>
      <c r="CS132" s="234"/>
      <c r="CT132" s="234"/>
      <c r="CU132" s="234"/>
      <c r="CV132" s="234"/>
      <c r="CW132" s="234"/>
      <c r="CX132" s="234"/>
      <c r="CY132" s="234"/>
      <c r="CZ132" s="234"/>
      <c r="DA132" s="234"/>
      <c r="DB132" s="234"/>
      <c r="DC132" s="234"/>
      <c r="DD132" s="234"/>
      <c r="DE132" s="234"/>
      <c r="DF132" s="234"/>
      <c r="DG132" s="234"/>
      <c r="DH132" s="234"/>
      <c r="DI132" s="234"/>
      <c r="DJ132" s="234"/>
      <c r="DK132" s="234"/>
      <c r="DL132" s="234"/>
      <c r="DM132" s="234"/>
      <c r="DN132" s="234"/>
      <c r="DO132" s="234"/>
      <c r="DP132" s="234"/>
      <c r="DQ132" s="234"/>
      <c r="DR132" s="234"/>
      <c r="DS132" s="234"/>
      <c r="DT132" s="234"/>
      <c r="DU132" s="234"/>
      <c r="DV132" s="234"/>
      <c r="DW132" s="234"/>
      <c r="DX132" s="234"/>
      <c r="DY132" s="234"/>
      <c r="DZ132" s="234"/>
      <c r="EA132" s="234"/>
      <c r="EB132" s="234"/>
      <c r="EC132" s="234"/>
      <c r="ED132" s="234"/>
      <c r="EE132" s="234"/>
      <c r="EF132" s="234"/>
      <c r="EG132" s="234"/>
      <c r="EH132" s="234"/>
      <c r="EI132" s="234"/>
      <c r="EJ132" s="234"/>
      <c r="EK132" s="234"/>
      <c r="EL132" s="234"/>
      <c r="EM132" s="234"/>
      <c r="EN132" s="234"/>
      <c r="EO132" s="234"/>
      <c r="EP132" s="234"/>
      <c r="EQ132" s="234"/>
      <c r="ER132" s="234"/>
      <c r="ES132" s="234"/>
      <c r="ET132" s="234"/>
      <c r="EU132" s="234"/>
      <c r="EV132" s="234"/>
      <c r="EW132" s="234"/>
      <c r="EX132" s="234"/>
      <c r="EY132" s="234"/>
      <c r="EZ132" s="234"/>
      <c r="FA132" s="234"/>
      <c r="FB132" s="234"/>
      <c r="FC132" s="234"/>
      <c r="FD132" s="234"/>
      <c r="FE132" s="234"/>
      <c r="FF132" s="234"/>
      <c r="FG132" s="234"/>
      <c r="FH132" s="234"/>
      <c r="FI132" s="234"/>
      <c r="FJ132" s="234"/>
      <c r="FK132" s="234"/>
      <c r="FL132" s="234"/>
      <c r="FM132" s="234"/>
      <c r="FN132" s="234"/>
      <c r="FO132" s="234"/>
      <c r="FP132" s="234"/>
      <c r="FQ132" s="234"/>
      <c r="FR132" s="234"/>
      <c r="FS132" s="234"/>
      <c r="FT132" s="234"/>
      <c r="FU132" s="234"/>
      <c r="FV132" s="234"/>
      <c r="FW132" s="234"/>
      <c r="FX132" s="234"/>
      <c r="FY132" s="234"/>
      <c r="FZ132" s="234"/>
      <c r="GA132" s="234"/>
      <c r="GB132" s="234"/>
      <c r="GC132" s="234"/>
      <c r="GD132" s="234"/>
      <c r="GE132" s="234"/>
      <c r="GF132" s="234"/>
      <c r="GG132" s="234"/>
      <c r="GH132" s="234"/>
      <c r="GI132" s="234"/>
      <c r="GJ132" s="234"/>
      <c r="GK132" s="234"/>
      <c r="GL132" s="234"/>
      <c r="GM132" s="234"/>
      <c r="GN132" s="234"/>
      <c r="GO132" s="234"/>
      <c r="GP132" s="234"/>
      <c r="GQ132" s="234"/>
      <c r="GR132" s="234"/>
      <c r="GS132" s="234"/>
      <c r="GT132" s="234"/>
      <c r="GU132" s="234"/>
      <c r="GV132" s="234"/>
      <c r="GW132" s="234"/>
      <c r="GX132" s="234"/>
      <c r="GY132" s="234"/>
      <c r="GZ132" s="234"/>
      <c r="HA132" s="234"/>
      <c r="HB132" s="234"/>
      <c r="HC132" s="234"/>
      <c r="HD132" s="234"/>
      <c r="HE132" s="234"/>
      <c r="HF132" s="234"/>
      <c r="HG132" s="234"/>
      <c r="HH132" s="234"/>
      <c r="HI132" s="234"/>
      <c r="HJ132" s="234"/>
      <c r="HK132" s="234"/>
      <c r="HL132" s="234"/>
      <c r="HM132" s="234"/>
      <c r="HN132" s="234"/>
      <c r="HO132" s="234"/>
      <c r="HP132" s="234"/>
      <c r="HQ132" s="234"/>
      <c r="HR132" s="234"/>
      <c r="HS132" s="234"/>
      <c r="HT132" s="234"/>
      <c r="HU132" s="234"/>
      <c r="HV132" s="234"/>
      <c r="HW132" s="234"/>
      <c r="HX132" s="234"/>
      <c r="HY132" s="234"/>
      <c r="HZ132" s="234"/>
      <c r="IA132" s="234"/>
      <c r="IB132" s="234"/>
      <c r="IC132" s="234"/>
      <c r="ID132" s="234"/>
      <c r="IE132" s="234"/>
      <c r="IF132" s="234"/>
      <c r="IG132" s="234"/>
      <c r="IH132" s="234"/>
      <c r="II132" s="234"/>
      <c r="IJ132" s="234"/>
      <c r="IK132" s="234"/>
      <c r="IL132" s="234"/>
      <c r="IM132" s="234"/>
      <c r="IN132" s="234"/>
      <c r="IO132" s="234"/>
      <c r="IP132" s="234"/>
      <c r="IQ132" s="234"/>
      <c r="IR132" s="234"/>
      <c r="IS132" s="234"/>
      <c r="IT132" s="234"/>
      <c r="IU132" s="234"/>
    </row>
    <row r="133" spans="1:255" s="237" customFormat="1" ht="15" customHeight="1" thickBot="1">
      <c r="A133" s="234"/>
      <c r="B133" s="367"/>
      <c r="C133" s="244"/>
      <c r="D133" s="368"/>
      <c r="E133" s="248"/>
      <c r="F133" s="248"/>
      <c r="G133" s="248"/>
      <c r="H133" s="248"/>
      <c r="I133" s="248"/>
      <c r="J133" s="248"/>
      <c r="K133" s="248"/>
      <c r="L133" s="234"/>
      <c r="M133" s="234"/>
      <c r="N133" s="234"/>
      <c r="O133" s="234"/>
      <c r="P133" s="234"/>
      <c r="Q133" s="234"/>
      <c r="R133" s="234"/>
      <c r="S133" s="234"/>
      <c r="T133" s="234"/>
      <c r="U133" s="234"/>
      <c r="V133" s="234"/>
      <c r="W133" s="234"/>
      <c r="X133" s="234"/>
      <c r="Y133" s="234"/>
      <c r="Z133" s="234"/>
      <c r="AA133" s="234"/>
      <c r="AB133" s="234"/>
      <c r="AC133" s="234"/>
      <c r="AD133" s="234"/>
      <c r="AE133" s="234"/>
      <c r="AF133" s="234"/>
      <c r="AG133" s="234"/>
      <c r="AH133" s="234"/>
      <c r="AI133" s="234"/>
      <c r="AJ133" s="234"/>
      <c r="AK133" s="234"/>
      <c r="AL133" s="234"/>
      <c r="AM133" s="234"/>
      <c r="AN133" s="234"/>
      <c r="AO133" s="234"/>
      <c r="AP133" s="234"/>
      <c r="AQ133" s="234"/>
      <c r="AR133" s="234"/>
      <c r="AS133" s="234"/>
      <c r="AT133" s="234"/>
      <c r="AU133" s="234"/>
      <c r="AV133" s="234"/>
      <c r="AW133" s="234"/>
      <c r="AX133" s="234"/>
      <c r="AY133" s="234"/>
      <c r="AZ133" s="234"/>
      <c r="BA133" s="234"/>
      <c r="BB133" s="234"/>
      <c r="BC133" s="234"/>
      <c r="BD133" s="234"/>
      <c r="BE133" s="234"/>
      <c r="BF133" s="234"/>
      <c r="BG133" s="234"/>
      <c r="BH133" s="234"/>
      <c r="BI133" s="234"/>
      <c r="BJ133" s="234"/>
      <c r="BK133" s="234"/>
      <c r="BL133" s="234"/>
      <c r="BM133" s="234"/>
      <c r="BN133" s="234"/>
      <c r="BO133" s="234"/>
      <c r="BP133" s="234"/>
      <c r="BQ133" s="234"/>
      <c r="BR133" s="234"/>
      <c r="BS133" s="234"/>
      <c r="BT133" s="234"/>
      <c r="BU133" s="234"/>
      <c r="BV133" s="234"/>
      <c r="BW133" s="234"/>
      <c r="BX133" s="234"/>
      <c r="BY133" s="234"/>
      <c r="BZ133" s="234"/>
      <c r="CA133" s="234"/>
      <c r="CB133" s="234"/>
      <c r="CC133" s="234"/>
      <c r="CD133" s="234"/>
      <c r="CE133" s="234"/>
      <c r="CF133" s="234"/>
      <c r="CG133" s="234"/>
      <c r="CH133" s="234"/>
      <c r="CI133" s="234"/>
      <c r="CJ133" s="234"/>
      <c r="CK133" s="234"/>
      <c r="CL133" s="234"/>
      <c r="CM133" s="234"/>
      <c r="CN133" s="234"/>
      <c r="CO133" s="234"/>
      <c r="CP133" s="234"/>
      <c r="CQ133" s="234"/>
      <c r="CR133" s="234"/>
      <c r="CS133" s="234"/>
      <c r="CT133" s="234"/>
      <c r="CU133" s="234"/>
      <c r="CV133" s="234"/>
      <c r="CW133" s="234"/>
      <c r="CX133" s="234"/>
      <c r="CY133" s="234"/>
      <c r="CZ133" s="234"/>
      <c r="DA133" s="234"/>
      <c r="DB133" s="234"/>
      <c r="DC133" s="234"/>
      <c r="DD133" s="234"/>
      <c r="DE133" s="234"/>
      <c r="DF133" s="234"/>
      <c r="DG133" s="234"/>
      <c r="DH133" s="234"/>
      <c r="DI133" s="234"/>
      <c r="DJ133" s="234"/>
      <c r="DK133" s="234"/>
      <c r="DL133" s="234"/>
      <c r="DM133" s="234"/>
      <c r="DN133" s="234"/>
      <c r="DO133" s="234"/>
      <c r="DP133" s="234"/>
      <c r="DQ133" s="234"/>
      <c r="DR133" s="234"/>
      <c r="DS133" s="234"/>
      <c r="DT133" s="234"/>
      <c r="DU133" s="234"/>
      <c r="DV133" s="234"/>
      <c r="DW133" s="234"/>
      <c r="DX133" s="234"/>
      <c r="DY133" s="234"/>
      <c r="DZ133" s="234"/>
      <c r="EA133" s="234"/>
      <c r="EB133" s="234"/>
      <c r="EC133" s="234"/>
      <c r="ED133" s="234"/>
      <c r="EE133" s="234"/>
      <c r="EF133" s="234"/>
      <c r="EG133" s="234"/>
      <c r="EH133" s="234"/>
      <c r="EI133" s="234"/>
      <c r="EJ133" s="234"/>
      <c r="EK133" s="234"/>
      <c r="EL133" s="234"/>
      <c r="EM133" s="234"/>
      <c r="EN133" s="234"/>
      <c r="EO133" s="234"/>
      <c r="EP133" s="234"/>
      <c r="EQ133" s="234"/>
      <c r="ER133" s="234"/>
      <c r="ES133" s="234"/>
      <c r="ET133" s="234"/>
      <c r="EU133" s="234"/>
      <c r="EV133" s="234"/>
      <c r="EW133" s="234"/>
      <c r="EX133" s="234"/>
      <c r="EY133" s="234"/>
      <c r="EZ133" s="234"/>
      <c r="FA133" s="234"/>
      <c r="FB133" s="234"/>
      <c r="FC133" s="234"/>
      <c r="FD133" s="234"/>
      <c r="FE133" s="234"/>
      <c r="FF133" s="234"/>
      <c r="FG133" s="234"/>
      <c r="FH133" s="234"/>
      <c r="FI133" s="234"/>
      <c r="FJ133" s="234"/>
      <c r="FK133" s="234"/>
      <c r="FL133" s="234"/>
      <c r="FM133" s="234"/>
      <c r="FN133" s="234"/>
      <c r="FO133" s="234"/>
      <c r="FP133" s="234"/>
      <c r="FQ133" s="234"/>
      <c r="FR133" s="234"/>
      <c r="FS133" s="234"/>
      <c r="FT133" s="234"/>
      <c r="FU133" s="234"/>
      <c r="FV133" s="234"/>
      <c r="FW133" s="234"/>
      <c r="FX133" s="234"/>
      <c r="FY133" s="234"/>
      <c r="FZ133" s="234"/>
      <c r="GA133" s="234"/>
      <c r="GB133" s="234"/>
      <c r="GC133" s="234"/>
      <c r="GD133" s="234"/>
      <c r="GE133" s="234"/>
      <c r="GF133" s="234"/>
      <c r="GG133" s="234"/>
      <c r="GH133" s="234"/>
      <c r="GI133" s="234"/>
      <c r="GJ133" s="234"/>
      <c r="GK133" s="234"/>
      <c r="GL133" s="234"/>
      <c r="GM133" s="234"/>
      <c r="GN133" s="234"/>
      <c r="GO133" s="234"/>
      <c r="GP133" s="234"/>
      <c r="GQ133" s="234"/>
      <c r="GR133" s="234"/>
      <c r="GS133" s="234"/>
      <c r="GT133" s="234"/>
      <c r="GU133" s="234"/>
      <c r="GV133" s="234"/>
      <c r="GW133" s="234"/>
      <c r="GX133" s="234"/>
      <c r="GY133" s="234"/>
      <c r="GZ133" s="234"/>
      <c r="HA133" s="234"/>
      <c r="HB133" s="234"/>
      <c r="HC133" s="234"/>
      <c r="HD133" s="234"/>
      <c r="HE133" s="234"/>
      <c r="HF133" s="234"/>
      <c r="HG133" s="234"/>
      <c r="HH133" s="234"/>
      <c r="HI133" s="234"/>
      <c r="HJ133" s="234"/>
      <c r="HK133" s="234"/>
      <c r="HL133" s="234"/>
      <c r="HM133" s="234"/>
      <c r="HN133" s="234"/>
      <c r="HO133" s="234"/>
      <c r="HP133" s="234"/>
      <c r="HQ133" s="234"/>
      <c r="HR133" s="234"/>
      <c r="HS133" s="234"/>
      <c r="HT133" s="234"/>
      <c r="HU133" s="234"/>
      <c r="HV133" s="234"/>
      <c r="HW133" s="234"/>
      <c r="HX133" s="234"/>
      <c r="HY133" s="234"/>
      <c r="HZ133" s="234"/>
      <c r="IA133" s="234"/>
      <c r="IB133" s="234"/>
      <c r="IC133" s="234"/>
      <c r="ID133" s="234"/>
      <c r="IE133" s="234"/>
      <c r="IF133" s="234"/>
      <c r="IG133" s="234"/>
      <c r="IH133" s="234"/>
      <c r="II133" s="234"/>
      <c r="IJ133" s="234"/>
      <c r="IK133" s="234"/>
      <c r="IL133" s="234"/>
      <c r="IM133" s="234"/>
      <c r="IN133" s="234"/>
      <c r="IO133" s="234"/>
      <c r="IP133" s="234"/>
      <c r="IQ133" s="234"/>
      <c r="IR133" s="234"/>
      <c r="IS133" s="234"/>
      <c r="IT133" s="234"/>
      <c r="IU133" s="234"/>
    </row>
    <row r="134" spans="1:255" s="237" customFormat="1" ht="15" customHeight="1" thickBot="1">
      <c r="A134" s="234"/>
      <c r="B134" s="369" t="s">
        <v>221</v>
      </c>
      <c r="C134" s="370"/>
      <c r="D134" s="248"/>
      <c r="E134" s="248"/>
      <c r="F134" s="248"/>
      <c r="G134" s="248"/>
      <c r="H134" s="248"/>
      <c r="I134" s="248"/>
      <c r="J134" s="248"/>
      <c r="K134" s="248"/>
      <c r="L134" s="234"/>
      <c r="M134" s="234"/>
      <c r="N134" s="234"/>
      <c r="O134" s="234"/>
      <c r="P134" s="234"/>
      <c r="Q134" s="234"/>
      <c r="R134" s="234"/>
      <c r="S134" s="234"/>
      <c r="T134" s="234"/>
      <c r="U134" s="234"/>
      <c r="V134" s="234"/>
      <c r="W134" s="234"/>
      <c r="X134" s="234"/>
      <c r="Y134" s="234"/>
      <c r="Z134" s="234"/>
      <c r="AA134" s="234"/>
      <c r="AB134" s="234"/>
      <c r="AC134" s="234"/>
      <c r="AD134" s="234"/>
      <c r="AE134" s="234"/>
      <c r="AF134" s="234"/>
      <c r="AG134" s="234"/>
      <c r="AH134" s="234"/>
      <c r="AI134" s="234"/>
      <c r="AJ134" s="234"/>
      <c r="AK134" s="234"/>
      <c r="AL134" s="234"/>
      <c r="AM134" s="234"/>
      <c r="AN134" s="234"/>
      <c r="AO134" s="234"/>
      <c r="AP134" s="234"/>
      <c r="AQ134" s="234"/>
      <c r="AR134" s="234"/>
      <c r="AS134" s="234"/>
      <c r="AT134" s="234"/>
      <c r="AU134" s="234"/>
      <c r="AV134" s="234"/>
      <c r="AW134" s="234"/>
      <c r="AX134" s="234"/>
      <c r="AY134" s="234"/>
      <c r="AZ134" s="234"/>
      <c r="BA134" s="234"/>
      <c r="BB134" s="234"/>
      <c r="BC134" s="234"/>
      <c r="BD134" s="234"/>
      <c r="BE134" s="234"/>
      <c r="BF134" s="234"/>
      <c r="BG134" s="234"/>
      <c r="BH134" s="234"/>
      <c r="BI134" s="234"/>
      <c r="BJ134" s="234"/>
      <c r="BK134" s="234"/>
      <c r="BL134" s="234"/>
      <c r="BM134" s="234"/>
      <c r="BN134" s="234"/>
      <c r="BO134" s="234"/>
      <c r="BP134" s="234"/>
      <c r="BQ134" s="234"/>
      <c r="BR134" s="234"/>
      <c r="BS134" s="234"/>
      <c r="BT134" s="234"/>
      <c r="BU134" s="234"/>
      <c r="BV134" s="234"/>
      <c r="BW134" s="234"/>
      <c r="BX134" s="234"/>
      <c r="BY134" s="234"/>
      <c r="BZ134" s="234"/>
      <c r="CA134" s="234"/>
      <c r="CB134" s="234"/>
      <c r="CC134" s="234"/>
      <c r="CD134" s="234"/>
      <c r="CE134" s="234"/>
      <c r="CF134" s="234"/>
      <c r="CG134" s="234"/>
      <c r="CH134" s="234"/>
      <c r="CI134" s="234"/>
      <c r="CJ134" s="234"/>
      <c r="CK134" s="234"/>
      <c r="CL134" s="234"/>
      <c r="CM134" s="234"/>
      <c r="CN134" s="234"/>
      <c r="CO134" s="234"/>
      <c r="CP134" s="234"/>
      <c r="CQ134" s="234"/>
      <c r="CR134" s="234"/>
      <c r="CS134" s="234"/>
      <c r="CT134" s="234"/>
      <c r="CU134" s="234"/>
      <c r="CV134" s="234"/>
      <c r="CW134" s="234"/>
      <c r="CX134" s="234"/>
      <c r="CY134" s="234"/>
      <c r="CZ134" s="234"/>
      <c r="DA134" s="234"/>
      <c r="DB134" s="234"/>
      <c r="DC134" s="234"/>
      <c r="DD134" s="234"/>
      <c r="DE134" s="234"/>
      <c r="DF134" s="234"/>
      <c r="DG134" s="234"/>
      <c r="DH134" s="234"/>
      <c r="DI134" s="234"/>
      <c r="DJ134" s="234"/>
      <c r="DK134" s="234"/>
      <c r="DL134" s="234"/>
      <c r="DM134" s="234"/>
      <c r="DN134" s="234"/>
      <c r="DO134" s="234"/>
      <c r="DP134" s="234"/>
      <c r="DQ134" s="234"/>
      <c r="DR134" s="234"/>
      <c r="DS134" s="234"/>
      <c r="DT134" s="234"/>
      <c r="DU134" s="234"/>
      <c r="DV134" s="234"/>
      <c r="DW134" s="234"/>
      <c r="DX134" s="234"/>
      <c r="DY134" s="234"/>
      <c r="DZ134" s="234"/>
      <c r="EA134" s="234"/>
      <c r="EB134" s="234"/>
      <c r="EC134" s="234"/>
      <c r="ED134" s="234"/>
      <c r="EE134" s="234"/>
      <c r="EF134" s="234"/>
      <c r="EG134" s="234"/>
      <c r="EH134" s="234"/>
      <c r="EI134" s="234"/>
      <c r="EJ134" s="234"/>
      <c r="EK134" s="234"/>
      <c r="EL134" s="234"/>
      <c r="EM134" s="234"/>
      <c r="EN134" s="234"/>
      <c r="EO134" s="234"/>
      <c r="EP134" s="234"/>
      <c r="EQ134" s="234"/>
      <c r="ER134" s="234"/>
      <c r="ES134" s="234"/>
      <c r="ET134" s="234"/>
      <c r="EU134" s="234"/>
      <c r="EV134" s="234"/>
      <c r="EW134" s="234"/>
      <c r="EX134" s="234"/>
      <c r="EY134" s="234"/>
      <c r="EZ134" s="234"/>
      <c r="FA134" s="234"/>
      <c r="FB134" s="234"/>
      <c r="FC134" s="234"/>
      <c r="FD134" s="234"/>
      <c r="FE134" s="234"/>
      <c r="FF134" s="234"/>
      <c r="FG134" s="234"/>
      <c r="FH134" s="234"/>
      <c r="FI134" s="234"/>
      <c r="FJ134" s="234"/>
      <c r="FK134" s="234"/>
      <c r="FL134" s="234"/>
      <c r="FM134" s="234"/>
      <c r="FN134" s="234"/>
      <c r="FO134" s="234"/>
      <c r="FP134" s="234"/>
      <c r="FQ134" s="234"/>
      <c r="FR134" s="234"/>
      <c r="FS134" s="234"/>
      <c r="FT134" s="234"/>
      <c r="FU134" s="234"/>
      <c r="FV134" s="234"/>
      <c r="FW134" s="234"/>
      <c r="FX134" s="234"/>
      <c r="FY134" s="234"/>
      <c r="FZ134" s="234"/>
      <c r="GA134" s="234"/>
      <c r="GB134" s="234"/>
      <c r="GC134" s="234"/>
      <c r="GD134" s="234"/>
      <c r="GE134" s="234"/>
      <c r="GF134" s="234"/>
      <c r="GG134" s="234"/>
      <c r="GH134" s="234"/>
      <c r="GI134" s="234"/>
      <c r="GJ134" s="234"/>
      <c r="GK134" s="234"/>
      <c r="GL134" s="234"/>
      <c r="GM134" s="234"/>
      <c r="GN134" s="234"/>
      <c r="GO134" s="234"/>
      <c r="GP134" s="234"/>
      <c r="GQ134" s="234"/>
      <c r="GR134" s="234"/>
      <c r="GS134" s="234"/>
      <c r="GT134" s="234"/>
      <c r="GU134" s="234"/>
      <c r="GV134" s="234"/>
      <c r="GW134" s="234"/>
      <c r="GX134" s="234"/>
      <c r="GY134" s="234"/>
      <c r="GZ134" s="234"/>
      <c r="HA134" s="234"/>
      <c r="HB134" s="234"/>
      <c r="HC134" s="234"/>
      <c r="HD134" s="234"/>
      <c r="HE134" s="234"/>
      <c r="HF134" s="234"/>
      <c r="HG134" s="234"/>
      <c r="HH134" s="234"/>
      <c r="HI134" s="234"/>
      <c r="HJ134" s="234"/>
      <c r="HK134" s="234"/>
      <c r="HL134" s="234"/>
      <c r="HM134" s="234"/>
      <c r="HN134" s="234"/>
      <c r="HO134" s="234"/>
      <c r="HP134" s="234"/>
      <c r="HQ134" s="234"/>
      <c r="HR134" s="234"/>
      <c r="HS134" s="234"/>
      <c r="HT134" s="234"/>
      <c r="HU134" s="234"/>
      <c r="HV134" s="234"/>
      <c r="HW134" s="234"/>
      <c r="HX134" s="234"/>
      <c r="HY134" s="234"/>
      <c r="HZ134" s="234"/>
      <c r="IA134" s="234"/>
      <c r="IB134" s="234"/>
      <c r="IC134" s="234"/>
      <c r="ID134" s="234"/>
      <c r="IE134" s="234"/>
      <c r="IF134" s="234"/>
      <c r="IG134" s="234"/>
      <c r="IH134" s="234"/>
      <c r="II134" s="234"/>
      <c r="IJ134" s="234"/>
      <c r="IK134" s="234"/>
      <c r="IL134" s="234"/>
      <c r="IM134" s="234"/>
      <c r="IN134" s="234"/>
      <c r="IO134" s="234"/>
      <c r="IP134" s="234"/>
      <c r="IQ134" s="234"/>
      <c r="IR134" s="234"/>
      <c r="IS134" s="234"/>
      <c r="IT134" s="234"/>
      <c r="IU134" s="234"/>
    </row>
    <row r="135" spans="1:255" s="237" customFormat="1" ht="15" customHeight="1" thickBot="1">
      <c r="A135" s="234"/>
      <c r="B135" s="340"/>
      <c r="C135" s="269"/>
      <c r="D135" s="270"/>
      <c r="E135" s="270"/>
      <c r="F135" s="270"/>
      <c r="G135" s="248"/>
      <c r="H135" s="248"/>
      <c r="I135" s="248"/>
      <c r="J135" s="248"/>
      <c r="K135" s="248"/>
      <c r="L135" s="234"/>
      <c r="M135" s="234"/>
      <c r="N135" s="234"/>
      <c r="O135" s="234"/>
      <c r="P135" s="234"/>
      <c r="Q135" s="234"/>
      <c r="R135" s="234"/>
      <c r="S135" s="234"/>
      <c r="T135" s="234"/>
      <c r="U135" s="234"/>
      <c r="V135" s="234"/>
      <c r="W135" s="234"/>
      <c r="X135" s="234"/>
      <c r="Y135" s="234"/>
      <c r="Z135" s="234"/>
      <c r="AA135" s="234"/>
      <c r="AB135" s="234"/>
      <c r="AC135" s="234"/>
      <c r="AD135" s="234"/>
      <c r="AE135" s="234"/>
      <c r="AF135" s="234"/>
      <c r="AG135" s="234"/>
      <c r="AH135" s="234"/>
      <c r="AI135" s="234"/>
      <c r="AJ135" s="234"/>
      <c r="AK135" s="234"/>
      <c r="AL135" s="234"/>
      <c r="AM135" s="234"/>
      <c r="AN135" s="234"/>
      <c r="AO135" s="234"/>
      <c r="AP135" s="234"/>
      <c r="AQ135" s="234"/>
      <c r="AR135" s="234"/>
      <c r="AS135" s="234"/>
      <c r="AT135" s="234"/>
      <c r="AU135" s="234"/>
      <c r="AV135" s="234"/>
      <c r="AW135" s="234"/>
      <c r="AX135" s="234"/>
      <c r="AY135" s="234"/>
      <c r="AZ135" s="234"/>
      <c r="BA135" s="234"/>
      <c r="BB135" s="234"/>
      <c r="BC135" s="234"/>
      <c r="BD135" s="234"/>
      <c r="BE135" s="234"/>
      <c r="BF135" s="234"/>
      <c r="BG135" s="234"/>
      <c r="BH135" s="234"/>
      <c r="BI135" s="234"/>
      <c r="BJ135" s="234"/>
      <c r="BK135" s="234"/>
      <c r="BL135" s="234"/>
      <c r="BM135" s="234"/>
      <c r="BN135" s="234"/>
      <c r="BO135" s="234"/>
      <c r="BP135" s="234"/>
      <c r="BQ135" s="234"/>
      <c r="BR135" s="234"/>
      <c r="BS135" s="234"/>
      <c r="BT135" s="234"/>
      <c r="BU135" s="234"/>
      <c r="BV135" s="234"/>
      <c r="BW135" s="234"/>
      <c r="BX135" s="234"/>
      <c r="BY135" s="234"/>
      <c r="BZ135" s="234"/>
      <c r="CA135" s="234"/>
      <c r="CB135" s="234"/>
      <c r="CC135" s="234"/>
      <c r="CD135" s="234"/>
      <c r="CE135" s="234"/>
      <c r="CF135" s="234"/>
      <c r="CG135" s="234"/>
      <c r="CH135" s="234"/>
      <c r="CI135" s="234"/>
      <c r="CJ135" s="234"/>
      <c r="CK135" s="234"/>
      <c r="CL135" s="234"/>
      <c r="CM135" s="234"/>
      <c r="CN135" s="234"/>
      <c r="CO135" s="234"/>
      <c r="CP135" s="234"/>
      <c r="CQ135" s="234"/>
      <c r="CR135" s="234"/>
      <c r="CS135" s="234"/>
      <c r="CT135" s="234"/>
      <c r="CU135" s="234"/>
      <c r="CV135" s="234"/>
      <c r="CW135" s="234"/>
      <c r="CX135" s="234"/>
      <c r="CY135" s="234"/>
      <c r="CZ135" s="234"/>
      <c r="DA135" s="234"/>
      <c r="DB135" s="234"/>
      <c r="DC135" s="234"/>
      <c r="DD135" s="234"/>
      <c r="DE135" s="234"/>
      <c r="DF135" s="234"/>
      <c r="DG135" s="234"/>
      <c r="DH135" s="234"/>
      <c r="DI135" s="234"/>
      <c r="DJ135" s="234"/>
      <c r="DK135" s="234"/>
      <c r="DL135" s="234"/>
      <c r="DM135" s="234"/>
      <c r="DN135" s="234"/>
      <c r="DO135" s="234"/>
      <c r="DP135" s="234"/>
      <c r="DQ135" s="234"/>
      <c r="DR135" s="234"/>
      <c r="DS135" s="234"/>
      <c r="DT135" s="234"/>
      <c r="DU135" s="234"/>
      <c r="DV135" s="234"/>
      <c r="DW135" s="234"/>
      <c r="DX135" s="234"/>
      <c r="DY135" s="234"/>
      <c r="DZ135" s="234"/>
      <c r="EA135" s="234"/>
      <c r="EB135" s="234"/>
      <c r="EC135" s="234"/>
      <c r="ED135" s="234"/>
      <c r="EE135" s="234"/>
      <c r="EF135" s="234"/>
      <c r="EG135" s="234"/>
      <c r="EH135" s="234"/>
      <c r="EI135" s="234"/>
      <c r="EJ135" s="234"/>
      <c r="EK135" s="234"/>
      <c r="EL135" s="234"/>
      <c r="EM135" s="234"/>
      <c r="EN135" s="234"/>
      <c r="EO135" s="234"/>
      <c r="EP135" s="234"/>
      <c r="EQ135" s="234"/>
      <c r="ER135" s="234"/>
      <c r="ES135" s="234"/>
      <c r="ET135" s="234"/>
      <c r="EU135" s="234"/>
      <c r="EV135" s="234"/>
      <c r="EW135" s="234"/>
      <c r="EX135" s="234"/>
      <c r="EY135" s="234"/>
      <c r="EZ135" s="234"/>
      <c r="FA135" s="234"/>
      <c r="FB135" s="234"/>
      <c r="FC135" s="234"/>
      <c r="FD135" s="234"/>
      <c r="FE135" s="234"/>
      <c r="FF135" s="234"/>
      <c r="FG135" s="234"/>
      <c r="FH135" s="234"/>
      <c r="FI135" s="234"/>
      <c r="FJ135" s="234"/>
      <c r="FK135" s="234"/>
      <c r="FL135" s="234"/>
      <c r="FM135" s="234"/>
      <c r="FN135" s="234"/>
      <c r="FO135" s="234"/>
      <c r="FP135" s="234"/>
      <c r="FQ135" s="234"/>
      <c r="FR135" s="234"/>
      <c r="FS135" s="234"/>
      <c r="FT135" s="234"/>
      <c r="FU135" s="234"/>
      <c r="FV135" s="234"/>
      <c r="FW135" s="234"/>
      <c r="FX135" s="234"/>
      <c r="FY135" s="234"/>
      <c r="FZ135" s="234"/>
      <c r="GA135" s="234"/>
      <c r="GB135" s="234"/>
      <c r="GC135" s="234"/>
      <c r="GD135" s="234"/>
      <c r="GE135" s="234"/>
      <c r="GF135" s="234"/>
      <c r="GG135" s="234"/>
      <c r="GH135" s="234"/>
      <c r="GI135" s="234"/>
      <c r="GJ135" s="234"/>
      <c r="GK135" s="234"/>
      <c r="GL135" s="234"/>
      <c r="GM135" s="234"/>
      <c r="GN135" s="234"/>
      <c r="GO135" s="234"/>
      <c r="GP135" s="234"/>
      <c r="GQ135" s="234"/>
      <c r="GR135" s="234"/>
      <c r="GS135" s="234"/>
      <c r="GT135" s="234"/>
      <c r="GU135" s="234"/>
      <c r="GV135" s="234"/>
      <c r="GW135" s="234"/>
      <c r="GX135" s="234"/>
      <c r="GY135" s="234"/>
      <c r="GZ135" s="234"/>
      <c r="HA135" s="234"/>
      <c r="HB135" s="234"/>
      <c r="HC135" s="234"/>
      <c r="HD135" s="234"/>
      <c r="HE135" s="234"/>
      <c r="HF135" s="234"/>
      <c r="HG135" s="234"/>
      <c r="HH135" s="234"/>
      <c r="HI135" s="234"/>
      <c r="HJ135" s="234"/>
      <c r="HK135" s="234"/>
      <c r="HL135" s="234"/>
      <c r="HM135" s="234"/>
      <c r="HN135" s="234"/>
      <c r="HO135" s="234"/>
      <c r="HP135" s="234"/>
      <c r="HQ135" s="234"/>
      <c r="HR135" s="234"/>
      <c r="HS135" s="234"/>
      <c r="HT135" s="234"/>
      <c r="HU135" s="234"/>
      <c r="HV135" s="234"/>
      <c r="HW135" s="234"/>
      <c r="HX135" s="234"/>
      <c r="HY135" s="234"/>
      <c r="HZ135" s="234"/>
      <c r="IA135" s="234"/>
      <c r="IB135" s="234"/>
      <c r="IC135" s="234"/>
      <c r="ID135" s="234"/>
      <c r="IE135" s="234"/>
      <c r="IF135" s="234"/>
      <c r="IG135" s="234"/>
      <c r="IH135" s="234"/>
      <c r="II135" s="234"/>
      <c r="IJ135" s="234"/>
      <c r="IK135" s="234"/>
      <c r="IL135" s="234"/>
      <c r="IM135" s="234"/>
      <c r="IN135" s="234"/>
      <c r="IO135" s="234"/>
      <c r="IP135" s="234"/>
      <c r="IQ135" s="234"/>
      <c r="IR135" s="234"/>
      <c r="IS135" s="234"/>
      <c r="IT135" s="234"/>
      <c r="IU135" s="234"/>
    </row>
    <row r="136" spans="1:255" s="237" customFormat="1" ht="33.950000000000003" customHeight="1" thickBot="1">
      <c r="A136" s="234"/>
      <c r="B136" s="349" t="s">
        <v>222</v>
      </c>
      <c r="C136" s="371"/>
      <c r="D136" s="1090" t="s">
        <v>587</v>
      </c>
      <c r="E136" s="1066"/>
      <c r="F136" s="1066"/>
      <c r="G136" s="280"/>
      <c r="H136" s="248"/>
      <c r="I136" s="248"/>
      <c r="J136" s="248"/>
      <c r="K136" s="248"/>
      <c r="L136" s="234"/>
      <c r="M136" s="234"/>
      <c r="N136" s="234"/>
      <c r="O136" s="234"/>
      <c r="P136" s="234"/>
      <c r="Q136" s="234"/>
      <c r="R136" s="234"/>
      <c r="S136" s="234"/>
      <c r="T136" s="234"/>
      <c r="U136" s="234"/>
      <c r="V136" s="234"/>
      <c r="W136" s="234"/>
      <c r="X136" s="234"/>
      <c r="Y136" s="234"/>
      <c r="Z136" s="234"/>
      <c r="AA136" s="234"/>
      <c r="AB136" s="234"/>
      <c r="AC136" s="234"/>
      <c r="AD136" s="234"/>
      <c r="AE136" s="234"/>
      <c r="AF136" s="234"/>
      <c r="AG136" s="234"/>
      <c r="AH136" s="234"/>
      <c r="AI136" s="234"/>
      <c r="AJ136" s="234"/>
      <c r="AK136" s="234"/>
      <c r="AL136" s="234"/>
      <c r="AM136" s="234"/>
      <c r="AN136" s="234"/>
      <c r="AO136" s="234"/>
      <c r="AP136" s="234"/>
      <c r="AQ136" s="234"/>
      <c r="AR136" s="234"/>
      <c r="AS136" s="234"/>
      <c r="AT136" s="234"/>
      <c r="AU136" s="234"/>
      <c r="AV136" s="234"/>
      <c r="AW136" s="234"/>
      <c r="AX136" s="234"/>
      <c r="AY136" s="234"/>
      <c r="AZ136" s="234"/>
      <c r="BA136" s="234"/>
      <c r="BB136" s="234"/>
      <c r="BC136" s="234"/>
      <c r="BD136" s="234"/>
      <c r="BE136" s="234"/>
      <c r="BF136" s="234"/>
      <c r="BG136" s="234"/>
      <c r="BH136" s="234"/>
      <c r="BI136" s="234"/>
      <c r="BJ136" s="234"/>
      <c r="BK136" s="234"/>
      <c r="BL136" s="234"/>
      <c r="BM136" s="234"/>
      <c r="BN136" s="234"/>
      <c r="BO136" s="234"/>
      <c r="BP136" s="234"/>
      <c r="BQ136" s="234"/>
      <c r="BR136" s="234"/>
      <c r="BS136" s="234"/>
      <c r="BT136" s="234"/>
      <c r="BU136" s="234"/>
      <c r="BV136" s="234"/>
      <c r="BW136" s="234"/>
      <c r="BX136" s="234"/>
      <c r="BY136" s="234"/>
      <c r="BZ136" s="234"/>
      <c r="CA136" s="234"/>
      <c r="CB136" s="234"/>
      <c r="CC136" s="234"/>
      <c r="CD136" s="234"/>
      <c r="CE136" s="234"/>
      <c r="CF136" s="234"/>
      <c r="CG136" s="234"/>
      <c r="CH136" s="234"/>
      <c r="CI136" s="234"/>
      <c r="CJ136" s="234"/>
      <c r="CK136" s="234"/>
      <c r="CL136" s="234"/>
      <c r="CM136" s="234"/>
      <c r="CN136" s="234"/>
      <c r="CO136" s="234"/>
      <c r="CP136" s="234"/>
      <c r="CQ136" s="234"/>
      <c r="CR136" s="234"/>
      <c r="CS136" s="234"/>
      <c r="CT136" s="234"/>
      <c r="CU136" s="234"/>
      <c r="CV136" s="234"/>
      <c r="CW136" s="234"/>
      <c r="CX136" s="234"/>
      <c r="CY136" s="234"/>
      <c r="CZ136" s="234"/>
      <c r="DA136" s="234"/>
      <c r="DB136" s="234"/>
      <c r="DC136" s="234"/>
      <c r="DD136" s="234"/>
      <c r="DE136" s="234"/>
      <c r="DF136" s="234"/>
      <c r="DG136" s="234"/>
      <c r="DH136" s="234"/>
      <c r="DI136" s="234"/>
      <c r="DJ136" s="234"/>
      <c r="DK136" s="234"/>
      <c r="DL136" s="234"/>
      <c r="DM136" s="234"/>
      <c r="DN136" s="234"/>
      <c r="DO136" s="234"/>
      <c r="DP136" s="234"/>
      <c r="DQ136" s="234"/>
      <c r="DR136" s="234"/>
      <c r="DS136" s="234"/>
      <c r="DT136" s="234"/>
      <c r="DU136" s="234"/>
      <c r="DV136" s="234"/>
      <c r="DW136" s="234"/>
      <c r="DX136" s="234"/>
      <c r="DY136" s="234"/>
      <c r="DZ136" s="234"/>
      <c r="EA136" s="234"/>
      <c r="EB136" s="234"/>
      <c r="EC136" s="234"/>
      <c r="ED136" s="234"/>
      <c r="EE136" s="234"/>
      <c r="EF136" s="234"/>
      <c r="EG136" s="234"/>
      <c r="EH136" s="234"/>
      <c r="EI136" s="234"/>
      <c r="EJ136" s="234"/>
      <c r="EK136" s="234"/>
      <c r="EL136" s="234"/>
      <c r="EM136" s="234"/>
      <c r="EN136" s="234"/>
      <c r="EO136" s="234"/>
      <c r="EP136" s="234"/>
      <c r="EQ136" s="234"/>
      <c r="ER136" s="234"/>
      <c r="ES136" s="234"/>
      <c r="ET136" s="234"/>
      <c r="EU136" s="234"/>
      <c r="EV136" s="234"/>
      <c r="EW136" s="234"/>
      <c r="EX136" s="234"/>
      <c r="EY136" s="234"/>
      <c r="EZ136" s="234"/>
      <c r="FA136" s="234"/>
      <c r="FB136" s="234"/>
      <c r="FC136" s="234"/>
      <c r="FD136" s="234"/>
      <c r="FE136" s="234"/>
      <c r="FF136" s="234"/>
      <c r="FG136" s="234"/>
      <c r="FH136" s="234"/>
      <c r="FI136" s="234"/>
      <c r="FJ136" s="234"/>
      <c r="FK136" s="234"/>
      <c r="FL136" s="234"/>
      <c r="FM136" s="234"/>
      <c r="FN136" s="234"/>
      <c r="FO136" s="234"/>
      <c r="FP136" s="234"/>
      <c r="FQ136" s="234"/>
      <c r="FR136" s="234"/>
      <c r="FS136" s="234"/>
      <c r="FT136" s="234"/>
      <c r="FU136" s="234"/>
      <c r="FV136" s="234"/>
      <c r="FW136" s="234"/>
      <c r="FX136" s="234"/>
      <c r="FY136" s="234"/>
      <c r="FZ136" s="234"/>
      <c r="GA136" s="234"/>
      <c r="GB136" s="234"/>
      <c r="GC136" s="234"/>
      <c r="GD136" s="234"/>
      <c r="GE136" s="234"/>
      <c r="GF136" s="234"/>
      <c r="GG136" s="234"/>
      <c r="GH136" s="234"/>
      <c r="GI136" s="234"/>
      <c r="GJ136" s="234"/>
      <c r="GK136" s="234"/>
      <c r="GL136" s="234"/>
      <c r="GM136" s="234"/>
      <c r="GN136" s="234"/>
      <c r="GO136" s="234"/>
      <c r="GP136" s="234"/>
      <c r="GQ136" s="234"/>
      <c r="GR136" s="234"/>
      <c r="GS136" s="234"/>
      <c r="GT136" s="234"/>
      <c r="GU136" s="234"/>
      <c r="GV136" s="234"/>
      <c r="GW136" s="234"/>
      <c r="GX136" s="234"/>
      <c r="GY136" s="234"/>
      <c r="GZ136" s="234"/>
      <c r="HA136" s="234"/>
      <c r="HB136" s="234"/>
      <c r="HC136" s="234"/>
      <c r="HD136" s="234"/>
      <c r="HE136" s="234"/>
      <c r="HF136" s="234"/>
      <c r="HG136" s="234"/>
      <c r="HH136" s="234"/>
      <c r="HI136" s="234"/>
      <c r="HJ136" s="234"/>
      <c r="HK136" s="234"/>
      <c r="HL136" s="234"/>
      <c r="HM136" s="234"/>
      <c r="HN136" s="234"/>
      <c r="HO136" s="234"/>
      <c r="HP136" s="234"/>
      <c r="HQ136" s="234"/>
      <c r="HR136" s="234"/>
      <c r="HS136" s="234"/>
      <c r="HT136" s="234"/>
      <c r="HU136" s="234"/>
      <c r="HV136" s="234"/>
      <c r="HW136" s="234"/>
      <c r="HX136" s="234"/>
      <c r="HY136" s="234"/>
      <c r="HZ136" s="234"/>
      <c r="IA136" s="234"/>
      <c r="IB136" s="234"/>
      <c r="IC136" s="234"/>
      <c r="ID136" s="234"/>
      <c r="IE136" s="234"/>
      <c r="IF136" s="234"/>
      <c r="IG136" s="234"/>
      <c r="IH136" s="234"/>
      <c r="II136" s="234"/>
      <c r="IJ136" s="234"/>
      <c r="IK136" s="234"/>
      <c r="IL136" s="234"/>
      <c r="IM136" s="234"/>
      <c r="IN136" s="234"/>
      <c r="IO136" s="234"/>
      <c r="IP136" s="234"/>
      <c r="IQ136" s="234"/>
      <c r="IR136" s="234"/>
      <c r="IS136" s="234"/>
      <c r="IT136" s="234"/>
      <c r="IU136" s="234"/>
    </row>
    <row r="137" spans="1:255" s="237" customFormat="1" ht="15.6" customHeight="1">
      <c r="A137" s="234"/>
      <c r="B137" s="1097" t="s">
        <v>224</v>
      </c>
      <c r="C137" s="345"/>
      <c r="D137" s="1098" t="s">
        <v>225</v>
      </c>
      <c r="E137" s="1066"/>
      <c r="F137" s="1066"/>
      <c r="G137" s="280"/>
      <c r="H137" s="248"/>
      <c r="I137" s="248"/>
      <c r="J137" s="248"/>
      <c r="K137" s="248"/>
      <c r="L137" s="234"/>
      <c r="M137" s="234"/>
      <c r="N137" s="234"/>
      <c r="O137" s="234"/>
      <c r="P137" s="234"/>
      <c r="Q137" s="234"/>
      <c r="R137" s="234"/>
      <c r="S137" s="234"/>
      <c r="T137" s="234"/>
      <c r="U137" s="234"/>
      <c r="V137" s="234"/>
      <c r="W137" s="234"/>
      <c r="X137" s="234"/>
      <c r="Y137" s="234"/>
      <c r="Z137" s="234"/>
      <c r="AA137" s="234"/>
      <c r="AB137" s="234"/>
      <c r="AC137" s="234"/>
      <c r="AD137" s="234"/>
      <c r="AE137" s="234"/>
      <c r="AF137" s="234"/>
      <c r="AG137" s="234"/>
      <c r="AH137" s="234"/>
      <c r="AI137" s="234"/>
      <c r="AJ137" s="234"/>
      <c r="AK137" s="234"/>
      <c r="AL137" s="234"/>
      <c r="AM137" s="234"/>
      <c r="AN137" s="234"/>
      <c r="AO137" s="234"/>
      <c r="AP137" s="234"/>
      <c r="AQ137" s="234"/>
      <c r="AR137" s="234"/>
      <c r="AS137" s="234"/>
      <c r="AT137" s="234"/>
      <c r="AU137" s="234"/>
      <c r="AV137" s="234"/>
      <c r="AW137" s="234"/>
      <c r="AX137" s="234"/>
      <c r="AY137" s="234"/>
      <c r="AZ137" s="234"/>
      <c r="BA137" s="234"/>
      <c r="BB137" s="234"/>
      <c r="BC137" s="234"/>
      <c r="BD137" s="234"/>
      <c r="BE137" s="234"/>
      <c r="BF137" s="234"/>
      <c r="BG137" s="234"/>
      <c r="BH137" s="234"/>
      <c r="BI137" s="234"/>
      <c r="BJ137" s="234"/>
      <c r="BK137" s="234"/>
      <c r="BL137" s="234"/>
      <c r="BM137" s="234"/>
      <c r="BN137" s="234"/>
      <c r="BO137" s="234"/>
      <c r="BP137" s="234"/>
      <c r="BQ137" s="234"/>
      <c r="BR137" s="234"/>
      <c r="BS137" s="234"/>
      <c r="BT137" s="234"/>
      <c r="BU137" s="234"/>
      <c r="BV137" s="234"/>
      <c r="BW137" s="234"/>
      <c r="BX137" s="234"/>
      <c r="BY137" s="234"/>
      <c r="BZ137" s="234"/>
      <c r="CA137" s="234"/>
      <c r="CB137" s="234"/>
      <c r="CC137" s="234"/>
      <c r="CD137" s="234"/>
      <c r="CE137" s="234"/>
      <c r="CF137" s="234"/>
      <c r="CG137" s="234"/>
      <c r="CH137" s="234"/>
      <c r="CI137" s="234"/>
      <c r="CJ137" s="234"/>
      <c r="CK137" s="234"/>
      <c r="CL137" s="234"/>
      <c r="CM137" s="234"/>
      <c r="CN137" s="234"/>
      <c r="CO137" s="234"/>
      <c r="CP137" s="234"/>
      <c r="CQ137" s="234"/>
      <c r="CR137" s="234"/>
      <c r="CS137" s="234"/>
      <c r="CT137" s="234"/>
      <c r="CU137" s="234"/>
      <c r="CV137" s="234"/>
      <c r="CW137" s="234"/>
      <c r="CX137" s="234"/>
      <c r="CY137" s="234"/>
      <c r="CZ137" s="234"/>
      <c r="DA137" s="234"/>
      <c r="DB137" s="234"/>
      <c r="DC137" s="234"/>
      <c r="DD137" s="234"/>
      <c r="DE137" s="234"/>
      <c r="DF137" s="234"/>
      <c r="DG137" s="234"/>
      <c r="DH137" s="234"/>
      <c r="DI137" s="234"/>
      <c r="DJ137" s="234"/>
      <c r="DK137" s="234"/>
      <c r="DL137" s="234"/>
      <c r="DM137" s="234"/>
      <c r="DN137" s="234"/>
      <c r="DO137" s="234"/>
      <c r="DP137" s="234"/>
      <c r="DQ137" s="234"/>
      <c r="DR137" s="234"/>
      <c r="DS137" s="234"/>
      <c r="DT137" s="234"/>
      <c r="DU137" s="234"/>
      <c r="DV137" s="234"/>
      <c r="DW137" s="234"/>
      <c r="DX137" s="234"/>
      <c r="DY137" s="234"/>
      <c r="DZ137" s="234"/>
      <c r="EA137" s="234"/>
      <c r="EB137" s="234"/>
      <c r="EC137" s="234"/>
      <c r="ED137" s="234"/>
      <c r="EE137" s="234"/>
      <c r="EF137" s="234"/>
      <c r="EG137" s="234"/>
      <c r="EH137" s="234"/>
      <c r="EI137" s="234"/>
      <c r="EJ137" s="234"/>
      <c r="EK137" s="234"/>
      <c r="EL137" s="234"/>
      <c r="EM137" s="234"/>
      <c r="EN137" s="234"/>
      <c r="EO137" s="234"/>
      <c r="EP137" s="234"/>
      <c r="EQ137" s="234"/>
      <c r="ER137" s="234"/>
      <c r="ES137" s="234"/>
      <c r="ET137" s="234"/>
      <c r="EU137" s="234"/>
      <c r="EV137" s="234"/>
      <c r="EW137" s="234"/>
      <c r="EX137" s="234"/>
      <c r="EY137" s="234"/>
      <c r="EZ137" s="234"/>
      <c r="FA137" s="234"/>
      <c r="FB137" s="234"/>
      <c r="FC137" s="234"/>
      <c r="FD137" s="234"/>
      <c r="FE137" s="234"/>
      <c r="FF137" s="234"/>
      <c r="FG137" s="234"/>
      <c r="FH137" s="234"/>
      <c r="FI137" s="234"/>
      <c r="FJ137" s="234"/>
      <c r="FK137" s="234"/>
      <c r="FL137" s="234"/>
      <c r="FM137" s="234"/>
      <c r="FN137" s="234"/>
      <c r="FO137" s="234"/>
      <c r="FP137" s="234"/>
      <c r="FQ137" s="234"/>
      <c r="FR137" s="234"/>
      <c r="FS137" s="234"/>
      <c r="FT137" s="234"/>
      <c r="FU137" s="234"/>
      <c r="FV137" s="234"/>
      <c r="FW137" s="234"/>
      <c r="FX137" s="234"/>
      <c r="FY137" s="234"/>
      <c r="FZ137" s="234"/>
      <c r="GA137" s="234"/>
      <c r="GB137" s="234"/>
      <c r="GC137" s="234"/>
      <c r="GD137" s="234"/>
      <c r="GE137" s="234"/>
      <c r="GF137" s="234"/>
      <c r="GG137" s="234"/>
      <c r="GH137" s="234"/>
      <c r="GI137" s="234"/>
      <c r="GJ137" s="234"/>
      <c r="GK137" s="234"/>
      <c r="GL137" s="234"/>
      <c r="GM137" s="234"/>
      <c r="GN137" s="234"/>
      <c r="GO137" s="234"/>
      <c r="GP137" s="234"/>
      <c r="GQ137" s="234"/>
      <c r="GR137" s="234"/>
      <c r="GS137" s="234"/>
      <c r="GT137" s="234"/>
      <c r="GU137" s="234"/>
      <c r="GV137" s="234"/>
      <c r="GW137" s="234"/>
      <c r="GX137" s="234"/>
      <c r="GY137" s="234"/>
      <c r="GZ137" s="234"/>
      <c r="HA137" s="234"/>
      <c r="HB137" s="234"/>
      <c r="HC137" s="234"/>
      <c r="HD137" s="234"/>
      <c r="HE137" s="234"/>
      <c r="HF137" s="234"/>
      <c r="HG137" s="234"/>
      <c r="HH137" s="234"/>
      <c r="HI137" s="234"/>
      <c r="HJ137" s="234"/>
      <c r="HK137" s="234"/>
      <c r="HL137" s="234"/>
      <c r="HM137" s="234"/>
      <c r="HN137" s="234"/>
      <c r="HO137" s="234"/>
      <c r="HP137" s="234"/>
      <c r="HQ137" s="234"/>
      <c r="HR137" s="234"/>
      <c r="HS137" s="234"/>
      <c r="HT137" s="234"/>
      <c r="HU137" s="234"/>
      <c r="HV137" s="234"/>
      <c r="HW137" s="234"/>
      <c r="HX137" s="234"/>
      <c r="HY137" s="234"/>
      <c r="HZ137" s="234"/>
      <c r="IA137" s="234"/>
      <c r="IB137" s="234"/>
      <c r="IC137" s="234"/>
      <c r="ID137" s="234"/>
      <c r="IE137" s="234"/>
      <c r="IF137" s="234"/>
      <c r="IG137" s="234"/>
      <c r="IH137" s="234"/>
      <c r="II137" s="234"/>
      <c r="IJ137" s="234"/>
      <c r="IK137" s="234"/>
      <c r="IL137" s="234"/>
      <c r="IM137" s="234"/>
      <c r="IN137" s="234"/>
      <c r="IO137" s="234"/>
      <c r="IP137" s="234"/>
      <c r="IQ137" s="234"/>
      <c r="IR137" s="234"/>
      <c r="IS137" s="234"/>
      <c r="IT137" s="234"/>
      <c r="IU137" s="234"/>
    </row>
    <row r="138" spans="1:255" s="237" customFormat="1" ht="33" customHeight="1">
      <c r="A138" s="234"/>
      <c r="B138" s="1066"/>
      <c r="C138" s="348"/>
      <c r="D138" s="1082" t="s">
        <v>586</v>
      </c>
      <c r="E138" s="1066"/>
      <c r="F138" s="1066"/>
      <c r="G138" s="280"/>
      <c r="H138" s="248"/>
      <c r="I138" s="248"/>
      <c r="J138" s="248"/>
      <c r="K138" s="248"/>
      <c r="L138" s="234"/>
      <c r="M138" s="234"/>
      <c r="N138" s="234"/>
      <c r="O138" s="234"/>
      <c r="P138" s="234"/>
      <c r="Q138" s="234"/>
      <c r="R138" s="234"/>
      <c r="S138" s="234"/>
      <c r="T138" s="234"/>
      <c r="U138" s="234"/>
      <c r="V138" s="234"/>
      <c r="W138" s="234"/>
      <c r="X138" s="234"/>
      <c r="Y138" s="234"/>
      <c r="Z138" s="234"/>
      <c r="AA138" s="234"/>
      <c r="AB138" s="234"/>
      <c r="AC138" s="234"/>
      <c r="AD138" s="234"/>
      <c r="AE138" s="234"/>
      <c r="AF138" s="234"/>
      <c r="AG138" s="234"/>
      <c r="AH138" s="234"/>
      <c r="AI138" s="234"/>
      <c r="AJ138" s="234"/>
      <c r="AK138" s="234"/>
      <c r="AL138" s="234"/>
      <c r="AM138" s="234"/>
      <c r="AN138" s="234"/>
      <c r="AO138" s="234"/>
      <c r="AP138" s="234"/>
      <c r="AQ138" s="234"/>
      <c r="AR138" s="234"/>
      <c r="AS138" s="234"/>
      <c r="AT138" s="234"/>
      <c r="AU138" s="234"/>
      <c r="AV138" s="234"/>
      <c r="AW138" s="234"/>
      <c r="AX138" s="234"/>
      <c r="AY138" s="234"/>
      <c r="AZ138" s="234"/>
      <c r="BA138" s="234"/>
      <c r="BB138" s="234"/>
      <c r="BC138" s="234"/>
      <c r="BD138" s="234"/>
      <c r="BE138" s="234"/>
      <c r="BF138" s="234"/>
      <c r="BG138" s="234"/>
      <c r="BH138" s="234"/>
      <c r="BI138" s="234"/>
      <c r="BJ138" s="234"/>
      <c r="BK138" s="234"/>
      <c r="BL138" s="234"/>
      <c r="BM138" s="234"/>
      <c r="BN138" s="234"/>
      <c r="BO138" s="234"/>
      <c r="BP138" s="234"/>
      <c r="BQ138" s="234"/>
      <c r="BR138" s="234"/>
      <c r="BS138" s="234"/>
      <c r="BT138" s="234"/>
      <c r="BU138" s="234"/>
      <c r="BV138" s="234"/>
      <c r="BW138" s="234"/>
      <c r="BX138" s="234"/>
      <c r="BY138" s="234"/>
      <c r="BZ138" s="234"/>
      <c r="CA138" s="234"/>
      <c r="CB138" s="234"/>
      <c r="CC138" s="234"/>
      <c r="CD138" s="234"/>
      <c r="CE138" s="234"/>
      <c r="CF138" s="234"/>
      <c r="CG138" s="234"/>
      <c r="CH138" s="234"/>
      <c r="CI138" s="234"/>
      <c r="CJ138" s="234"/>
      <c r="CK138" s="234"/>
      <c r="CL138" s="234"/>
      <c r="CM138" s="234"/>
      <c r="CN138" s="234"/>
      <c r="CO138" s="234"/>
      <c r="CP138" s="234"/>
      <c r="CQ138" s="234"/>
      <c r="CR138" s="234"/>
      <c r="CS138" s="234"/>
      <c r="CT138" s="234"/>
      <c r="CU138" s="234"/>
      <c r="CV138" s="234"/>
      <c r="CW138" s="234"/>
      <c r="CX138" s="234"/>
      <c r="CY138" s="234"/>
      <c r="CZ138" s="234"/>
      <c r="DA138" s="234"/>
      <c r="DB138" s="234"/>
      <c r="DC138" s="234"/>
      <c r="DD138" s="234"/>
      <c r="DE138" s="234"/>
      <c r="DF138" s="234"/>
      <c r="DG138" s="234"/>
      <c r="DH138" s="234"/>
      <c r="DI138" s="234"/>
      <c r="DJ138" s="234"/>
      <c r="DK138" s="234"/>
      <c r="DL138" s="234"/>
      <c r="DM138" s="234"/>
      <c r="DN138" s="234"/>
      <c r="DO138" s="234"/>
      <c r="DP138" s="234"/>
      <c r="DQ138" s="234"/>
      <c r="DR138" s="234"/>
      <c r="DS138" s="234"/>
      <c r="DT138" s="234"/>
      <c r="DU138" s="234"/>
      <c r="DV138" s="234"/>
      <c r="DW138" s="234"/>
      <c r="DX138" s="234"/>
      <c r="DY138" s="234"/>
      <c r="DZ138" s="234"/>
      <c r="EA138" s="234"/>
      <c r="EB138" s="234"/>
      <c r="EC138" s="234"/>
      <c r="ED138" s="234"/>
      <c r="EE138" s="234"/>
      <c r="EF138" s="234"/>
      <c r="EG138" s="234"/>
      <c r="EH138" s="234"/>
      <c r="EI138" s="234"/>
      <c r="EJ138" s="234"/>
      <c r="EK138" s="234"/>
      <c r="EL138" s="234"/>
      <c r="EM138" s="234"/>
      <c r="EN138" s="234"/>
      <c r="EO138" s="234"/>
      <c r="EP138" s="234"/>
      <c r="EQ138" s="234"/>
      <c r="ER138" s="234"/>
      <c r="ES138" s="234"/>
      <c r="ET138" s="234"/>
      <c r="EU138" s="234"/>
      <c r="EV138" s="234"/>
      <c r="EW138" s="234"/>
      <c r="EX138" s="234"/>
      <c r="EY138" s="234"/>
      <c r="EZ138" s="234"/>
      <c r="FA138" s="234"/>
      <c r="FB138" s="234"/>
      <c r="FC138" s="234"/>
      <c r="FD138" s="234"/>
      <c r="FE138" s="234"/>
      <c r="FF138" s="234"/>
      <c r="FG138" s="234"/>
      <c r="FH138" s="234"/>
      <c r="FI138" s="234"/>
      <c r="FJ138" s="234"/>
      <c r="FK138" s="234"/>
      <c r="FL138" s="234"/>
      <c r="FM138" s="234"/>
      <c r="FN138" s="234"/>
      <c r="FO138" s="234"/>
      <c r="FP138" s="234"/>
      <c r="FQ138" s="234"/>
      <c r="FR138" s="234"/>
      <c r="FS138" s="234"/>
      <c r="FT138" s="234"/>
      <c r="FU138" s="234"/>
      <c r="FV138" s="234"/>
      <c r="FW138" s="234"/>
      <c r="FX138" s="234"/>
      <c r="FY138" s="234"/>
      <c r="FZ138" s="234"/>
      <c r="GA138" s="234"/>
      <c r="GB138" s="234"/>
      <c r="GC138" s="234"/>
      <c r="GD138" s="234"/>
      <c r="GE138" s="234"/>
      <c r="GF138" s="234"/>
      <c r="GG138" s="234"/>
      <c r="GH138" s="234"/>
      <c r="GI138" s="234"/>
      <c r="GJ138" s="234"/>
      <c r="GK138" s="234"/>
      <c r="GL138" s="234"/>
      <c r="GM138" s="234"/>
      <c r="GN138" s="234"/>
      <c r="GO138" s="234"/>
      <c r="GP138" s="234"/>
      <c r="GQ138" s="234"/>
      <c r="GR138" s="234"/>
      <c r="GS138" s="234"/>
      <c r="GT138" s="234"/>
      <c r="GU138" s="234"/>
      <c r="GV138" s="234"/>
      <c r="GW138" s="234"/>
      <c r="GX138" s="234"/>
      <c r="GY138" s="234"/>
      <c r="GZ138" s="234"/>
      <c r="HA138" s="234"/>
      <c r="HB138" s="234"/>
      <c r="HC138" s="234"/>
      <c r="HD138" s="234"/>
      <c r="HE138" s="234"/>
      <c r="HF138" s="234"/>
      <c r="HG138" s="234"/>
      <c r="HH138" s="234"/>
      <c r="HI138" s="234"/>
      <c r="HJ138" s="234"/>
      <c r="HK138" s="234"/>
      <c r="HL138" s="234"/>
      <c r="HM138" s="234"/>
      <c r="HN138" s="234"/>
      <c r="HO138" s="234"/>
      <c r="HP138" s="234"/>
      <c r="HQ138" s="234"/>
      <c r="HR138" s="234"/>
      <c r="HS138" s="234"/>
      <c r="HT138" s="234"/>
      <c r="HU138" s="234"/>
      <c r="HV138" s="234"/>
      <c r="HW138" s="234"/>
      <c r="HX138" s="234"/>
      <c r="HY138" s="234"/>
      <c r="HZ138" s="234"/>
      <c r="IA138" s="234"/>
      <c r="IB138" s="234"/>
      <c r="IC138" s="234"/>
      <c r="ID138" s="234"/>
      <c r="IE138" s="234"/>
      <c r="IF138" s="234"/>
      <c r="IG138" s="234"/>
      <c r="IH138" s="234"/>
      <c r="II138" s="234"/>
      <c r="IJ138" s="234"/>
      <c r="IK138" s="234"/>
      <c r="IL138" s="234"/>
      <c r="IM138" s="234"/>
      <c r="IN138" s="234"/>
      <c r="IO138" s="234"/>
      <c r="IP138" s="234"/>
      <c r="IQ138" s="234"/>
      <c r="IR138" s="234"/>
      <c r="IS138" s="234"/>
      <c r="IT138" s="234"/>
      <c r="IU138" s="234"/>
    </row>
    <row r="139" spans="1:255" s="237" customFormat="1" ht="15" customHeight="1">
      <c r="A139" s="234"/>
      <c r="B139" s="1066"/>
      <c r="C139" s="348"/>
      <c r="D139" s="1082" t="s">
        <v>585</v>
      </c>
      <c r="E139" s="1066"/>
      <c r="F139" s="1066"/>
      <c r="G139" s="280"/>
      <c r="H139" s="248"/>
      <c r="I139" s="248"/>
      <c r="J139" s="248"/>
      <c r="K139" s="248"/>
      <c r="L139" s="234"/>
      <c r="M139" s="234"/>
      <c r="N139" s="234"/>
      <c r="O139" s="234"/>
      <c r="P139" s="234"/>
      <c r="Q139" s="234"/>
      <c r="R139" s="234"/>
      <c r="S139" s="234"/>
      <c r="T139" s="234"/>
      <c r="U139" s="234"/>
      <c r="V139" s="234"/>
      <c r="W139" s="234"/>
      <c r="X139" s="234"/>
      <c r="Y139" s="234"/>
      <c r="Z139" s="234"/>
      <c r="AA139" s="234"/>
      <c r="AB139" s="234"/>
      <c r="AC139" s="234"/>
      <c r="AD139" s="234"/>
      <c r="AE139" s="234"/>
      <c r="AF139" s="234"/>
      <c r="AG139" s="234"/>
      <c r="AH139" s="234"/>
      <c r="AI139" s="234"/>
      <c r="AJ139" s="234"/>
      <c r="AK139" s="234"/>
      <c r="AL139" s="234"/>
      <c r="AM139" s="234"/>
      <c r="AN139" s="234"/>
      <c r="AO139" s="234"/>
      <c r="AP139" s="234"/>
      <c r="AQ139" s="234"/>
      <c r="AR139" s="234"/>
      <c r="AS139" s="234"/>
      <c r="AT139" s="234"/>
      <c r="AU139" s="234"/>
      <c r="AV139" s="234"/>
      <c r="AW139" s="234"/>
      <c r="AX139" s="234"/>
      <c r="AY139" s="234"/>
      <c r="AZ139" s="234"/>
      <c r="BA139" s="234"/>
      <c r="BB139" s="234"/>
      <c r="BC139" s="234"/>
      <c r="BD139" s="234"/>
      <c r="BE139" s="234"/>
      <c r="BF139" s="234"/>
      <c r="BG139" s="234"/>
      <c r="BH139" s="234"/>
      <c r="BI139" s="234"/>
      <c r="BJ139" s="234"/>
      <c r="BK139" s="234"/>
      <c r="BL139" s="234"/>
      <c r="BM139" s="234"/>
      <c r="BN139" s="234"/>
      <c r="BO139" s="234"/>
      <c r="BP139" s="234"/>
      <c r="BQ139" s="234"/>
      <c r="BR139" s="234"/>
      <c r="BS139" s="234"/>
      <c r="BT139" s="234"/>
      <c r="BU139" s="234"/>
      <c r="BV139" s="234"/>
      <c r="BW139" s="234"/>
      <c r="BX139" s="234"/>
      <c r="BY139" s="234"/>
      <c r="BZ139" s="234"/>
      <c r="CA139" s="234"/>
      <c r="CB139" s="234"/>
      <c r="CC139" s="234"/>
      <c r="CD139" s="234"/>
      <c r="CE139" s="234"/>
      <c r="CF139" s="234"/>
      <c r="CG139" s="234"/>
      <c r="CH139" s="234"/>
      <c r="CI139" s="234"/>
      <c r="CJ139" s="234"/>
      <c r="CK139" s="234"/>
      <c r="CL139" s="234"/>
      <c r="CM139" s="234"/>
      <c r="CN139" s="234"/>
      <c r="CO139" s="234"/>
      <c r="CP139" s="234"/>
      <c r="CQ139" s="234"/>
      <c r="CR139" s="234"/>
      <c r="CS139" s="234"/>
      <c r="CT139" s="234"/>
      <c r="CU139" s="234"/>
      <c r="CV139" s="234"/>
      <c r="CW139" s="234"/>
      <c r="CX139" s="234"/>
      <c r="CY139" s="234"/>
      <c r="CZ139" s="234"/>
      <c r="DA139" s="234"/>
      <c r="DB139" s="234"/>
      <c r="DC139" s="234"/>
      <c r="DD139" s="234"/>
      <c r="DE139" s="234"/>
      <c r="DF139" s="234"/>
      <c r="DG139" s="234"/>
      <c r="DH139" s="234"/>
      <c r="DI139" s="234"/>
      <c r="DJ139" s="234"/>
      <c r="DK139" s="234"/>
      <c r="DL139" s="234"/>
      <c r="DM139" s="234"/>
      <c r="DN139" s="234"/>
      <c r="DO139" s="234"/>
      <c r="DP139" s="234"/>
      <c r="DQ139" s="234"/>
      <c r="DR139" s="234"/>
      <c r="DS139" s="234"/>
      <c r="DT139" s="234"/>
      <c r="DU139" s="234"/>
      <c r="DV139" s="234"/>
      <c r="DW139" s="234"/>
      <c r="DX139" s="234"/>
      <c r="DY139" s="234"/>
      <c r="DZ139" s="234"/>
      <c r="EA139" s="234"/>
      <c r="EB139" s="234"/>
      <c r="EC139" s="234"/>
      <c r="ED139" s="234"/>
      <c r="EE139" s="234"/>
      <c r="EF139" s="234"/>
      <c r="EG139" s="234"/>
      <c r="EH139" s="234"/>
      <c r="EI139" s="234"/>
      <c r="EJ139" s="234"/>
      <c r="EK139" s="234"/>
      <c r="EL139" s="234"/>
      <c r="EM139" s="234"/>
      <c r="EN139" s="234"/>
      <c r="EO139" s="234"/>
      <c r="EP139" s="234"/>
      <c r="EQ139" s="234"/>
      <c r="ER139" s="234"/>
      <c r="ES139" s="234"/>
      <c r="ET139" s="234"/>
      <c r="EU139" s="234"/>
      <c r="EV139" s="234"/>
      <c r="EW139" s="234"/>
      <c r="EX139" s="234"/>
      <c r="EY139" s="234"/>
      <c r="EZ139" s="234"/>
      <c r="FA139" s="234"/>
      <c r="FB139" s="234"/>
      <c r="FC139" s="234"/>
      <c r="FD139" s="234"/>
      <c r="FE139" s="234"/>
      <c r="FF139" s="234"/>
      <c r="FG139" s="234"/>
      <c r="FH139" s="234"/>
      <c r="FI139" s="234"/>
      <c r="FJ139" s="234"/>
      <c r="FK139" s="234"/>
      <c r="FL139" s="234"/>
      <c r="FM139" s="234"/>
      <c r="FN139" s="234"/>
      <c r="FO139" s="234"/>
      <c r="FP139" s="234"/>
      <c r="FQ139" s="234"/>
      <c r="FR139" s="234"/>
      <c r="FS139" s="234"/>
      <c r="FT139" s="234"/>
      <c r="FU139" s="234"/>
      <c r="FV139" s="234"/>
      <c r="FW139" s="234"/>
      <c r="FX139" s="234"/>
      <c r="FY139" s="234"/>
      <c r="FZ139" s="234"/>
      <c r="GA139" s="234"/>
      <c r="GB139" s="234"/>
      <c r="GC139" s="234"/>
      <c r="GD139" s="234"/>
      <c r="GE139" s="234"/>
      <c r="GF139" s="234"/>
      <c r="GG139" s="234"/>
      <c r="GH139" s="234"/>
      <c r="GI139" s="234"/>
      <c r="GJ139" s="234"/>
      <c r="GK139" s="234"/>
      <c r="GL139" s="234"/>
      <c r="GM139" s="234"/>
      <c r="GN139" s="234"/>
      <c r="GO139" s="234"/>
      <c r="GP139" s="234"/>
      <c r="GQ139" s="234"/>
      <c r="GR139" s="234"/>
      <c r="GS139" s="234"/>
      <c r="GT139" s="234"/>
      <c r="GU139" s="234"/>
      <c r="GV139" s="234"/>
      <c r="GW139" s="234"/>
      <c r="GX139" s="234"/>
      <c r="GY139" s="234"/>
      <c r="GZ139" s="234"/>
      <c r="HA139" s="234"/>
      <c r="HB139" s="234"/>
      <c r="HC139" s="234"/>
      <c r="HD139" s="234"/>
      <c r="HE139" s="234"/>
      <c r="HF139" s="234"/>
      <c r="HG139" s="234"/>
      <c r="HH139" s="234"/>
      <c r="HI139" s="234"/>
      <c r="HJ139" s="234"/>
      <c r="HK139" s="234"/>
      <c r="HL139" s="234"/>
      <c r="HM139" s="234"/>
      <c r="HN139" s="234"/>
      <c r="HO139" s="234"/>
      <c r="HP139" s="234"/>
      <c r="HQ139" s="234"/>
      <c r="HR139" s="234"/>
      <c r="HS139" s="234"/>
      <c r="HT139" s="234"/>
      <c r="HU139" s="234"/>
      <c r="HV139" s="234"/>
      <c r="HW139" s="234"/>
      <c r="HX139" s="234"/>
      <c r="HY139" s="234"/>
      <c r="HZ139" s="234"/>
      <c r="IA139" s="234"/>
      <c r="IB139" s="234"/>
      <c r="IC139" s="234"/>
      <c r="ID139" s="234"/>
      <c r="IE139" s="234"/>
      <c r="IF139" s="234"/>
      <c r="IG139" s="234"/>
      <c r="IH139" s="234"/>
      <c r="II139" s="234"/>
      <c r="IJ139" s="234"/>
      <c r="IK139" s="234"/>
      <c r="IL139" s="234"/>
      <c r="IM139" s="234"/>
      <c r="IN139" s="234"/>
      <c r="IO139" s="234"/>
      <c r="IP139" s="234"/>
      <c r="IQ139" s="234"/>
      <c r="IR139" s="234"/>
      <c r="IS139" s="234"/>
      <c r="IT139" s="234"/>
      <c r="IU139" s="234"/>
    </row>
    <row r="140" spans="1:255" s="237" customFormat="1" ht="15" customHeight="1">
      <c r="A140" s="234"/>
      <c r="B140" s="1066"/>
      <c r="C140" s="348"/>
      <c r="D140" s="1093" t="s">
        <v>227</v>
      </c>
      <c r="E140" s="1066"/>
      <c r="F140" s="1066"/>
      <c r="G140" s="280"/>
      <c r="H140" s="248"/>
      <c r="I140" s="248"/>
      <c r="J140" s="248"/>
      <c r="K140" s="248"/>
      <c r="L140" s="234"/>
      <c r="M140" s="234"/>
      <c r="N140" s="234"/>
      <c r="O140" s="234"/>
      <c r="P140" s="234"/>
      <c r="Q140" s="234"/>
      <c r="R140" s="234"/>
      <c r="S140" s="234"/>
      <c r="T140" s="234"/>
      <c r="U140" s="234"/>
      <c r="V140" s="234"/>
      <c r="W140" s="234"/>
      <c r="X140" s="234"/>
      <c r="Y140" s="234"/>
      <c r="Z140" s="234"/>
      <c r="AA140" s="234"/>
      <c r="AB140" s="234"/>
      <c r="AC140" s="234"/>
      <c r="AD140" s="234"/>
      <c r="AE140" s="234"/>
      <c r="AF140" s="234"/>
      <c r="AG140" s="234"/>
      <c r="AH140" s="234"/>
      <c r="AI140" s="234"/>
      <c r="AJ140" s="234"/>
      <c r="AK140" s="234"/>
      <c r="AL140" s="234"/>
      <c r="AM140" s="234"/>
      <c r="AN140" s="234"/>
      <c r="AO140" s="234"/>
      <c r="AP140" s="234"/>
      <c r="AQ140" s="234"/>
      <c r="AR140" s="234"/>
      <c r="AS140" s="234"/>
      <c r="AT140" s="234"/>
      <c r="AU140" s="234"/>
      <c r="AV140" s="234"/>
      <c r="AW140" s="234"/>
      <c r="AX140" s="234"/>
      <c r="AY140" s="234"/>
      <c r="AZ140" s="234"/>
      <c r="BA140" s="234"/>
      <c r="BB140" s="234"/>
      <c r="BC140" s="234"/>
      <c r="BD140" s="234"/>
      <c r="BE140" s="234"/>
      <c r="BF140" s="234"/>
      <c r="BG140" s="234"/>
      <c r="BH140" s="234"/>
      <c r="BI140" s="234"/>
      <c r="BJ140" s="234"/>
      <c r="BK140" s="234"/>
      <c r="BL140" s="234"/>
      <c r="BM140" s="234"/>
      <c r="BN140" s="234"/>
      <c r="BO140" s="234"/>
      <c r="BP140" s="234"/>
      <c r="BQ140" s="234"/>
      <c r="BR140" s="234"/>
      <c r="BS140" s="234"/>
      <c r="BT140" s="234"/>
      <c r="BU140" s="234"/>
      <c r="BV140" s="234"/>
      <c r="BW140" s="234"/>
      <c r="BX140" s="234"/>
      <c r="BY140" s="234"/>
      <c r="BZ140" s="234"/>
      <c r="CA140" s="234"/>
      <c r="CB140" s="234"/>
      <c r="CC140" s="234"/>
      <c r="CD140" s="234"/>
      <c r="CE140" s="234"/>
      <c r="CF140" s="234"/>
      <c r="CG140" s="234"/>
      <c r="CH140" s="234"/>
      <c r="CI140" s="234"/>
      <c r="CJ140" s="234"/>
      <c r="CK140" s="234"/>
      <c r="CL140" s="234"/>
      <c r="CM140" s="234"/>
      <c r="CN140" s="234"/>
      <c r="CO140" s="234"/>
      <c r="CP140" s="234"/>
      <c r="CQ140" s="234"/>
      <c r="CR140" s="234"/>
      <c r="CS140" s="234"/>
      <c r="CT140" s="234"/>
      <c r="CU140" s="234"/>
      <c r="CV140" s="234"/>
      <c r="CW140" s="234"/>
      <c r="CX140" s="234"/>
      <c r="CY140" s="234"/>
      <c r="CZ140" s="234"/>
      <c r="DA140" s="234"/>
      <c r="DB140" s="234"/>
      <c r="DC140" s="234"/>
      <c r="DD140" s="234"/>
      <c r="DE140" s="234"/>
      <c r="DF140" s="234"/>
      <c r="DG140" s="234"/>
      <c r="DH140" s="234"/>
      <c r="DI140" s="234"/>
      <c r="DJ140" s="234"/>
      <c r="DK140" s="234"/>
      <c r="DL140" s="234"/>
      <c r="DM140" s="234"/>
      <c r="DN140" s="234"/>
      <c r="DO140" s="234"/>
      <c r="DP140" s="234"/>
      <c r="DQ140" s="234"/>
      <c r="DR140" s="234"/>
      <c r="DS140" s="234"/>
      <c r="DT140" s="234"/>
      <c r="DU140" s="234"/>
      <c r="DV140" s="234"/>
      <c r="DW140" s="234"/>
      <c r="DX140" s="234"/>
      <c r="DY140" s="234"/>
      <c r="DZ140" s="234"/>
      <c r="EA140" s="234"/>
      <c r="EB140" s="234"/>
      <c r="EC140" s="234"/>
      <c r="ED140" s="234"/>
      <c r="EE140" s="234"/>
      <c r="EF140" s="234"/>
      <c r="EG140" s="234"/>
      <c r="EH140" s="234"/>
      <c r="EI140" s="234"/>
      <c r="EJ140" s="234"/>
      <c r="EK140" s="234"/>
      <c r="EL140" s="234"/>
      <c r="EM140" s="234"/>
      <c r="EN140" s="234"/>
      <c r="EO140" s="234"/>
      <c r="EP140" s="234"/>
      <c r="EQ140" s="234"/>
      <c r="ER140" s="234"/>
      <c r="ES140" s="234"/>
      <c r="ET140" s="234"/>
      <c r="EU140" s="234"/>
      <c r="EV140" s="234"/>
      <c r="EW140" s="234"/>
      <c r="EX140" s="234"/>
      <c r="EY140" s="234"/>
      <c r="EZ140" s="234"/>
      <c r="FA140" s="234"/>
      <c r="FB140" s="234"/>
      <c r="FC140" s="234"/>
      <c r="FD140" s="234"/>
      <c r="FE140" s="234"/>
      <c r="FF140" s="234"/>
      <c r="FG140" s="234"/>
      <c r="FH140" s="234"/>
      <c r="FI140" s="234"/>
      <c r="FJ140" s="234"/>
      <c r="FK140" s="234"/>
      <c r="FL140" s="234"/>
      <c r="FM140" s="234"/>
      <c r="FN140" s="234"/>
      <c r="FO140" s="234"/>
      <c r="FP140" s="234"/>
      <c r="FQ140" s="234"/>
      <c r="FR140" s="234"/>
      <c r="FS140" s="234"/>
      <c r="FT140" s="234"/>
      <c r="FU140" s="234"/>
      <c r="FV140" s="234"/>
      <c r="FW140" s="234"/>
      <c r="FX140" s="234"/>
      <c r="FY140" s="234"/>
      <c r="FZ140" s="234"/>
      <c r="GA140" s="234"/>
      <c r="GB140" s="234"/>
      <c r="GC140" s="234"/>
      <c r="GD140" s="234"/>
      <c r="GE140" s="234"/>
      <c r="GF140" s="234"/>
      <c r="GG140" s="234"/>
      <c r="GH140" s="234"/>
      <c r="GI140" s="234"/>
      <c r="GJ140" s="234"/>
      <c r="GK140" s="234"/>
      <c r="GL140" s="234"/>
      <c r="GM140" s="234"/>
      <c r="GN140" s="234"/>
      <c r="GO140" s="234"/>
      <c r="GP140" s="234"/>
      <c r="GQ140" s="234"/>
      <c r="GR140" s="234"/>
      <c r="GS140" s="234"/>
      <c r="GT140" s="234"/>
      <c r="GU140" s="234"/>
      <c r="GV140" s="234"/>
      <c r="GW140" s="234"/>
      <c r="GX140" s="234"/>
      <c r="GY140" s="234"/>
      <c r="GZ140" s="234"/>
      <c r="HA140" s="234"/>
      <c r="HB140" s="234"/>
      <c r="HC140" s="234"/>
      <c r="HD140" s="234"/>
      <c r="HE140" s="234"/>
      <c r="HF140" s="234"/>
      <c r="HG140" s="234"/>
      <c r="HH140" s="234"/>
      <c r="HI140" s="234"/>
      <c r="HJ140" s="234"/>
      <c r="HK140" s="234"/>
      <c r="HL140" s="234"/>
      <c r="HM140" s="234"/>
      <c r="HN140" s="234"/>
      <c r="HO140" s="234"/>
      <c r="HP140" s="234"/>
      <c r="HQ140" s="234"/>
      <c r="HR140" s="234"/>
      <c r="HS140" s="234"/>
      <c r="HT140" s="234"/>
      <c r="HU140" s="234"/>
      <c r="HV140" s="234"/>
      <c r="HW140" s="234"/>
      <c r="HX140" s="234"/>
      <c r="HY140" s="234"/>
      <c r="HZ140" s="234"/>
      <c r="IA140" s="234"/>
      <c r="IB140" s="234"/>
      <c r="IC140" s="234"/>
      <c r="ID140" s="234"/>
      <c r="IE140" s="234"/>
      <c r="IF140" s="234"/>
      <c r="IG140" s="234"/>
      <c r="IH140" s="234"/>
      <c r="II140" s="234"/>
      <c r="IJ140" s="234"/>
      <c r="IK140" s="234"/>
      <c r="IL140" s="234"/>
      <c r="IM140" s="234"/>
      <c r="IN140" s="234"/>
      <c r="IO140" s="234"/>
      <c r="IP140" s="234"/>
      <c r="IQ140" s="234"/>
      <c r="IR140" s="234"/>
      <c r="IS140" s="234"/>
      <c r="IT140" s="234"/>
      <c r="IU140" s="234"/>
    </row>
    <row r="141" spans="1:255" s="237" customFormat="1" ht="15" customHeight="1">
      <c r="A141" s="234"/>
      <c r="B141" s="1066"/>
      <c r="C141" s="348"/>
      <c r="D141" s="1082" t="s">
        <v>538</v>
      </c>
      <c r="E141" s="1066"/>
      <c r="F141" s="1066"/>
      <c r="G141" s="280"/>
      <c r="H141" s="248"/>
      <c r="I141" s="248"/>
      <c r="J141" s="248"/>
      <c r="K141" s="248"/>
      <c r="L141" s="234"/>
      <c r="M141" s="234"/>
      <c r="N141" s="234"/>
      <c r="O141" s="234"/>
      <c r="P141" s="234"/>
      <c r="Q141" s="234"/>
      <c r="R141" s="234"/>
      <c r="S141" s="234"/>
      <c r="T141" s="234"/>
      <c r="U141" s="234"/>
      <c r="V141" s="234"/>
      <c r="W141" s="234"/>
      <c r="X141" s="234"/>
      <c r="Y141" s="234"/>
      <c r="Z141" s="234"/>
      <c r="AA141" s="234"/>
      <c r="AB141" s="234"/>
      <c r="AC141" s="234"/>
      <c r="AD141" s="234"/>
      <c r="AE141" s="234"/>
      <c r="AF141" s="234"/>
      <c r="AG141" s="234"/>
      <c r="AH141" s="234"/>
      <c r="AI141" s="234"/>
      <c r="AJ141" s="234"/>
      <c r="AK141" s="234"/>
      <c r="AL141" s="234"/>
      <c r="AM141" s="234"/>
      <c r="AN141" s="234"/>
      <c r="AO141" s="234"/>
      <c r="AP141" s="234"/>
      <c r="AQ141" s="234"/>
      <c r="AR141" s="234"/>
      <c r="AS141" s="234"/>
      <c r="AT141" s="234"/>
      <c r="AU141" s="234"/>
      <c r="AV141" s="234"/>
      <c r="AW141" s="234"/>
      <c r="AX141" s="234"/>
      <c r="AY141" s="234"/>
      <c r="AZ141" s="234"/>
      <c r="BA141" s="234"/>
      <c r="BB141" s="234"/>
      <c r="BC141" s="234"/>
      <c r="BD141" s="234"/>
      <c r="BE141" s="234"/>
      <c r="BF141" s="234"/>
      <c r="BG141" s="234"/>
      <c r="BH141" s="234"/>
      <c r="BI141" s="234"/>
      <c r="BJ141" s="234"/>
      <c r="BK141" s="234"/>
      <c r="BL141" s="234"/>
      <c r="BM141" s="234"/>
      <c r="BN141" s="234"/>
      <c r="BO141" s="234"/>
      <c r="BP141" s="234"/>
      <c r="BQ141" s="234"/>
      <c r="BR141" s="234"/>
      <c r="BS141" s="234"/>
      <c r="BT141" s="234"/>
      <c r="BU141" s="234"/>
      <c r="BV141" s="234"/>
      <c r="BW141" s="234"/>
      <c r="BX141" s="234"/>
      <c r="BY141" s="234"/>
      <c r="BZ141" s="234"/>
      <c r="CA141" s="234"/>
      <c r="CB141" s="234"/>
      <c r="CC141" s="234"/>
      <c r="CD141" s="234"/>
      <c r="CE141" s="234"/>
      <c r="CF141" s="234"/>
      <c r="CG141" s="234"/>
      <c r="CH141" s="234"/>
      <c r="CI141" s="234"/>
      <c r="CJ141" s="234"/>
      <c r="CK141" s="234"/>
      <c r="CL141" s="234"/>
      <c r="CM141" s="234"/>
      <c r="CN141" s="234"/>
      <c r="CO141" s="234"/>
      <c r="CP141" s="234"/>
      <c r="CQ141" s="234"/>
      <c r="CR141" s="234"/>
      <c r="CS141" s="234"/>
      <c r="CT141" s="234"/>
      <c r="CU141" s="234"/>
      <c r="CV141" s="234"/>
      <c r="CW141" s="234"/>
      <c r="CX141" s="234"/>
      <c r="CY141" s="234"/>
      <c r="CZ141" s="234"/>
      <c r="DA141" s="234"/>
      <c r="DB141" s="234"/>
      <c r="DC141" s="234"/>
      <c r="DD141" s="234"/>
      <c r="DE141" s="234"/>
      <c r="DF141" s="234"/>
      <c r="DG141" s="234"/>
      <c r="DH141" s="234"/>
      <c r="DI141" s="234"/>
      <c r="DJ141" s="234"/>
      <c r="DK141" s="234"/>
      <c r="DL141" s="234"/>
      <c r="DM141" s="234"/>
      <c r="DN141" s="234"/>
      <c r="DO141" s="234"/>
      <c r="DP141" s="234"/>
      <c r="DQ141" s="234"/>
      <c r="DR141" s="234"/>
      <c r="DS141" s="234"/>
      <c r="DT141" s="234"/>
      <c r="DU141" s="234"/>
      <c r="DV141" s="234"/>
      <c r="DW141" s="234"/>
      <c r="DX141" s="234"/>
      <c r="DY141" s="234"/>
      <c r="DZ141" s="234"/>
      <c r="EA141" s="234"/>
      <c r="EB141" s="234"/>
      <c r="EC141" s="234"/>
      <c r="ED141" s="234"/>
      <c r="EE141" s="234"/>
      <c r="EF141" s="234"/>
      <c r="EG141" s="234"/>
      <c r="EH141" s="234"/>
      <c r="EI141" s="234"/>
      <c r="EJ141" s="234"/>
      <c r="EK141" s="234"/>
      <c r="EL141" s="234"/>
      <c r="EM141" s="234"/>
      <c r="EN141" s="234"/>
      <c r="EO141" s="234"/>
      <c r="EP141" s="234"/>
      <c r="EQ141" s="234"/>
      <c r="ER141" s="234"/>
      <c r="ES141" s="234"/>
      <c r="ET141" s="234"/>
      <c r="EU141" s="234"/>
      <c r="EV141" s="234"/>
      <c r="EW141" s="234"/>
      <c r="EX141" s="234"/>
      <c r="EY141" s="234"/>
      <c r="EZ141" s="234"/>
      <c r="FA141" s="234"/>
      <c r="FB141" s="234"/>
      <c r="FC141" s="234"/>
      <c r="FD141" s="234"/>
      <c r="FE141" s="234"/>
      <c r="FF141" s="234"/>
      <c r="FG141" s="234"/>
      <c r="FH141" s="234"/>
      <c r="FI141" s="234"/>
      <c r="FJ141" s="234"/>
      <c r="FK141" s="234"/>
      <c r="FL141" s="234"/>
      <c r="FM141" s="234"/>
      <c r="FN141" s="234"/>
      <c r="FO141" s="234"/>
      <c r="FP141" s="234"/>
      <c r="FQ141" s="234"/>
      <c r="FR141" s="234"/>
      <c r="FS141" s="234"/>
      <c r="FT141" s="234"/>
      <c r="FU141" s="234"/>
      <c r="FV141" s="234"/>
      <c r="FW141" s="234"/>
      <c r="FX141" s="234"/>
      <c r="FY141" s="234"/>
      <c r="FZ141" s="234"/>
      <c r="GA141" s="234"/>
      <c r="GB141" s="234"/>
      <c r="GC141" s="234"/>
      <c r="GD141" s="234"/>
      <c r="GE141" s="234"/>
      <c r="GF141" s="234"/>
      <c r="GG141" s="234"/>
      <c r="GH141" s="234"/>
      <c r="GI141" s="234"/>
      <c r="GJ141" s="234"/>
      <c r="GK141" s="234"/>
      <c r="GL141" s="234"/>
      <c r="GM141" s="234"/>
      <c r="GN141" s="234"/>
      <c r="GO141" s="234"/>
      <c r="GP141" s="234"/>
      <c r="GQ141" s="234"/>
      <c r="GR141" s="234"/>
      <c r="GS141" s="234"/>
      <c r="GT141" s="234"/>
      <c r="GU141" s="234"/>
      <c r="GV141" s="234"/>
      <c r="GW141" s="234"/>
      <c r="GX141" s="234"/>
      <c r="GY141" s="234"/>
      <c r="GZ141" s="234"/>
      <c r="HA141" s="234"/>
      <c r="HB141" s="234"/>
      <c r="HC141" s="234"/>
      <c r="HD141" s="234"/>
      <c r="HE141" s="234"/>
      <c r="HF141" s="234"/>
      <c r="HG141" s="234"/>
      <c r="HH141" s="234"/>
      <c r="HI141" s="234"/>
      <c r="HJ141" s="234"/>
      <c r="HK141" s="234"/>
      <c r="HL141" s="234"/>
      <c r="HM141" s="234"/>
      <c r="HN141" s="234"/>
      <c r="HO141" s="234"/>
      <c r="HP141" s="234"/>
      <c r="HQ141" s="234"/>
      <c r="HR141" s="234"/>
      <c r="HS141" s="234"/>
      <c r="HT141" s="234"/>
      <c r="HU141" s="234"/>
      <c r="HV141" s="234"/>
      <c r="HW141" s="234"/>
      <c r="HX141" s="234"/>
      <c r="HY141" s="234"/>
      <c r="HZ141" s="234"/>
      <c r="IA141" s="234"/>
      <c r="IB141" s="234"/>
      <c r="IC141" s="234"/>
      <c r="ID141" s="234"/>
      <c r="IE141" s="234"/>
      <c r="IF141" s="234"/>
      <c r="IG141" s="234"/>
      <c r="IH141" s="234"/>
      <c r="II141" s="234"/>
      <c r="IJ141" s="234"/>
      <c r="IK141" s="234"/>
      <c r="IL141" s="234"/>
      <c r="IM141" s="234"/>
      <c r="IN141" s="234"/>
      <c r="IO141" s="234"/>
      <c r="IP141" s="234"/>
      <c r="IQ141" s="234"/>
      <c r="IR141" s="234"/>
      <c r="IS141" s="234"/>
      <c r="IT141" s="234"/>
      <c r="IU141" s="234"/>
    </row>
    <row r="142" spans="1:255" s="237" customFormat="1" ht="15" customHeight="1">
      <c r="A142" s="234"/>
      <c r="B142" s="1066"/>
      <c r="C142" s="348"/>
      <c r="D142" s="1082" t="s">
        <v>229</v>
      </c>
      <c r="E142" s="1066"/>
      <c r="F142" s="1066"/>
      <c r="G142" s="280"/>
      <c r="H142" s="248"/>
      <c r="I142" s="248"/>
      <c r="J142" s="248"/>
      <c r="K142" s="248"/>
      <c r="L142" s="234"/>
      <c r="M142" s="234"/>
      <c r="N142" s="234"/>
      <c r="O142" s="234"/>
      <c r="P142" s="234"/>
      <c r="Q142" s="234"/>
      <c r="R142" s="234"/>
      <c r="S142" s="234"/>
      <c r="T142" s="234"/>
      <c r="U142" s="234"/>
      <c r="V142" s="234"/>
      <c r="W142" s="234"/>
      <c r="X142" s="234"/>
      <c r="Y142" s="234"/>
      <c r="Z142" s="234"/>
      <c r="AA142" s="234"/>
      <c r="AB142" s="234"/>
      <c r="AC142" s="234"/>
      <c r="AD142" s="234"/>
      <c r="AE142" s="234"/>
      <c r="AF142" s="234"/>
      <c r="AG142" s="234"/>
      <c r="AH142" s="234"/>
      <c r="AI142" s="234"/>
      <c r="AJ142" s="234"/>
      <c r="AK142" s="234"/>
      <c r="AL142" s="234"/>
      <c r="AM142" s="234"/>
      <c r="AN142" s="234"/>
      <c r="AO142" s="234"/>
      <c r="AP142" s="234"/>
      <c r="AQ142" s="234"/>
      <c r="AR142" s="234"/>
      <c r="AS142" s="234"/>
      <c r="AT142" s="234"/>
      <c r="AU142" s="234"/>
      <c r="AV142" s="234"/>
      <c r="AW142" s="234"/>
      <c r="AX142" s="234"/>
      <c r="AY142" s="234"/>
      <c r="AZ142" s="234"/>
      <c r="BA142" s="234"/>
      <c r="BB142" s="234"/>
      <c r="BC142" s="234"/>
      <c r="BD142" s="234"/>
      <c r="BE142" s="234"/>
      <c r="BF142" s="234"/>
      <c r="BG142" s="234"/>
      <c r="BH142" s="234"/>
      <c r="BI142" s="234"/>
      <c r="BJ142" s="234"/>
      <c r="BK142" s="234"/>
      <c r="BL142" s="234"/>
      <c r="BM142" s="234"/>
      <c r="BN142" s="234"/>
      <c r="BO142" s="234"/>
      <c r="BP142" s="234"/>
      <c r="BQ142" s="234"/>
      <c r="BR142" s="234"/>
      <c r="BS142" s="234"/>
      <c r="BT142" s="234"/>
      <c r="BU142" s="234"/>
      <c r="BV142" s="234"/>
      <c r="BW142" s="234"/>
      <c r="BX142" s="234"/>
      <c r="BY142" s="234"/>
      <c r="BZ142" s="234"/>
      <c r="CA142" s="234"/>
      <c r="CB142" s="234"/>
      <c r="CC142" s="234"/>
      <c r="CD142" s="234"/>
      <c r="CE142" s="234"/>
      <c r="CF142" s="234"/>
      <c r="CG142" s="234"/>
      <c r="CH142" s="234"/>
      <c r="CI142" s="234"/>
      <c r="CJ142" s="234"/>
      <c r="CK142" s="234"/>
      <c r="CL142" s="234"/>
      <c r="CM142" s="234"/>
      <c r="CN142" s="234"/>
      <c r="CO142" s="234"/>
      <c r="CP142" s="234"/>
      <c r="CQ142" s="234"/>
      <c r="CR142" s="234"/>
      <c r="CS142" s="234"/>
      <c r="CT142" s="234"/>
      <c r="CU142" s="234"/>
      <c r="CV142" s="234"/>
      <c r="CW142" s="234"/>
      <c r="CX142" s="234"/>
      <c r="CY142" s="234"/>
      <c r="CZ142" s="234"/>
      <c r="DA142" s="234"/>
      <c r="DB142" s="234"/>
      <c r="DC142" s="234"/>
      <c r="DD142" s="234"/>
      <c r="DE142" s="234"/>
      <c r="DF142" s="234"/>
      <c r="DG142" s="234"/>
      <c r="DH142" s="234"/>
      <c r="DI142" s="234"/>
      <c r="DJ142" s="234"/>
      <c r="DK142" s="234"/>
      <c r="DL142" s="234"/>
      <c r="DM142" s="234"/>
      <c r="DN142" s="234"/>
      <c r="DO142" s="234"/>
      <c r="DP142" s="234"/>
      <c r="DQ142" s="234"/>
      <c r="DR142" s="234"/>
      <c r="DS142" s="234"/>
      <c r="DT142" s="234"/>
      <c r="DU142" s="234"/>
      <c r="DV142" s="234"/>
      <c r="DW142" s="234"/>
      <c r="DX142" s="234"/>
      <c r="DY142" s="234"/>
      <c r="DZ142" s="234"/>
      <c r="EA142" s="234"/>
      <c r="EB142" s="234"/>
      <c r="EC142" s="234"/>
      <c r="ED142" s="234"/>
      <c r="EE142" s="234"/>
      <c r="EF142" s="234"/>
      <c r="EG142" s="234"/>
      <c r="EH142" s="234"/>
      <c r="EI142" s="234"/>
      <c r="EJ142" s="234"/>
      <c r="EK142" s="234"/>
      <c r="EL142" s="234"/>
      <c r="EM142" s="234"/>
      <c r="EN142" s="234"/>
      <c r="EO142" s="234"/>
      <c r="EP142" s="234"/>
      <c r="EQ142" s="234"/>
      <c r="ER142" s="234"/>
      <c r="ES142" s="234"/>
      <c r="ET142" s="234"/>
      <c r="EU142" s="234"/>
      <c r="EV142" s="234"/>
      <c r="EW142" s="234"/>
      <c r="EX142" s="234"/>
      <c r="EY142" s="234"/>
      <c r="EZ142" s="234"/>
      <c r="FA142" s="234"/>
      <c r="FB142" s="234"/>
      <c r="FC142" s="234"/>
      <c r="FD142" s="234"/>
      <c r="FE142" s="234"/>
      <c r="FF142" s="234"/>
      <c r="FG142" s="234"/>
      <c r="FH142" s="234"/>
      <c r="FI142" s="234"/>
      <c r="FJ142" s="234"/>
      <c r="FK142" s="234"/>
      <c r="FL142" s="234"/>
      <c r="FM142" s="234"/>
      <c r="FN142" s="234"/>
      <c r="FO142" s="234"/>
      <c r="FP142" s="234"/>
      <c r="FQ142" s="234"/>
      <c r="FR142" s="234"/>
      <c r="FS142" s="234"/>
      <c r="FT142" s="234"/>
      <c r="FU142" s="234"/>
      <c r="FV142" s="234"/>
      <c r="FW142" s="234"/>
      <c r="FX142" s="234"/>
      <c r="FY142" s="234"/>
      <c r="FZ142" s="234"/>
      <c r="GA142" s="234"/>
      <c r="GB142" s="234"/>
      <c r="GC142" s="234"/>
      <c r="GD142" s="234"/>
      <c r="GE142" s="234"/>
      <c r="GF142" s="234"/>
      <c r="GG142" s="234"/>
      <c r="GH142" s="234"/>
      <c r="GI142" s="234"/>
      <c r="GJ142" s="234"/>
      <c r="GK142" s="234"/>
      <c r="GL142" s="234"/>
      <c r="GM142" s="234"/>
      <c r="GN142" s="234"/>
      <c r="GO142" s="234"/>
      <c r="GP142" s="234"/>
      <c r="GQ142" s="234"/>
      <c r="GR142" s="234"/>
      <c r="GS142" s="234"/>
      <c r="GT142" s="234"/>
      <c r="GU142" s="234"/>
      <c r="GV142" s="234"/>
      <c r="GW142" s="234"/>
      <c r="GX142" s="234"/>
      <c r="GY142" s="234"/>
      <c r="GZ142" s="234"/>
      <c r="HA142" s="234"/>
      <c r="HB142" s="234"/>
      <c r="HC142" s="234"/>
      <c r="HD142" s="234"/>
      <c r="HE142" s="234"/>
      <c r="HF142" s="234"/>
      <c r="HG142" s="234"/>
      <c r="HH142" s="234"/>
      <c r="HI142" s="234"/>
      <c r="HJ142" s="234"/>
      <c r="HK142" s="234"/>
      <c r="HL142" s="234"/>
      <c r="HM142" s="234"/>
      <c r="HN142" s="234"/>
      <c r="HO142" s="234"/>
      <c r="HP142" s="234"/>
      <c r="HQ142" s="234"/>
      <c r="HR142" s="234"/>
      <c r="HS142" s="234"/>
      <c r="HT142" s="234"/>
      <c r="HU142" s="234"/>
      <c r="HV142" s="234"/>
      <c r="HW142" s="234"/>
      <c r="HX142" s="234"/>
      <c r="HY142" s="234"/>
      <c r="HZ142" s="234"/>
      <c r="IA142" s="234"/>
      <c r="IB142" s="234"/>
      <c r="IC142" s="234"/>
      <c r="ID142" s="234"/>
      <c r="IE142" s="234"/>
      <c r="IF142" s="234"/>
      <c r="IG142" s="234"/>
      <c r="IH142" s="234"/>
      <c r="II142" s="234"/>
      <c r="IJ142" s="234"/>
      <c r="IK142" s="234"/>
      <c r="IL142" s="234"/>
      <c r="IM142" s="234"/>
      <c r="IN142" s="234"/>
      <c r="IO142" s="234"/>
      <c r="IP142" s="234"/>
      <c r="IQ142" s="234"/>
      <c r="IR142" s="234"/>
      <c r="IS142" s="234"/>
      <c r="IT142" s="234"/>
      <c r="IU142" s="234"/>
    </row>
    <row r="143" spans="1:255" s="237" customFormat="1" ht="15" customHeight="1">
      <c r="A143" s="234"/>
      <c r="B143" s="1066"/>
      <c r="C143" s="348"/>
      <c r="D143" s="1082" t="s">
        <v>584</v>
      </c>
      <c r="E143" s="1066"/>
      <c r="F143" s="1066"/>
      <c r="G143" s="280"/>
      <c r="H143" s="248"/>
      <c r="I143" s="248"/>
      <c r="J143" s="248"/>
      <c r="K143" s="248"/>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34"/>
      <c r="BK143" s="234"/>
      <c r="BL143" s="234"/>
      <c r="BM143" s="234"/>
      <c r="BN143" s="234"/>
      <c r="BO143" s="234"/>
      <c r="BP143" s="234"/>
      <c r="BQ143" s="234"/>
      <c r="BR143" s="234"/>
      <c r="BS143" s="234"/>
      <c r="BT143" s="234"/>
      <c r="BU143" s="234"/>
      <c r="BV143" s="234"/>
      <c r="BW143" s="234"/>
      <c r="BX143" s="234"/>
      <c r="BY143" s="234"/>
      <c r="BZ143" s="234"/>
      <c r="CA143" s="234"/>
      <c r="CB143" s="234"/>
      <c r="CC143" s="234"/>
      <c r="CD143" s="234"/>
      <c r="CE143" s="234"/>
      <c r="CF143" s="234"/>
      <c r="CG143" s="234"/>
      <c r="CH143" s="234"/>
      <c r="CI143" s="234"/>
      <c r="CJ143" s="234"/>
      <c r="CK143" s="234"/>
      <c r="CL143" s="234"/>
      <c r="CM143" s="234"/>
      <c r="CN143" s="234"/>
      <c r="CO143" s="234"/>
      <c r="CP143" s="234"/>
      <c r="CQ143" s="234"/>
      <c r="CR143" s="234"/>
      <c r="CS143" s="234"/>
      <c r="CT143" s="234"/>
      <c r="CU143" s="234"/>
      <c r="CV143" s="234"/>
      <c r="CW143" s="234"/>
      <c r="CX143" s="234"/>
      <c r="CY143" s="234"/>
      <c r="CZ143" s="234"/>
      <c r="DA143" s="234"/>
      <c r="DB143" s="234"/>
      <c r="DC143" s="234"/>
      <c r="DD143" s="234"/>
      <c r="DE143" s="234"/>
      <c r="DF143" s="234"/>
      <c r="DG143" s="234"/>
      <c r="DH143" s="234"/>
      <c r="DI143" s="234"/>
      <c r="DJ143" s="234"/>
      <c r="DK143" s="234"/>
      <c r="DL143" s="234"/>
      <c r="DM143" s="234"/>
      <c r="DN143" s="234"/>
      <c r="DO143" s="234"/>
      <c r="DP143" s="234"/>
      <c r="DQ143" s="234"/>
      <c r="DR143" s="234"/>
      <c r="DS143" s="234"/>
      <c r="DT143" s="234"/>
      <c r="DU143" s="234"/>
      <c r="DV143" s="234"/>
      <c r="DW143" s="234"/>
      <c r="DX143" s="234"/>
      <c r="DY143" s="234"/>
      <c r="DZ143" s="234"/>
      <c r="EA143" s="234"/>
      <c r="EB143" s="234"/>
      <c r="EC143" s="234"/>
      <c r="ED143" s="234"/>
      <c r="EE143" s="234"/>
      <c r="EF143" s="234"/>
      <c r="EG143" s="234"/>
      <c r="EH143" s="234"/>
      <c r="EI143" s="234"/>
      <c r="EJ143" s="234"/>
      <c r="EK143" s="234"/>
      <c r="EL143" s="234"/>
      <c r="EM143" s="234"/>
      <c r="EN143" s="234"/>
      <c r="EO143" s="234"/>
      <c r="EP143" s="234"/>
      <c r="EQ143" s="234"/>
      <c r="ER143" s="234"/>
      <c r="ES143" s="234"/>
      <c r="ET143" s="234"/>
      <c r="EU143" s="234"/>
      <c r="EV143" s="234"/>
      <c r="EW143" s="234"/>
      <c r="EX143" s="234"/>
      <c r="EY143" s="234"/>
      <c r="EZ143" s="234"/>
      <c r="FA143" s="234"/>
      <c r="FB143" s="234"/>
      <c r="FC143" s="234"/>
      <c r="FD143" s="234"/>
      <c r="FE143" s="234"/>
      <c r="FF143" s="234"/>
      <c r="FG143" s="234"/>
      <c r="FH143" s="234"/>
      <c r="FI143" s="234"/>
      <c r="FJ143" s="234"/>
      <c r="FK143" s="234"/>
      <c r="FL143" s="234"/>
      <c r="FM143" s="234"/>
      <c r="FN143" s="234"/>
      <c r="FO143" s="234"/>
      <c r="FP143" s="234"/>
      <c r="FQ143" s="234"/>
      <c r="FR143" s="234"/>
      <c r="FS143" s="234"/>
      <c r="FT143" s="234"/>
      <c r="FU143" s="234"/>
      <c r="FV143" s="234"/>
      <c r="FW143" s="234"/>
      <c r="FX143" s="234"/>
      <c r="FY143" s="234"/>
      <c r="FZ143" s="234"/>
      <c r="GA143" s="234"/>
      <c r="GB143" s="234"/>
      <c r="GC143" s="234"/>
      <c r="GD143" s="234"/>
      <c r="GE143" s="234"/>
      <c r="GF143" s="234"/>
      <c r="GG143" s="234"/>
      <c r="GH143" s="234"/>
      <c r="GI143" s="234"/>
      <c r="GJ143" s="234"/>
      <c r="GK143" s="234"/>
      <c r="GL143" s="234"/>
      <c r="GM143" s="234"/>
      <c r="GN143" s="234"/>
      <c r="GO143" s="234"/>
      <c r="GP143" s="234"/>
      <c r="GQ143" s="234"/>
      <c r="GR143" s="234"/>
      <c r="GS143" s="234"/>
      <c r="GT143" s="234"/>
      <c r="GU143" s="234"/>
      <c r="GV143" s="234"/>
      <c r="GW143" s="234"/>
      <c r="GX143" s="234"/>
      <c r="GY143" s="234"/>
      <c r="GZ143" s="234"/>
      <c r="HA143" s="234"/>
      <c r="HB143" s="234"/>
      <c r="HC143" s="234"/>
      <c r="HD143" s="234"/>
      <c r="HE143" s="234"/>
      <c r="HF143" s="234"/>
      <c r="HG143" s="234"/>
      <c r="HH143" s="234"/>
      <c r="HI143" s="234"/>
      <c r="HJ143" s="234"/>
      <c r="HK143" s="234"/>
      <c r="HL143" s="234"/>
      <c r="HM143" s="234"/>
      <c r="HN143" s="234"/>
      <c r="HO143" s="234"/>
      <c r="HP143" s="234"/>
      <c r="HQ143" s="234"/>
      <c r="HR143" s="234"/>
      <c r="HS143" s="234"/>
      <c r="HT143" s="234"/>
      <c r="HU143" s="234"/>
      <c r="HV143" s="234"/>
      <c r="HW143" s="234"/>
      <c r="HX143" s="234"/>
      <c r="HY143" s="234"/>
      <c r="HZ143" s="234"/>
      <c r="IA143" s="234"/>
      <c r="IB143" s="234"/>
      <c r="IC143" s="234"/>
      <c r="ID143" s="234"/>
      <c r="IE143" s="234"/>
      <c r="IF143" s="234"/>
      <c r="IG143" s="234"/>
      <c r="IH143" s="234"/>
      <c r="II143" s="234"/>
      <c r="IJ143" s="234"/>
      <c r="IK143" s="234"/>
      <c r="IL143" s="234"/>
      <c r="IM143" s="234"/>
      <c r="IN143" s="234"/>
      <c r="IO143" s="234"/>
      <c r="IP143" s="234"/>
      <c r="IQ143" s="234"/>
      <c r="IR143" s="234"/>
      <c r="IS143" s="234"/>
      <c r="IT143" s="234"/>
      <c r="IU143" s="234"/>
    </row>
    <row r="144" spans="1:255" s="237" customFormat="1" ht="15" customHeight="1">
      <c r="A144" s="234"/>
      <c r="B144" s="1066"/>
      <c r="C144" s="348"/>
      <c r="D144" s="1082" t="s">
        <v>583</v>
      </c>
      <c r="E144" s="1066"/>
      <c r="F144" s="1066"/>
      <c r="G144" s="280"/>
      <c r="H144" s="248"/>
      <c r="I144" s="248"/>
      <c r="J144" s="248"/>
      <c r="K144" s="248"/>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c r="AJ144" s="234"/>
      <c r="AK144" s="234"/>
      <c r="AL144" s="234"/>
      <c r="AM144" s="234"/>
      <c r="AN144" s="234"/>
      <c r="AO144" s="234"/>
      <c r="AP144" s="234"/>
      <c r="AQ144" s="234"/>
      <c r="AR144" s="234"/>
      <c r="AS144" s="234"/>
      <c r="AT144" s="234"/>
      <c r="AU144" s="234"/>
      <c r="AV144" s="234"/>
      <c r="AW144" s="234"/>
      <c r="AX144" s="234"/>
      <c r="AY144" s="234"/>
      <c r="AZ144" s="234"/>
      <c r="BA144" s="234"/>
      <c r="BB144" s="234"/>
      <c r="BC144" s="234"/>
      <c r="BD144" s="234"/>
      <c r="BE144" s="234"/>
      <c r="BF144" s="234"/>
      <c r="BG144" s="234"/>
      <c r="BH144" s="234"/>
      <c r="BI144" s="234"/>
      <c r="BJ144" s="234"/>
      <c r="BK144" s="234"/>
      <c r="BL144" s="234"/>
      <c r="BM144" s="234"/>
      <c r="BN144" s="234"/>
      <c r="BO144" s="234"/>
      <c r="BP144" s="234"/>
      <c r="BQ144" s="234"/>
      <c r="BR144" s="234"/>
      <c r="BS144" s="234"/>
      <c r="BT144" s="234"/>
      <c r="BU144" s="234"/>
      <c r="BV144" s="234"/>
      <c r="BW144" s="234"/>
      <c r="BX144" s="234"/>
      <c r="BY144" s="234"/>
      <c r="BZ144" s="234"/>
      <c r="CA144" s="234"/>
      <c r="CB144" s="234"/>
      <c r="CC144" s="234"/>
      <c r="CD144" s="234"/>
      <c r="CE144" s="234"/>
      <c r="CF144" s="234"/>
      <c r="CG144" s="234"/>
      <c r="CH144" s="234"/>
      <c r="CI144" s="234"/>
      <c r="CJ144" s="234"/>
      <c r="CK144" s="234"/>
      <c r="CL144" s="234"/>
      <c r="CM144" s="234"/>
      <c r="CN144" s="234"/>
      <c r="CO144" s="234"/>
      <c r="CP144" s="234"/>
      <c r="CQ144" s="234"/>
      <c r="CR144" s="234"/>
      <c r="CS144" s="234"/>
      <c r="CT144" s="234"/>
      <c r="CU144" s="234"/>
      <c r="CV144" s="234"/>
      <c r="CW144" s="234"/>
      <c r="CX144" s="234"/>
      <c r="CY144" s="234"/>
      <c r="CZ144" s="234"/>
      <c r="DA144" s="234"/>
      <c r="DB144" s="234"/>
      <c r="DC144" s="234"/>
      <c r="DD144" s="234"/>
      <c r="DE144" s="234"/>
      <c r="DF144" s="234"/>
      <c r="DG144" s="234"/>
      <c r="DH144" s="234"/>
      <c r="DI144" s="234"/>
      <c r="DJ144" s="234"/>
      <c r="DK144" s="234"/>
      <c r="DL144" s="234"/>
      <c r="DM144" s="234"/>
      <c r="DN144" s="234"/>
      <c r="DO144" s="234"/>
      <c r="DP144" s="234"/>
      <c r="DQ144" s="234"/>
      <c r="DR144" s="234"/>
      <c r="DS144" s="234"/>
      <c r="DT144" s="234"/>
      <c r="DU144" s="234"/>
      <c r="DV144" s="234"/>
      <c r="DW144" s="234"/>
      <c r="DX144" s="234"/>
      <c r="DY144" s="234"/>
      <c r="DZ144" s="234"/>
      <c r="EA144" s="234"/>
      <c r="EB144" s="234"/>
      <c r="EC144" s="234"/>
      <c r="ED144" s="234"/>
      <c r="EE144" s="234"/>
      <c r="EF144" s="234"/>
      <c r="EG144" s="234"/>
      <c r="EH144" s="234"/>
      <c r="EI144" s="234"/>
      <c r="EJ144" s="234"/>
      <c r="EK144" s="234"/>
      <c r="EL144" s="234"/>
      <c r="EM144" s="234"/>
      <c r="EN144" s="234"/>
      <c r="EO144" s="234"/>
      <c r="EP144" s="234"/>
      <c r="EQ144" s="234"/>
      <c r="ER144" s="234"/>
      <c r="ES144" s="234"/>
      <c r="ET144" s="234"/>
      <c r="EU144" s="234"/>
      <c r="EV144" s="234"/>
      <c r="EW144" s="234"/>
      <c r="EX144" s="234"/>
      <c r="EY144" s="234"/>
      <c r="EZ144" s="234"/>
      <c r="FA144" s="234"/>
      <c r="FB144" s="234"/>
      <c r="FC144" s="234"/>
      <c r="FD144" s="234"/>
      <c r="FE144" s="234"/>
      <c r="FF144" s="234"/>
      <c r="FG144" s="234"/>
      <c r="FH144" s="234"/>
      <c r="FI144" s="234"/>
      <c r="FJ144" s="234"/>
      <c r="FK144" s="234"/>
      <c r="FL144" s="234"/>
      <c r="FM144" s="234"/>
      <c r="FN144" s="234"/>
      <c r="FO144" s="234"/>
      <c r="FP144" s="234"/>
      <c r="FQ144" s="234"/>
      <c r="FR144" s="234"/>
      <c r="FS144" s="234"/>
      <c r="FT144" s="234"/>
      <c r="FU144" s="234"/>
      <c r="FV144" s="234"/>
      <c r="FW144" s="234"/>
      <c r="FX144" s="234"/>
      <c r="FY144" s="234"/>
      <c r="FZ144" s="234"/>
      <c r="GA144" s="234"/>
      <c r="GB144" s="234"/>
      <c r="GC144" s="234"/>
      <c r="GD144" s="234"/>
      <c r="GE144" s="234"/>
      <c r="GF144" s="234"/>
      <c r="GG144" s="234"/>
      <c r="GH144" s="234"/>
      <c r="GI144" s="234"/>
      <c r="GJ144" s="234"/>
      <c r="GK144" s="234"/>
      <c r="GL144" s="234"/>
      <c r="GM144" s="234"/>
      <c r="GN144" s="234"/>
      <c r="GO144" s="234"/>
      <c r="GP144" s="234"/>
      <c r="GQ144" s="234"/>
      <c r="GR144" s="234"/>
      <c r="GS144" s="234"/>
      <c r="GT144" s="234"/>
      <c r="GU144" s="234"/>
      <c r="GV144" s="234"/>
      <c r="GW144" s="234"/>
      <c r="GX144" s="234"/>
      <c r="GY144" s="234"/>
      <c r="GZ144" s="234"/>
      <c r="HA144" s="234"/>
      <c r="HB144" s="234"/>
      <c r="HC144" s="234"/>
      <c r="HD144" s="234"/>
      <c r="HE144" s="234"/>
      <c r="HF144" s="234"/>
      <c r="HG144" s="234"/>
      <c r="HH144" s="234"/>
      <c r="HI144" s="234"/>
      <c r="HJ144" s="234"/>
      <c r="HK144" s="234"/>
      <c r="HL144" s="234"/>
      <c r="HM144" s="234"/>
      <c r="HN144" s="234"/>
      <c r="HO144" s="234"/>
      <c r="HP144" s="234"/>
      <c r="HQ144" s="234"/>
      <c r="HR144" s="234"/>
      <c r="HS144" s="234"/>
      <c r="HT144" s="234"/>
      <c r="HU144" s="234"/>
      <c r="HV144" s="234"/>
      <c r="HW144" s="234"/>
      <c r="HX144" s="234"/>
      <c r="HY144" s="234"/>
      <c r="HZ144" s="234"/>
      <c r="IA144" s="234"/>
      <c r="IB144" s="234"/>
      <c r="IC144" s="234"/>
      <c r="ID144" s="234"/>
      <c r="IE144" s="234"/>
      <c r="IF144" s="234"/>
      <c r="IG144" s="234"/>
      <c r="IH144" s="234"/>
      <c r="II144" s="234"/>
      <c r="IJ144" s="234"/>
      <c r="IK144" s="234"/>
      <c r="IL144" s="234"/>
      <c r="IM144" s="234"/>
      <c r="IN144" s="234"/>
      <c r="IO144" s="234"/>
      <c r="IP144" s="234"/>
      <c r="IQ144" s="234"/>
      <c r="IR144" s="234"/>
      <c r="IS144" s="234"/>
      <c r="IT144" s="234"/>
      <c r="IU144" s="234"/>
    </row>
    <row r="145" spans="1:255" s="237" customFormat="1" ht="15" customHeight="1">
      <c r="A145" s="234"/>
      <c r="B145" s="1066"/>
      <c r="C145" s="348"/>
      <c r="D145" s="1093" t="s">
        <v>582</v>
      </c>
      <c r="E145" s="1066"/>
      <c r="F145" s="1066"/>
      <c r="G145" s="280"/>
      <c r="H145" s="248"/>
      <c r="I145" s="248"/>
      <c r="J145" s="248"/>
      <c r="K145" s="248"/>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c r="AJ145" s="234"/>
      <c r="AK145" s="234"/>
      <c r="AL145" s="234"/>
      <c r="AM145" s="234"/>
      <c r="AN145" s="234"/>
      <c r="AO145" s="234"/>
      <c r="AP145" s="234"/>
      <c r="AQ145" s="234"/>
      <c r="AR145" s="234"/>
      <c r="AS145" s="234"/>
      <c r="AT145" s="234"/>
      <c r="AU145" s="234"/>
      <c r="AV145" s="234"/>
      <c r="AW145" s="234"/>
      <c r="AX145" s="234"/>
      <c r="AY145" s="234"/>
      <c r="AZ145" s="234"/>
      <c r="BA145" s="234"/>
      <c r="BB145" s="234"/>
      <c r="BC145" s="234"/>
      <c r="BD145" s="234"/>
      <c r="BE145" s="234"/>
      <c r="BF145" s="234"/>
      <c r="BG145" s="234"/>
      <c r="BH145" s="234"/>
      <c r="BI145" s="234"/>
      <c r="BJ145" s="234"/>
      <c r="BK145" s="234"/>
      <c r="BL145" s="234"/>
      <c r="BM145" s="234"/>
      <c r="BN145" s="234"/>
      <c r="BO145" s="234"/>
      <c r="BP145" s="234"/>
      <c r="BQ145" s="234"/>
      <c r="BR145" s="234"/>
      <c r="BS145" s="234"/>
      <c r="BT145" s="234"/>
      <c r="BU145" s="234"/>
      <c r="BV145" s="234"/>
      <c r="BW145" s="234"/>
      <c r="BX145" s="234"/>
      <c r="BY145" s="234"/>
      <c r="BZ145" s="234"/>
      <c r="CA145" s="234"/>
      <c r="CB145" s="234"/>
      <c r="CC145" s="234"/>
      <c r="CD145" s="234"/>
      <c r="CE145" s="234"/>
      <c r="CF145" s="234"/>
      <c r="CG145" s="234"/>
      <c r="CH145" s="234"/>
      <c r="CI145" s="234"/>
      <c r="CJ145" s="234"/>
      <c r="CK145" s="234"/>
      <c r="CL145" s="234"/>
      <c r="CM145" s="234"/>
      <c r="CN145" s="234"/>
      <c r="CO145" s="234"/>
      <c r="CP145" s="234"/>
      <c r="CQ145" s="234"/>
      <c r="CR145" s="234"/>
      <c r="CS145" s="234"/>
      <c r="CT145" s="234"/>
      <c r="CU145" s="234"/>
      <c r="CV145" s="234"/>
      <c r="CW145" s="234"/>
      <c r="CX145" s="234"/>
      <c r="CY145" s="234"/>
      <c r="CZ145" s="234"/>
      <c r="DA145" s="234"/>
      <c r="DB145" s="234"/>
      <c r="DC145" s="234"/>
      <c r="DD145" s="234"/>
      <c r="DE145" s="234"/>
      <c r="DF145" s="234"/>
      <c r="DG145" s="234"/>
      <c r="DH145" s="234"/>
      <c r="DI145" s="234"/>
      <c r="DJ145" s="234"/>
      <c r="DK145" s="234"/>
      <c r="DL145" s="234"/>
      <c r="DM145" s="234"/>
      <c r="DN145" s="234"/>
      <c r="DO145" s="234"/>
      <c r="DP145" s="234"/>
      <c r="DQ145" s="234"/>
      <c r="DR145" s="234"/>
      <c r="DS145" s="234"/>
      <c r="DT145" s="234"/>
      <c r="DU145" s="234"/>
      <c r="DV145" s="234"/>
      <c r="DW145" s="234"/>
      <c r="DX145" s="234"/>
      <c r="DY145" s="234"/>
      <c r="DZ145" s="234"/>
      <c r="EA145" s="234"/>
      <c r="EB145" s="234"/>
      <c r="EC145" s="234"/>
      <c r="ED145" s="234"/>
      <c r="EE145" s="234"/>
      <c r="EF145" s="234"/>
      <c r="EG145" s="234"/>
      <c r="EH145" s="234"/>
      <c r="EI145" s="234"/>
      <c r="EJ145" s="234"/>
      <c r="EK145" s="234"/>
      <c r="EL145" s="234"/>
      <c r="EM145" s="234"/>
      <c r="EN145" s="234"/>
      <c r="EO145" s="234"/>
      <c r="EP145" s="234"/>
      <c r="EQ145" s="234"/>
      <c r="ER145" s="234"/>
      <c r="ES145" s="234"/>
      <c r="ET145" s="234"/>
      <c r="EU145" s="234"/>
      <c r="EV145" s="234"/>
      <c r="EW145" s="234"/>
      <c r="EX145" s="234"/>
      <c r="EY145" s="234"/>
      <c r="EZ145" s="234"/>
      <c r="FA145" s="234"/>
      <c r="FB145" s="234"/>
      <c r="FC145" s="234"/>
      <c r="FD145" s="234"/>
      <c r="FE145" s="234"/>
      <c r="FF145" s="234"/>
      <c r="FG145" s="234"/>
      <c r="FH145" s="234"/>
      <c r="FI145" s="234"/>
      <c r="FJ145" s="234"/>
      <c r="FK145" s="234"/>
      <c r="FL145" s="234"/>
      <c r="FM145" s="234"/>
      <c r="FN145" s="234"/>
      <c r="FO145" s="234"/>
      <c r="FP145" s="234"/>
      <c r="FQ145" s="234"/>
      <c r="FR145" s="234"/>
      <c r="FS145" s="234"/>
      <c r="FT145" s="234"/>
      <c r="FU145" s="234"/>
      <c r="FV145" s="234"/>
      <c r="FW145" s="234"/>
      <c r="FX145" s="234"/>
      <c r="FY145" s="234"/>
      <c r="FZ145" s="234"/>
      <c r="GA145" s="234"/>
      <c r="GB145" s="234"/>
      <c r="GC145" s="234"/>
      <c r="GD145" s="234"/>
      <c r="GE145" s="234"/>
      <c r="GF145" s="234"/>
      <c r="GG145" s="234"/>
      <c r="GH145" s="234"/>
      <c r="GI145" s="234"/>
      <c r="GJ145" s="234"/>
      <c r="GK145" s="234"/>
      <c r="GL145" s="234"/>
      <c r="GM145" s="234"/>
      <c r="GN145" s="234"/>
      <c r="GO145" s="234"/>
      <c r="GP145" s="234"/>
      <c r="GQ145" s="234"/>
      <c r="GR145" s="234"/>
      <c r="GS145" s="234"/>
      <c r="GT145" s="234"/>
      <c r="GU145" s="234"/>
      <c r="GV145" s="234"/>
      <c r="GW145" s="234"/>
      <c r="GX145" s="234"/>
      <c r="GY145" s="234"/>
      <c r="GZ145" s="234"/>
      <c r="HA145" s="234"/>
      <c r="HB145" s="234"/>
      <c r="HC145" s="234"/>
      <c r="HD145" s="234"/>
      <c r="HE145" s="234"/>
      <c r="HF145" s="234"/>
      <c r="HG145" s="234"/>
      <c r="HH145" s="234"/>
      <c r="HI145" s="234"/>
      <c r="HJ145" s="234"/>
      <c r="HK145" s="234"/>
      <c r="HL145" s="234"/>
      <c r="HM145" s="234"/>
      <c r="HN145" s="234"/>
      <c r="HO145" s="234"/>
      <c r="HP145" s="234"/>
      <c r="HQ145" s="234"/>
      <c r="HR145" s="234"/>
      <c r="HS145" s="234"/>
      <c r="HT145" s="234"/>
      <c r="HU145" s="234"/>
      <c r="HV145" s="234"/>
      <c r="HW145" s="234"/>
      <c r="HX145" s="234"/>
      <c r="HY145" s="234"/>
      <c r="HZ145" s="234"/>
      <c r="IA145" s="234"/>
      <c r="IB145" s="234"/>
      <c r="IC145" s="234"/>
      <c r="ID145" s="234"/>
      <c r="IE145" s="234"/>
      <c r="IF145" s="234"/>
      <c r="IG145" s="234"/>
      <c r="IH145" s="234"/>
      <c r="II145" s="234"/>
      <c r="IJ145" s="234"/>
      <c r="IK145" s="234"/>
      <c r="IL145" s="234"/>
      <c r="IM145" s="234"/>
      <c r="IN145" s="234"/>
      <c r="IO145" s="234"/>
      <c r="IP145" s="234"/>
      <c r="IQ145" s="234"/>
      <c r="IR145" s="234"/>
      <c r="IS145" s="234"/>
      <c r="IT145" s="234"/>
      <c r="IU145" s="234"/>
    </row>
    <row r="146" spans="1:255" s="237" customFormat="1" ht="15" customHeight="1">
      <c r="A146" s="234"/>
      <c r="B146" s="1066"/>
      <c r="C146" s="348"/>
      <c r="D146" s="1082" t="s">
        <v>581</v>
      </c>
      <c r="E146" s="1066"/>
      <c r="F146" s="1066"/>
      <c r="G146" s="280"/>
      <c r="H146" s="248"/>
      <c r="I146" s="248"/>
      <c r="J146" s="248"/>
      <c r="K146" s="248"/>
      <c r="L146" s="234"/>
      <c r="M146" s="234"/>
      <c r="N146" s="234"/>
      <c r="O146" s="234"/>
      <c r="P146" s="234"/>
      <c r="Q146" s="234"/>
      <c r="R146" s="234"/>
      <c r="S146" s="234"/>
      <c r="T146" s="234"/>
      <c r="U146" s="234"/>
      <c r="V146" s="234"/>
      <c r="W146" s="234"/>
      <c r="X146" s="234"/>
      <c r="Y146" s="234"/>
      <c r="Z146" s="234"/>
      <c r="AA146" s="234"/>
      <c r="AB146" s="234"/>
      <c r="AC146" s="234"/>
      <c r="AD146" s="234"/>
      <c r="AE146" s="234"/>
      <c r="AF146" s="234"/>
      <c r="AG146" s="234"/>
      <c r="AH146" s="234"/>
      <c r="AI146" s="234"/>
      <c r="AJ146" s="234"/>
      <c r="AK146" s="234"/>
      <c r="AL146" s="234"/>
      <c r="AM146" s="234"/>
      <c r="AN146" s="234"/>
      <c r="AO146" s="234"/>
      <c r="AP146" s="234"/>
      <c r="AQ146" s="234"/>
      <c r="AR146" s="234"/>
      <c r="AS146" s="234"/>
      <c r="AT146" s="234"/>
      <c r="AU146" s="234"/>
      <c r="AV146" s="234"/>
      <c r="AW146" s="234"/>
      <c r="AX146" s="234"/>
      <c r="AY146" s="234"/>
      <c r="AZ146" s="234"/>
      <c r="BA146" s="234"/>
      <c r="BB146" s="234"/>
      <c r="BC146" s="234"/>
      <c r="BD146" s="234"/>
      <c r="BE146" s="234"/>
      <c r="BF146" s="234"/>
      <c r="BG146" s="234"/>
      <c r="BH146" s="234"/>
      <c r="BI146" s="234"/>
      <c r="BJ146" s="234"/>
      <c r="BK146" s="234"/>
      <c r="BL146" s="234"/>
      <c r="BM146" s="234"/>
      <c r="BN146" s="234"/>
      <c r="BO146" s="234"/>
      <c r="BP146" s="234"/>
      <c r="BQ146" s="234"/>
      <c r="BR146" s="234"/>
      <c r="BS146" s="234"/>
      <c r="BT146" s="234"/>
      <c r="BU146" s="234"/>
      <c r="BV146" s="234"/>
      <c r="BW146" s="234"/>
      <c r="BX146" s="234"/>
      <c r="BY146" s="234"/>
      <c r="BZ146" s="234"/>
      <c r="CA146" s="234"/>
      <c r="CB146" s="234"/>
      <c r="CC146" s="234"/>
      <c r="CD146" s="234"/>
      <c r="CE146" s="234"/>
      <c r="CF146" s="234"/>
      <c r="CG146" s="234"/>
      <c r="CH146" s="234"/>
      <c r="CI146" s="234"/>
      <c r="CJ146" s="234"/>
      <c r="CK146" s="234"/>
      <c r="CL146" s="234"/>
      <c r="CM146" s="234"/>
      <c r="CN146" s="234"/>
      <c r="CO146" s="234"/>
      <c r="CP146" s="234"/>
      <c r="CQ146" s="234"/>
      <c r="CR146" s="234"/>
      <c r="CS146" s="234"/>
      <c r="CT146" s="234"/>
      <c r="CU146" s="234"/>
      <c r="CV146" s="234"/>
      <c r="CW146" s="234"/>
      <c r="CX146" s="234"/>
      <c r="CY146" s="234"/>
      <c r="CZ146" s="234"/>
      <c r="DA146" s="234"/>
      <c r="DB146" s="234"/>
      <c r="DC146" s="234"/>
      <c r="DD146" s="234"/>
      <c r="DE146" s="234"/>
      <c r="DF146" s="234"/>
      <c r="DG146" s="234"/>
      <c r="DH146" s="234"/>
      <c r="DI146" s="234"/>
      <c r="DJ146" s="234"/>
      <c r="DK146" s="234"/>
      <c r="DL146" s="234"/>
      <c r="DM146" s="234"/>
      <c r="DN146" s="234"/>
      <c r="DO146" s="234"/>
      <c r="DP146" s="234"/>
      <c r="DQ146" s="234"/>
      <c r="DR146" s="234"/>
      <c r="DS146" s="234"/>
      <c r="DT146" s="234"/>
      <c r="DU146" s="234"/>
      <c r="DV146" s="234"/>
      <c r="DW146" s="234"/>
      <c r="DX146" s="234"/>
      <c r="DY146" s="234"/>
      <c r="DZ146" s="234"/>
      <c r="EA146" s="234"/>
      <c r="EB146" s="234"/>
      <c r="EC146" s="234"/>
      <c r="ED146" s="234"/>
      <c r="EE146" s="234"/>
      <c r="EF146" s="234"/>
      <c r="EG146" s="234"/>
      <c r="EH146" s="234"/>
      <c r="EI146" s="234"/>
      <c r="EJ146" s="234"/>
      <c r="EK146" s="234"/>
      <c r="EL146" s="234"/>
      <c r="EM146" s="234"/>
      <c r="EN146" s="234"/>
      <c r="EO146" s="234"/>
      <c r="EP146" s="234"/>
      <c r="EQ146" s="234"/>
      <c r="ER146" s="234"/>
      <c r="ES146" s="234"/>
      <c r="ET146" s="234"/>
      <c r="EU146" s="234"/>
      <c r="EV146" s="234"/>
      <c r="EW146" s="234"/>
      <c r="EX146" s="234"/>
      <c r="EY146" s="234"/>
      <c r="EZ146" s="234"/>
      <c r="FA146" s="234"/>
      <c r="FB146" s="234"/>
      <c r="FC146" s="234"/>
      <c r="FD146" s="234"/>
      <c r="FE146" s="234"/>
      <c r="FF146" s="234"/>
      <c r="FG146" s="234"/>
      <c r="FH146" s="234"/>
      <c r="FI146" s="234"/>
      <c r="FJ146" s="234"/>
      <c r="FK146" s="234"/>
      <c r="FL146" s="234"/>
      <c r="FM146" s="234"/>
      <c r="FN146" s="234"/>
      <c r="FO146" s="234"/>
      <c r="FP146" s="234"/>
      <c r="FQ146" s="234"/>
      <c r="FR146" s="234"/>
      <c r="FS146" s="234"/>
      <c r="FT146" s="234"/>
      <c r="FU146" s="234"/>
      <c r="FV146" s="234"/>
      <c r="FW146" s="234"/>
      <c r="FX146" s="234"/>
      <c r="FY146" s="234"/>
      <c r="FZ146" s="234"/>
      <c r="GA146" s="234"/>
      <c r="GB146" s="234"/>
      <c r="GC146" s="234"/>
      <c r="GD146" s="234"/>
      <c r="GE146" s="234"/>
      <c r="GF146" s="234"/>
      <c r="GG146" s="234"/>
      <c r="GH146" s="234"/>
      <c r="GI146" s="234"/>
      <c r="GJ146" s="234"/>
      <c r="GK146" s="234"/>
      <c r="GL146" s="234"/>
      <c r="GM146" s="234"/>
      <c r="GN146" s="234"/>
      <c r="GO146" s="234"/>
      <c r="GP146" s="234"/>
      <c r="GQ146" s="234"/>
      <c r="GR146" s="234"/>
      <c r="GS146" s="234"/>
      <c r="GT146" s="234"/>
      <c r="GU146" s="234"/>
      <c r="GV146" s="234"/>
      <c r="GW146" s="234"/>
      <c r="GX146" s="234"/>
      <c r="GY146" s="234"/>
      <c r="GZ146" s="234"/>
      <c r="HA146" s="234"/>
      <c r="HB146" s="234"/>
      <c r="HC146" s="234"/>
      <c r="HD146" s="234"/>
      <c r="HE146" s="234"/>
      <c r="HF146" s="234"/>
      <c r="HG146" s="234"/>
      <c r="HH146" s="234"/>
      <c r="HI146" s="234"/>
      <c r="HJ146" s="234"/>
      <c r="HK146" s="234"/>
      <c r="HL146" s="234"/>
      <c r="HM146" s="234"/>
      <c r="HN146" s="234"/>
      <c r="HO146" s="234"/>
      <c r="HP146" s="234"/>
      <c r="HQ146" s="234"/>
      <c r="HR146" s="234"/>
      <c r="HS146" s="234"/>
      <c r="HT146" s="234"/>
      <c r="HU146" s="234"/>
      <c r="HV146" s="234"/>
      <c r="HW146" s="234"/>
      <c r="HX146" s="234"/>
      <c r="HY146" s="234"/>
      <c r="HZ146" s="234"/>
      <c r="IA146" s="234"/>
      <c r="IB146" s="234"/>
      <c r="IC146" s="234"/>
      <c r="ID146" s="234"/>
      <c r="IE146" s="234"/>
      <c r="IF146" s="234"/>
      <c r="IG146" s="234"/>
      <c r="IH146" s="234"/>
      <c r="II146" s="234"/>
      <c r="IJ146" s="234"/>
      <c r="IK146" s="234"/>
      <c r="IL146" s="234"/>
      <c r="IM146" s="234"/>
      <c r="IN146" s="234"/>
      <c r="IO146" s="234"/>
      <c r="IP146" s="234"/>
      <c r="IQ146" s="234"/>
      <c r="IR146" s="234"/>
      <c r="IS146" s="234"/>
      <c r="IT146" s="234"/>
      <c r="IU146" s="234"/>
    </row>
    <row r="147" spans="1:255" s="237" customFormat="1" ht="15" customHeight="1">
      <c r="A147" s="234"/>
      <c r="B147" s="1066"/>
      <c r="C147" s="348"/>
      <c r="D147" s="1082" t="s">
        <v>580</v>
      </c>
      <c r="E147" s="1066"/>
      <c r="F147" s="1066"/>
      <c r="G147" s="280"/>
      <c r="H147" s="248"/>
      <c r="I147" s="248"/>
      <c r="J147" s="248"/>
      <c r="K147" s="248"/>
      <c r="L147" s="234"/>
      <c r="M147" s="234"/>
      <c r="N147" s="234"/>
      <c r="O147" s="234"/>
      <c r="P147" s="234"/>
      <c r="Q147" s="234"/>
      <c r="R147" s="234"/>
      <c r="S147" s="234"/>
      <c r="T147" s="234"/>
      <c r="U147" s="234"/>
      <c r="V147" s="234"/>
      <c r="W147" s="234"/>
      <c r="X147" s="234"/>
      <c r="Y147" s="234"/>
      <c r="Z147" s="234"/>
      <c r="AA147" s="234"/>
      <c r="AB147" s="234"/>
      <c r="AC147" s="234"/>
      <c r="AD147" s="234"/>
      <c r="AE147" s="234"/>
      <c r="AF147" s="234"/>
      <c r="AG147" s="234"/>
      <c r="AH147" s="234"/>
      <c r="AI147" s="234"/>
      <c r="AJ147" s="234"/>
      <c r="AK147" s="234"/>
      <c r="AL147" s="234"/>
      <c r="AM147" s="234"/>
      <c r="AN147" s="234"/>
      <c r="AO147" s="234"/>
      <c r="AP147" s="234"/>
      <c r="AQ147" s="234"/>
      <c r="AR147" s="234"/>
      <c r="AS147" s="234"/>
      <c r="AT147" s="234"/>
      <c r="AU147" s="234"/>
      <c r="AV147" s="234"/>
      <c r="AW147" s="234"/>
      <c r="AX147" s="234"/>
      <c r="AY147" s="234"/>
      <c r="AZ147" s="234"/>
      <c r="BA147" s="234"/>
      <c r="BB147" s="234"/>
      <c r="BC147" s="234"/>
      <c r="BD147" s="234"/>
      <c r="BE147" s="234"/>
      <c r="BF147" s="234"/>
      <c r="BG147" s="234"/>
      <c r="BH147" s="234"/>
      <c r="BI147" s="234"/>
      <c r="BJ147" s="234"/>
      <c r="BK147" s="234"/>
      <c r="BL147" s="234"/>
      <c r="BM147" s="234"/>
      <c r="BN147" s="234"/>
      <c r="BO147" s="234"/>
      <c r="BP147" s="234"/>
      <c r="BQ147" s="234"/>
      <c r="BR147" s="234"/>
      <c r="BS147" s="234"/>
      <c r="BT147" s="234"/>
      <c r="BU147" s="234"/>
      <c r="BV147" s="234"/>
      <c r="BW147" s="234"/>
      <c r="BX147" s="234"/>
      <c r="BY147" s="234"/>
      <c r="BZ147" s="234"/>
      <c r="CA147" s="234"/>
      <c r="CB147" s="234"/>
      <c r="CC147" s="234"/>
      <c r="CD147" s="234"/>
      <c r="CE147" s="234"/>
      <c r="CF147" s="234"/>
      <c r="CG147" s="234"/>
      <c r="CH147" s="234"/>
      <c r="CI147" s="234"/>
      <c r="CJ147" s="234"/>
      <c r="CK147" s="234"/>
      <c r="CL147" s="234"/>
      <c r="CM147" s="234"/>
      <c r="CN147" s="234"/>
      <c r="CO147" s="234"/>
      <c r="CP147" s="234"/>
      <c r="CQ147" s="234"/>
      <c r="CR147" s="234"/>
      <c r="CS147" s="234"/>
      <c r="CT147" s="234"/>
      <c r="CU147" s="234"/>
      <c r="CV147" s="234"/>
      <c r="CW147" s="234"/>
      <c r="CX147" s="234"/>
      <c r="CY147" s="234"/>
      <c r="CZ147" s="234"/>
      <c r="DA147" s="234"/>
      <c r="DB147" s="234"/>
      <c r="DC147" s="234"/>
      <c r="DD147" s="234"/>
      <c r="DE147" s="234"/>
      <c r="DF147" s="234"/>
      <c r="DG147" s="234"/>
      <c r="DH147" s="234"/>
      <c r="DI147" s="234"/>
      <c r="DJ147" s="234"/>
      <c r="DK147" s="234"/>
      <c r="DL147" s="234"/>
      <c r="DM147" s="234"/>
      <c r="DN147" s="234"/>
      <c r="DO147" s="234"/>
      <c r="DP147" s="234"/>
      <c r="DQ147" s="234"/>
      <c r="DR147" s="234"/>
      <c r="DS147" s="234"/>
      <c r="DT147" s="234"/>
      <c r="DU147" s="234"/>
      <c r="DV147" s="234"/>
      <c r="DW147" s="234"/>
      <c r="DX147" s="234"/>
      <c r="DY147" s="234"/>
      <c r="DZ147" s="234"/>
      <c r="EA147" s="234"/>
      <c r="EB147" s="234"/>
      <c r="EC147" s="234"/>
      <c r="ED147" s="234"/>
      <c r="EE147" s="234"/>
      <c r="EF147" s="234"/>
      <c r="EG147" s="234"/>
      <c r="EH147" s="234"/>
      <c r="EI147" s="234"/>
      <c r="EJ147" s="234"/>
      <c r="EK147" s="234"/>
      <c r="EL147" s="234"/>
      <c r="EM147" s="234"/>
      <c r="EN147" s="234"/>
      <c r="EO147" s="234"/>
      <c r="EP147" s="234"/>
      <c r="EQ147" s="234"/>
      <c r="ER147" s="234"/>
      <c r="ES147" s="234"/>
      <c r="ET147" s="234"/>
      <c r="EU147" s="234"/>
      <c r="EV147" s="234"/>
      <c r="EW147" s="234"/>
      <c r="EX147" s="234"/>
      <c r="EY147" s="234"/>
      <c r="EZ147" s="234"/>
      <c r="FA147" s="234"/>
      <c r="FB147" s="234"/>
      <c r="FC147" s="234"/>
      <c r="FD147" s="234"/>
      <c r="FE147" s="234"/>
      <c r="FF147" s="234"/>
      <c r="FG147" s="234"/>
      <c r="FH147" s="234"/>
      <c r="FI147" s="234"/>
      <c r="FJ147" s="234"/>
      <c r="FK147" s="234"/>
      <c r="FL147" s="234"/>
      <c r="FM147" s="234"/>
      <c r="FN147" s="234"/>
      <c r="FO147" s="234"/>
      <c r="FP147" s="234"/>
      <c r="FQ147" s="234"/>
      <c r="FR147" s="234"/>
      <c r="FS147" s="234"/>
      <c r="FT147" s="234"/>
      <c r="FU147" s="234"/>
      <c r="FV147" s="234"/>
      <c r="FW147" s="234"/>
      <c r="FX147" s="234"/>
      <c r="FY147" s="234"/>
      <c r="FZ147" s="234"/>
      <c r="GA147" s="234"/>
      <c r="GB147" s="234"/>
      <c r="GC147" s="234"/>
      <c r="GD147" s="234"/>
      <c r="GE147" s="234"/>
      <c r="GF147" s="234"/>
      <c r="GG147" s="234"/>
      <c r="GH147" s="234"/>
      <c r="GI147" s="234"/>
      <c r="GJ147" s="234"/>
      <c r="GK147" s="234"/>
      <c r="GL147" s="234"/>
      <c r="GM147" s="234"/>
      <c r="GN147" s="234"/>
      <c r="GO147" s="234"/>
      <c r="GP147" s="234"/>
      <c r="GQ147" s="234"/>
      <c r="GR147" s="234"/>
      <c r="GS147" s="234"/>
      <c r="GT147" s="234"/>
      <c r="GU147" s="234"/>
      <c r="GV147" s="234"/>
      <c r="GW147" s="234"/>
      <c r="GX147" s="234"/>
      <c r="GY147" s="234"/>
      <c r="GZ147" s="234"/>
      <c r="HA147" s="234"/>
      <c r="HB147" s="234"/>
      <c r="HC147" s="234"/>
      <c r="HD147" s="234"/>
      <c r="HE147" s="234"/>
      <c r="HF147" s="234"/>
      <c r="HG147" s="234"/>
      <c r="HH147" s="234"/>
      <c r="HI147" s="234"/>
      <c r="HJ147" s="234"/>
      <c r="HK147" s="234"/>
      <c r="HL147" s="234"/>
      <c r="HM147" s="234"/>
      <c r="HN147" s="234"/>
      <c r="HO147" s="234"/>
      <c r="HP147" s="234"/>
      <c r="HQ147" s="234"/>
      <c r="HR147" s="234"/>
      <c r="HS147" s="234"/>
      <c r="HT147" s="234"/>
      <c r="HU147" s="234"/>
      <c r="HV147" s="234"/>
      <c r="HW147" s="234"/>
      <c r="HX147" s="234"/>
      <c r="HY147" s="234"/>
      <c r="HZ147" s="234"/>
      <c r="IA147" s="234"/>
      <c r="IB147" s="234"/>
      <c r="IC147" s="234"/>
      <c r="ID147" s="234"/>
      <c r="IE147" s="234"/>
      <c r="IF147" s="234"/>
      <c r="IG147" s="234"/>
      <c r="IH147" s="234"/>
      <c r="II147" s="234"/>
      <c r="IJ147" s="234"/>
      <c r="IK147" s="234"/>
      <c r="IL147" s="234"/>
      <c r="IM147" s="234"/>
      <c r="IN147" s="234"/>
      <c r="IO147" s="234"/>
      <c r="IP147" s="234"/>
      <c r="IQ147" s="234"/>
      <c r="IR147" s="234"/>
      <c r="IS147" s="234"/>
      <c r="IT147" s="234"/>
      <c r="IU147" s="234"/>
    </row>
    <row r="148" spans="1:255" s="237" customFormat="1" ht="23.45" customHeight="1" thickBot="1">
      <c r="A148" s="234"/>
      <c r="B148" s="1066"/>
      <c r="C148" s="284"/>
      <c r="D148" s="1099" t="s">
        <v>579</v>
      </c>
      <c r="E148" s="1066"/>
      <c r="F148" s="1066"/>
      <c r="G148" s="280"/>
      <c r="H148" s="248"/>
      <c r="I148" s="248"/>
      <c r="J148" s="248"/>
      <c r="K148" s="248"/>
      <c r="L148" s="234"/>
      <c r="M148" s="234"/>
      <c r="N148" s="234"/>
      <c r="O148" s="234"/>
      <c r="P148" s="234"/>
      <c r="Q148" s="234"/>
      <c r="R148" s="234"/>
      <c r="S148" s="234"/>
      <c r="T148" s="234"/>
      <c r="U148" s="234"/>
      <c r="V148" s="234"/>
      <c r="W148" s="234"/>
      <c r="X148" s="234"/>
      <c r="Y148" s="234"/>
      <c r="Z148" s="234"/>
      <c r="AA148" s="234"/>
      <c r="AB148" s="234"/>
      <c r="AC148" s="234"/>
      <c r="AD148" s="234"/>
      <c r="AE148" s="234"/>
      <c r="AF148" s="234"/>
      <c r="AG148" s="234"/>
      <c r="AH148" s="234"/>
      <c r="AI148" s="234"/>
      <c r="AJ148" s="234"/>
      <c r="AK148" s="234"/>
      <c r="AL148" s="234"/>
      <c r="AM148" s="234"/>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34"/>
      <c r="BK148" s="234"/>
      <c r="BL148" s="234"/>
      <c r="BM148" s="234"/>
      <c r="BN148" s="234"/>
      <c r="BO148" s="234"/>
      <c r="BP148" s="234"/>
      <c r="BQ148" s="234"/>
      <c r="BR148" s="234"/>
      <c r="BS148" s="234"/>
      <c r="BT148" s="234"/>
      <c r="BU148" s="234"/>
      <c r="BV148" s="234"/>
      <c r="BW148" s="234"/>
      <c r="BX148" s="234"/>
      <c r="BY148" s="234"/>
      <c r="BZ148" s="234"/>
      <c r="CA148" s="234"/>
      <c r="CB148" s="234"/>
      <c r="CC148" s="234"/>
      <c r="CD148" s="234"/>
      <c r="CE148" s="234"/>
      <c r="CF148" s="234"/>
      <c r="CG148" s="234"/>
      <c r="CH148" s="234"/>
      <c r="CI148" s="234"/>
      <c r="CJ148" s="234"/>
      <c r="CK148" s="234"/>
      <c r="CL148" s="234"/>
      <c r="CM148" s="234"/>
      <c r="CN148" s="234"/>
      <c r="CO148" s="234"/>
      <c r="CP148" s="234"/>
      <c r="CQ148" s="234"/>
      <c r="CR148" s="234"/>
      <c r="CS148" s="234"/>
      <c r="CT148" s="234"/>
      <c r="CU148" s="234"/>
      <c r="CV148" s="234"/>
      <c r="CW148" s="234"/>
      <c r="CX148" s="234"/>
      <c r="CY148" s="234"/>
      <c r="CZ148" s="234"/>
      <c r="DA148" s="234"/>
      <c r="DB148" s="234"/>
      <c r="DC148" s="234"/>
      <c r="DD148" s="234"/>
      <c r="DE148" s="234"/>
      <c r="DF148" s="234"/>
      <c r="DG148" s="234"/>
      <c r="DH148" s="234"/>
      <c r="DI148" s="234"/>
      <c r="DJ148" s="234"/>
      <c r="DK148" s="234"/>
      <c r="DL148" s="234"/>
      <c r="DM148" s="234"/>
      <c r="DN148" s="234"/>
      <c r="DO148" s="234"/>
      <c r="DP148" s="234"/>
      <c r="DQ148" s="234"/>
      <c r="DR148" s="234"/>
      <c r="DS148" s="234"/>
      <c r="DT148" s="234"/>
      <c r="DU148" s="234"/>
      <c r="DV148" s="234"/>
      <c r="DW148" s="234"/>
      <c r="DX148" s="234"/>
      <c r="DY148" s="234"/>
      <c r="DZ148" s="234"/>
      <c r="EA148" s="234"/>
      <c r="EB148" s="234"/>
      <c r="EC148" s="234"/>
      <c r="ED148" s="234"/>
      <c r="EE148" s="234"/>
      <c r="EF148" s="234"/>
      <c r="EG148" s="234"/>
      <c r="EH148" s="234"/>
      <c r="EI148" s="234"/>
      <c r="EJ148" s="234"/>
      <c r="EK148" s="234"/>
      <c r="EL148" s="234"/>
      <c r="EM148" s="234"/>
      <c r="EN148" s="234"/>
      <c r="EO148" s="234"/>
      <c r="EP148" s="234"/>
      <c r="EQ148" s="234"/>
      <c r="ER148" s="234"/>
      <c r="ES148" s="234"/>
      <c r="ET148" s="234"/>
      <c r="EU148" s="234"/>
      <c r="EV148" s="234"/>
      <c r="EW148" s="234"/>
      <c r="EX148" s="234"/>
      <c r="EY148" s="234"/>
      <c r="EZ148" s="234"/>
      <c r="FA148" s="234"/>
      <c r="FB148" s="234"/>
      <c r="FC148" s="234"/>
      <c r="FD148" s="234"/>
      <c r="FE148" s="234"/>
      <c r="FF148" s="234"/>
      <c r="FG148" s="234"/>
      <c r="FH148" s="234"/>
      <c r="FI148" s="234"/>
      <c r="FJ148" s="234"/>
      <c r="FK148" s="234"/>
      <c r="FL148" s="234"/>
      <c r="FM148" s="234"/>
      <c r="FN148" s="234"/>
      <c r="FO148" s="234"/>
      <c r="FP148" s="234"/>
      <c r="FQ148" s="234"/>
      <c r="FR148" s="234"/>
      <c r="FS148" s="234"/>
      <c r="FT148" s="234"/>
      <c r="FU148" s="234"/>
      <c r="FV148" s="234"/>
      <c r="FW148" s="234"/>
      <c r="FX148" s="234"/>
      <c r="FY148" s="234"/>
      <c r="FZ148" s="234"/>
      <c r="GA148" s="234"/>
      <c r="GB148" s="234"/>
      <c r="GC148" s="234"/>
      <c r="GD148" s="234"/>
      <c r="GE148" s="234"/>
      <c r="GF148" s="234"/>
      <c r="GG148" s="234"/>
      <c r="GH148" s="234"/>
      <c r="GI148" s="234"/>
      <c r="GJ148" s="234"/>
      <c r="GK148" s="234"/>
      <c r="GL148" s="234"/>
      <c r="GM148" s="234"/>
      <c r="GN148" s="234"/>
      <c r="GO148" s="234"/>
      <c r="GP148" s="234"/>
      <c r="GQ148" s="234"/>
      <c r="GR148" s="234"/>
      <c r="GS148" s="234"/>
      <c r="GT148" s="234"/>
      <c r="GU148" s="234"/>
      <c r="GV148" s="234"/>
      <c r="GW148" s="234"/>
      <c r="GX148" s="234"/>
      <c r="GY148" s="234"/>
      <c r="GZ148" s="234"/>
      <c r="HA148" s="234"/>
      <c r="HB148" s="234"/>
      <c r="HC148" s="234"/>
      <c r="HD148" s="234"/>
      <c r="HE148" s="234"/>
      <c r="HF148" s="234"/>
      <c r="HG148" s="234"/>
      <c r="HH148" s="234"/>
      <c r="HI148" s="234"/>
      <c r="HJ148" s="234"/>
      <c r="HK148" s="234"/>
      <c r="HL148" s="234"/>
      <c r="HM148" s="234"/>
      <c r="HN148" s="234"/>
      <c r="HO148" s="234"/>
      <c r="HP148" s="234"/>
      <c r="HQ148" s="234"/>
      <c r="HR148" s="234"/>
      <c r="HS148" s="234"/>
      <c r="HT148" s="234"/>
      <c r="HU148" s="234"/>
      <c r="HV148" s="234"/>
      <c r="HW148" s="234"/>
      <c r="HX148" s="234"/>
      <c r="HY148" s="234"/>
      <c r="HZ148" s="234"/>
      <c r="IA148" s="234"/>
      <c r="IB148" s="234"/>
      <c r="IC148" s="234"/>
      <c r="ID148" s="234"/>
      <c r="IE148" s="234"/>
      <c r="IF148" s="234"/>
      <c r="IG148" s="234"/>
      <c r="IH148" s="234"/>
      <c r="II148" s="234"/>
      <c r="IJ148" s="234"/>
      <c r="IK148" s="234"/>
      <c r="IL148" s="234"/>
      <c r="IM148" s="234"/>
      <c r="IN148" s="234"/>
      <c r="IO148" s="234"/>
      <c r="IP148" s="234"/>
      <c r="IQ148" s="234"/>
      <c r="IR148" s="234"/>
      <c r="IS148" s="234"/>
      <c r="IT148" s="234"/>
      <c r="IU148" s="234"/>
    </row>
    <row r="149" spans="1:255" s="237" customFormat="1" ht="24" customHeight="1" thickBot="1">
      <c r="A149" s="234"/>
      <c r="B149" s="349" t="s">
        <v>232</v>
      </c>
      <c r="C149" s="371"/>
      <c r="D149" s="1100"/>
      <c r="E149" s="1066"/>
      <c r="F149" s="1066"/>
      <c r="G149" s="280"/>
      <c r="H149" s="248"/>
      <c r="I149" s="248"/>
      <c r="J149" s="248"/>
      <c r="K149" s="248"/>
      <c r="L149" s="234"/>
      <c r="M149" s="234"/>
      <c r="N149" s="234"/>
      <c r="O149" s="234"/>
      <c r="P149" s="234"/>
      <c r="Q149" s="234"/>
      <c r="R149" s="234"/>
      <c r="S149" s="234"/>
      <c r="T149" s="234"/>
      <c r="U149" s="234"/>
      <c r="V149" s="234"/>
      <c r="W149" s="234"/>
      <c r="X149" s="234"/>
      <c r="Y149" s="234"/>
      <c r="Z149" s="234"/>
      <c r="AA149" s="234"/>
      <c r="AB149" s="234"/>
      <c r="AC149" s="234"/>
      <c r="AD149" s="234"/>
      <c r="AE149" s="234"/>
      <c r="AF149" s="234"/>
      <c r="AG149" s="234"/>
      <c r="AH149" s="234"/>
      <c r="AI149" s="234"/>
      <c r="AJ149" s="234"/>
      <c r="AK149" s="234"/>
      <c r="AL149" s="234"/>
      <c r="AM149" s="234"/>
      <c r="AN149" s="234"/>
      <c r="AO149" s="234"/>
      <c r="AP149" s="234"/>
      <c r="AQ149" s="234"/>
      <c r="AR149" s="234"/>
      <c r="AS149" s="234"/>
      <c r="AT149" s="234"/>
      <c r="AU149" s="234"/>
      <c r="AV149" s="234"/>
      <c r="AW149" s="234"/>
      <c r="AX149" s="234"/>
      <c r="AY149" s="234"/>
      <c r="AZ149" s="234"/>
      <c r="BA149" s="234"/>
      <c r="BB149" s="234"/>
      <c r="BC149" s="234"/>
      <c r="BD149" s="234"/>
      <c r="BE149" s="234"/>
      <c r="BF149" s="234"/>
      <c r="BG149" s="234"/>
      <c r="BH149" s="234"/>
      <c r="BI149" s="234"/>
      <c r="BJ149" s="234"/>
      <c r="BK149" s="234"/>
      <c r="BL149" s="234"/>
      <c r="BM149" s="234"/>
      <c r="BN149" s="234"/>
      <c r="BO149" s="234"/>
      <c r="BP149" s="234"/>
      <c r="BQ149" s="234"/>
      <c r="BR149" s="234"/>
      <c r="BS149" s="234"/>
      <c r="BT149" s="234"/>
      <c r="BU149" s="234"/>
      <c r="BV149" s="234"/>
      <c r="BW149" s="234"/>
      <c r="BX149" s="234"/>
      <c r="BY149" s="234"/>
      <c r="BZ149" s="234"/>
      <c r="CA149" s="234"/>
      <c r="CB149" s="234"/>
      <c r="CC149" s="234"/>
      <c r="CD149" s="234"/>
      <c r="CE149" s="234"/>
      <c r="CF149" s="234"/>
      <c r="CG149" s="234"/>
      <c r="CH149" s="234"/>
      <c r="CI149" s="234"/>
      <c r="CJ149" s="234"/>
      <c r="CK149" s="234"/>
      <c r="CL149" s="234"/>
      <c r="CM149" s="234"/>
      <c r="CN149" s="234"/>
      <c r="CO149" s="234"/>
      <c r="CP149" s="234"/>
      <c r="CQ149" s="234"/>
      <c r="CR149" s="234"/>
      <c r="CS149" s="234"/>
      <c r="CT149" s="234"/>
      <c r="CU149" s="234"/>
      <c r="CV149" s="234"/>
      <c r="CW149" s="234"/>
      <c r="CX149" s="234"/>
      <c r="CY149" s="234"/>
      <c r="CZ149" s="234"/>
      <c r="DA149" s="234"/>
      <c r="DB149" s="234"/>
      <c r="DC149" s="234"/>
      <c r="DD149" s="234"/>
      <c r="DE149" s="234"/>
      <c r="DF149" s="234"/>
      <c r="DG149" s="234"/>
      <c r="DH149" s="234"/>
      <c r="DI149" s="234"/>
      <c r="DJ149" s="234"/>
      <c r="DK149" s="234"/>
      <c r="DL149" s="234"/>
      <c r="DM149" s="234"/>
      <c r="DN149" s="234"/>
      <c r="DO149" s="234"/>
      <c r="DP149" s="234"/>
      <c r="DQ149" s="234"/>
      <c r="DR149" s="234"/>
      <c r="DS149" s="234"/>
      <c r="DT149" s="234"/>
      <c r="DU149" s="234"/>
      <c r="DV149" s="234"/>
      <c r="DW149" s="234"/>
      <c r="DX149" s="234"/>
      <c r="DY149" s="234"/>
      <c r="DZ149" s="234"/>
      <c r="EA149" s="234"/>
      <c r="EB149" s="234"/>
      <c r="EC149" s="234"/>
      <c r="ED149" s="234"/>
      <c r="EE149" s="234"/>
      <c r="EF149" s="234"/>
      <c r="EG149" s="234"/>
      <c r="EH149" s="234"/>
      <c r="EI149" s="234"/>
      <c r="EJ149" s="234"/>
      <c r="EK149" s="234"/>
      <c r="EL149" s="234"/>
      <c r="EM149" s="234"/>
      <c r="EN149" s="234"/>
      <c r="EO149" s="234"/>
      <c r="EP149" s="234"/>
      <c r="EQ149" s="234"/>
      <c r="ER149" s="234"/>
      <c r="ES149" s="234"/>
      <c r="ET149" s="234"/>
      <c r="EU149" s="234"/>
      <c r="EV149" s="234"/>
      <c r="EW149" s="234"/>
      <c r="EX149" s="234"/>
      <c r="EY149" s="234"/>
      <c r="EZ149" s="234"/>
      <c r="FA149" s="234"/>
      <c r="FB149" s="234"/>
      <c r="FC149" s="234"/>
      <c r="FD149" s="234"/>
      <c r="FE149" s="234"/>
      <c r="FF149" s="234"/>
      <c r="FG149" s="234"/>
      <c r="FH149" s="234"/>
      <c r="FI149" s="234"/>
      <c r="FJ149" s="234"/>
      <c r="FK149" s="234"/>
      <c r="FL149" s="234"/>
      <c r="FM149" s="234"/>
      <c r="FN149" s="234"/>
      <c r="FO149" s="234"/>
      <c r="FP149" s="234"/>
      <c r="FQ149" s="234"/>
      <c r="FR149" s="234"/>
      <c r="FS149" s="234"/>
      <c r="FT149" s="234"/>
      <c r="FU149" s="234"/>
      <c r="FV149" s="234"/>
      <c r="FW149" s="234"/>
      <c r="FX149" s="234"/>
      <c r="FY149" s="234"/>
      <c r="FZ149" s="234"/>
      <c r="GA149" s="234"/>
      <c r="GB149" s="234"/>
      <c r="GC149" s="234"/>
      <c r="GD149" s="234"/>
      <c r="GE149" s="234"/>
      <c r="GF149" s="234"/>
      <c r="GG149" s="234"/>
      <c r="GH149" s="234"/>
      <c r="GI149" s="234"/>
      <c r="GJ149" s="234"/>
      <c r="GK149" s="234"/>
      <c r="GL149" s="234"/>
      <c r="GM149" s="234"/>
      <c r="GN149" s="234"/>
      <c r="GO149" s="234"/>
      <c r="GP149" s="234"/>
      <c r="GQ149" s="234"/>
      <c r="GR149" s="234"/>
      <c r="GS149" s="234"/>
      <c r="GT149" s="234"/>
      <c r="GU149" s="234"/>
      <c r="GV149" s="234"/>
      <c r="GW149" s="234"/>
      <c r="GX149" s="234"/>
      <c r="GY149" s="234"/>
      <c r="GZ149" s="234"/>
      <c r="HA149" s="234"/>
      <c r="HB149" s="234"/>
      <c r="HC149" s="234"/>
      <c r="HD149" s="234"/>
      <c r="HE149" s="234"/>
      <c r="HF149" s="234"/>
      <c r="HG149" s="234"/>
      <c r="HH149" s="234"/>
      <c r="HI149" s="234"/>
      <c r="HJ149" s="234"/>
      <c r="HK149" s="234"/>
      <c r="HL149" s="234"/>
      <c r="HM149" s="234"/>
      <c r="HN149" s="234"/>
      <c r="HO149" s="234"/>
      <c r="HP149" s="234"/>
      <c r="HQ149" s="234"/>
      <c r="HR149" s="234"/>
      <c r="HS149" s="234"/>
      <c r="HT149" s="234"/>
      <c r="HU149" s="234"/>
      <c r="HV149" s="234"/>
      <c r="HW149" s="234"/>
      <c r="HX149" s="234"/>
      <c r="HY149" s="234"/>
      <c r="HZ149" s="234"/>
      <c r="IA149" s="234"/>
      <c r="IB149" s="234"/>
      <c r="IC149" s="234"/>
      <c r="ID149" s="234"/>
      <c r="IE149" s="234"/>
      <c r="IF149" s="234"/>
      <c r="IG149" s="234"/>
      <c r="IH149" s="234"/>
      <c r="II149" s="234"/>
      <c r="IJ149" s="234"/>
      <c r="IK149" s="234"/>
      <c r="IL149" s="234"/>
      <c r="IM149" s="234"/>
      <c r="IN149" s="234"/>
      <c r="IO149" s="234"/>
      <c r="IP149" s="234"/>
      <c r="IQ149" s="234"/>
      <c r="IR149" s="234"/>
      <c r="IS149" s="234"/>
      <c r="IT149" s="234"/>
      <c r="IU149" s="234"/>
    </row>
    <row r="150" spans="1:255" s="237" customFormat="1" ht="63.6" customHeight="1">
      <c r="A150" s="234"/>
      <c r="B150" s="1097" t="s">
        <v>233</v>
      </c>
      <c r="C150" s="345"/>
      <c r="D150" s="1101" t="s">
        <v>578</v>
      </c>
      <c r="E150" s="1066"/>
      <c r="F150" s="1066"/>
      <c r="G150" s="280"/>
      <c r="H150" s="248"/>
      <c r="I150" s="248"/>
      <c r="J150" s="248"/>
      <c r="K150" s="248"/>
      <c r="L150" s="234"/>
      <c r="M150" s="234"/>
      <c r="N150" s="234"/>
      <c r="O150" s="234"/>
      <c r="P150" s="234"/>
      <c r="Q150" s="234"/>
      <c r="R150" s="234"/>
      <c r="S150" s="234"/>
      <c r="T150" s="234"/>
      <c r="U150" s="234"/>
      <c r="V150" s="234"/>
      <c r="W150" s="234"/>
      <c r="X150" s="234"/>
      <c r="Y150" s="234"/>
      <c r="Z150" s="234"/>
      <c r="AA150" s="234"/>
      <c r="AB150" s="234"/>
      <c r="AC150" s="234"/>
      <c r="AD150" s="234"/>
      <c r="AE150" s="234"/>
      <c r="AF150" s="234"/>
      <c r="AG150" s="234"/>
      <c r="AH150" s="234"/>
      <c r="AI150" s="234"/>
      <c r="AJ150" s="234"/>
      <c r="AK150" s="234"/>
      <c r="AL150" s="234"/>
      <c r="AM150" s="234"/>
      <c r="AN150" s="234"/>
      <c r="AO150" s="234"/>
      <c r="AP150" s="234"/>
      <c r="AQ150" s="234"/>
      <c r="AR150" s="234"/>
      <c r="AS150" s="234"/>
      <c r="AT150" s="234"/>
      <c r="AU150" s="234"/>
      <c r="AV150" s="234"/>
      <c r="AW150" s="234"/>
      <c r="AX150" s="234"/>
      <c r="AY150" s="234"/>
      <c r="AZ150" s="234"/>
      <c r="BA150" s="234"/>
      <c r="BB150" s="234"/>
      <c r="BC150" s="234"/>
      <c r="BD150" s="234"/>
      <c r="BE150" s="234"/>
      <c r="BF150" s="234"/>
      <c r="BG150" s="234"/>
      <c r="BH150" s="234"/>
      <c r="BI150" s="234"/>
      <c r="BJ150" s="234"/>
      <c r="BK150" s="234"/>
      <c r="BL150" s="234"/>
      <c r="BM150" s="234"/>
      <c r="BN150" s="234"/>
      <c r="BO150" s="234"/>
      <c r="BP150" s="234"/>
      <c r="BQ150" s="234"/>
      <c r="BR150" s="234"/>
      <c r="BS150" s="234"/>
      <c r="BT150" s="234"/>
      <c r="BU150" s="234"/>
      <c r="BV150" s="234"/>
      <c r="BW150" s="234"/>
      <c r="BX150" s="234"/>
      <c r="BY150" s="234"/>
      <c r="BZ150" s="234"/>
      <c r="CA150" s="234"/>
      <c r="CB150" s="234"/>
      <c r="CC150" s="234"/>
      <c r="CD150" s="234"/>
      <c r="CE150" s="234"/>
      <c r="CF150" s="234"/>
      <c r="CG150" s="234"/>
      <c r="CH150" s="234"/>
      <c r="CI150" s="234"/>
      <c r="CJ150" s="234"/>
      <c r="CK150" s="234"/>
      <c r="CL150" s="234"/>
      <c r="CM150" s="234"/>
      <c r="CN150" s="234"/>
      <c r="CO150" s="234"/>
      <c r="CP150" s="234"/>
      <c r="CQ150" s="234"/>
      <c r="CR150" s="234"/>
      <c r="CS150" s="234"/>
      <c r="CT150" s="234"/>
      <c r="CU150" s="234"/>
      <c r="CV150" s="234"/>
      <c r="CW150" s="234"/>
      <c r="CX150" s="234"/>
      <c r="CY150" s="234"/>
      <c r="CZ150" s="234"/>
      <c r="DA150" s="234"/>
      <c r="DB150" s="234"/>
      <c r="DC150" s="234"/>
      <c r="DD150" s="234"/>
      <c r="DE150" s="234"/>
      <c r="DF150" s="234"/>
      <c r="DG150" s="234"/>
      <c r="DH150" s="234"/>
      <c r="DI150" s="234"/>
      <c r="DJ150" s="234"/>
      <c r="DK150" s="234"/>
      <c r="DL150" s="234"/>
      <c r="DM150" s="234"/>
      <c r="DN150" s="234"/>
      <c r="DO150" s="234"/>
      <c r="DP150" s="234"/>
      <c r="DQ150" s="234"/>
      <c r="DR150" s="234"/>
      <c r="DS150" s="234"/>
      <c r="DT150" s="234"/>
      <c r="DU150" s="234"/>
      <c r="DV150" s="234"/>
      <c r="DW150" s="234"/>
      <c r="DX150" s="234"/>
      <c r="DY150" s="234"/>
      <c r="DZ150" s="234"/>
      <c r="EA150" s="234"/>
      <c r="EB150" s="234"/>
      <c r="EC150" s="234"/>
      <c r="ED150" s="234"/>
      <c r="EE150" s="234"/>
      <c r="EF150" s="234"/>
      <c r="EG150" s="234"/>
      <c r="EH150" s="234"/>
      <c r="EI150" s="234"/>
      <c r="EJ150" s="234"/>
      <c r="EK150" s="234"/>
      <c r="EL150" s="234"/>
      <c r="EM150" s="234"/>
      <c r="EN150" s="234"/>
      <c r="EO150" s="234"/>
      <c r="EP150" s="234"/>
      <c r="EQ150" s="234"/>
      <c r="ER150" s="234"/>
      <c r="ES150" s="234"/>
      <c r="ET150" s="234"/>
      <c r="EU150" s="234"/>
      <c r="EV150" s="234"/>
      <c r="EW150" s="234"/>
      <c r="EX150" s="234"/>
      <c r="EY150" s="234"/>
      <c r="EZ150" s="234"/>
      <c r="FA150" s="234"/>
      <c r="FB150" s="234"/>
      <c r="FC150" s="234"/>
      <c r="FD150" s="234"/>
      <c r="FE150" s="234"/>
      <c r="FF150" s="234"/>
      <c r="FG150" s="234"/>
      <c r="FH150" s="234"/>
      <c r="FI150" s="234"/>
      <c r="FJ150" s="234"/>
      <c r="FK150" s="234"/>
      <c r="FL150" s="234"/>
      <c r="FM150" s="234"/>
      <c r="FN150" s="234"/>
      <c r="FO150" s="234"/>
      <c r="FP150" s="234"/>
      <c r="FQ150" s="234"/>
      <c r="FR150" s="234"/>
      <c r="FS150" s="234"/>
      <c r="FT150" s="234"/>
      <c r="FU150" s="234"/>
      <c r="FV150" s="234"/>
      <c r="FW150" s="234"/>
      <c r="FX150" s="234"/>
      <c r="FY150" s="234"/>
      <c r="FZ150" s="234"/>
      <c r="GA150" s="234"/>
      <c r="GB150" s="234"/>
      <c r="GC150" s="234"/>
      <c r="GD150" s="234"/>
      <c r="GE150" s="234"/>
      <c r="GF150" s="234"/>
      <c r="GG150" s="234"/>
      <c r="GH150" s="234"/>
      <c r="GI150" s="234"/>
      <c r="GJ150" s="234"/>
      <c r="GK150" s="234"/>
      <c r="GL150" s="234"/>
      <c r="GM150" s="234"/>
      <c r="GN150" s="234"/>
      <c r="GO150" s="234"/>
      <c r="GP150" s="234"/>
      <c r="GQ150" s="234"/>
      <c r="GR150" s="234"/>
      <c r="GS150" s="234"/>
      <c r="GT150" s="234"/>
      <c r="GU150" s="234"/>
      <c r="GV150" s="234"/>
      <c r="GW150" s="234"/>
      <c r="GX150" s="234"/>
      <c r="GY150" s="234"/>
      <c r="GZ150" s="234"/>
      <c r="HA150" s="234"/>
      <c r="HB150" s="234"/>
      <c r="HC150" s="234"/>
      <c r="HD150" s="234"/>
      <c r="HE150" s="234"/>
      <c r="HF150" s="234"/>
      <c r="HG150" s="234"/>
      <c r="HH150" s="234"/>
      <c r="HI150" s="234"/>
      <c r="HJ150" s="234"/>
      <c r="HK150" s="234"/>
      <c r="HL150" s="234"/>
      <c r="HM150" s="234"/>
      <c r="HN150" s="234"/>
      <c r="HO150" s="234"/>
      <c r="HP150" s="234"/>
      <c r="HQ150" s="234"/>
      <c r="HR150" s="234"/>
      <c r="HS150" s="234"/>
      <c r="HT150" s="234"/>
      <c r="HU150" s="234"/>
      <c r="HV150" s="234"/>
      <c r="HW150" s="234"/>
      <c r="HX150" s="234"/>
      <c r="HY150" s="234"/>
      <c r="HZ150" s="234"/>
      <c r="IA150" s="234"/>
      <c r="IB150" s="234"/>
      <c r="IC150" s="234"/>
      <c r="ID150" s="234"/>
      <c r="IE150" s="234"/>
      <c r="IF150" s="234"/>
      <c r="IG150" s="234"/>
      <c r="IH150" s="234"/>
      <c r="II150" s="234"/>
      <c r="IJ150" s="234"/>
      <c r="IK150" s="234"/>
      <c r="IL150" s="234"/>
      <c r="IM150" s="234"/>
      <c r="IN150" s="234"/>
      <c r="IO150" s="234"/>
      <c r="IP150" s="234"/>
      <c r="IQ150" s="234"/>
      <c r="IR150" s="234"/>
      <c r="IS150" s="234"/>
      <c r="IT150" s="234"/>
      <c r="IU150" s="234"/>
    </row>
    <row r="151" spans="1:255" s="237" customFormat="1" ht="15" customHeight="1">
      <c r="A151" s="234"/>
      <c r="B151" s="1066"/>
      <c r="C151" s="348"/>
      <c r="D151" s="1093" t="s">
        <v>1456</v>
      </c>
      <c r="E151" s="1066"/>
      <c r="F151" s="1066"/>
      <c r="G151" s="280"/>
      <c r="H151" s="248"/>
      <c r="I151" s="248"/>
      <c r="J151" s="248"/>
      <c r="K151" s="248"/>
      <c r="L151" s="234"/>
      <c r="M151" s="234"/>
      <c r="N151" s="234"/>
      <c r="O151" s="234"/>
      <c r="P151" s="234"/>
      <c r="Q151" s="234"/>
      <c r="R151" s="234"/>
      <c r="S151" s="234"/>
      <c r="T151" s="234"/>
      <c r="U151" s="234"/>
      <c r="V151" s="234"/>
      <c r="W151" s="234"/>
      <c r="X151" s="234"/>
      <c r="Y151" s="234"/>
      <c r="Z151" s="234"/>
      <c r="AA151" s="234"/>
      <c r="AB151" s="234"/>
      <c r="AC151" s="234"/>
      <c r="AD151" s="234"/>
      <c r="AE151" s="234"/>
      <c r="AF151" s="234"/>
      <c r="AG151" s="234"/>
      <c r="AH151" s="234"/>
      <c r="AI151" s="234"/>
      <c r="AJ151" s="234"/>
      <c r="AK151" s="234"/>
      <c r="AL151" s="234"/>
      <c r="AM151" s="234"/>
      <c r="AN151" s="234"/>
      <c r="AO151" s="234"/>
      <c r="AP151" s="234"/>
      <c r="AQ151" s="234"/>
      <c r="AR151" s="234"/>
      <c r="AS151" s="234"/>
      <c r="AT151" s="234"/>
      <c r="AU151" s="234"/>
      <c r="AV151" s="234"/>
      <c r="AW151" s="234"/>
      <c r="AX151" s="234"/>
      <c r="AY151" s="234"/>
      <c r="AZ151" s="234"/>
      <c r="BA151" s="234"/>
      <c r="BB151" s="234"/>
      <c r="BC151" s="234"/>
      <c r="BD151" s="234"/>
      <c r="BE151" s="234"/>
      <c r="BF151" s="234"/>
      <c r="BG151" s="234"/>
      <c r="BH151" s="234"/>
      <c r="BI151" s="234"/>
      <c r="BJ151" s="234"/>
      <c r="BK151" s="234"/>
      <c r="BL151" s="234"/>
      <c r="BM151" s="234"/>
      <c r="BN151" s="234"/>
      <c r="BO151" s="234"/>
      <c r="BP151" s="234"/>
      <c r="BQ151" s="234"/>
      <c r="BR151" s="234"/>
      <c r="BS151" s="234"/>
      <c r="BT151" s="234"/>
      <c r="BU151" s="234"/>
      <c r="BV151" s="234"/>
      <c r="BW151" s="234"/>
      <c r="BX151" s="234"/>
      <c r="BY151" s="234"/>
      <c r="BZ151" s="234"/>
      <c r="CA151" s="234"/>
      <c r="CB151" s="234"/>
      <c r="CC151" s="234"/>
      <c r="CD151" s="234"/>
      <c r="CE151" s="234"/>
      <c r="CF151" s="234"/>
      <c r="CG151" s="234"/>
      <c r="CH151" s="234"/>
      <c r="CI151" s="234"/>
      <c r="CJ151" s="234"/>
      <c r="CK151" s="234"/>
      <c r="CL151" s="234"/>
      <c r="CM151" s="234"/>
      <c r="CN151" s="234"/>
      <c r="CO151" s="234"/>
      <c r="CP151" s="234"/>
      <c r="CQ151" s="234"/>
      <c r="CR151" s="234"/>
      <c r="CS151" s="234"/>
      <c r="CT151" s="234"/>
      <c r="CU151" s="234"/>
      <c r="CV151" s="234"/>
      <c r="CW151" s="234"/>
      <c r="CX151" s="234"/>
      <c r="CY151" s="234"/>
      <c r="CZ151" s="234"/>
      <c r="DA151" s="234"/>
      <c r="DB151" s="234"/>
      <c r="DC151" s="234"/>
      <c r="DD151" s="234"/>
      <c r="DE151" s="234"/>
      <c r="DF151" s="234"/>
      <c r="DG151" s="234"/>
      <c r="DH151" s="234"/>
      <c r="DI151" s="234"/>
      <c r="DJ151" s="234"/>
      <c r="DK151" s="234"/>
      <c r="DL151" s="234"/>
      <c r="DM151" s="234"/>
      <c r="DN151" s="234"/>
      <c r="DO151" s="234"/>
      <c r="DP151" s="234"/>
      <c r="DQ151" s="234"/>
      <c r="DR151" s="234"/>
      <c r="DS151" s="234"/>
      <c r="DT151" s="234"/>
      <c r="DU151" s="234"/>
      <c r="DV151" s="234"/>
      <c r="DW151" s="234"/>
      <c r="DX151" s="234"/>
      <c r="DY151" s="234"/>
      <c r="DZ151" s="234"/>
      <c r="EA151" s="234"/>
      <c r="EB151" s="234"/>
      <c r="EC151" s="234"/>
      <c r="ED151" s="234"/>
      <c r="EE151" s="234"/>
      <c r="EF151" s="234"/>
      <c r="EG151" s="234"/>
      <c r="EH151" s="234"/>
      <c r="EI151" s="234"/>
      <c r="EJ151" s="234"/>
      <c r="EK151" s="234"/>
      <c r="EL151" s="234"/>
      <c r="EM151" s="234"/>
      <c r="EN151" s="234"/>
      <c r="EO151" s="234"/>
      <c r="EP151" s="234"/>
      <c r="EQ151" s="234"/>
      <c r="ER151" s="234"/>
      <c r="ES151" s="234"/>
      <c r="ET151" s="234"/>
      <c r="EU151" s="234"/>
      <c r="EV151" s="234"/>
      <c r="EW151" s="234"/>
      <c r="EX151" s="234"/>
      <c r="EY151" s="234"/>
      <c r="EZ151" s="234"/>
      <c r="FA151" s="234"/>
      <c r="FB151" s="234"/>
      <c r="FC151" s="234"/>
      <c r="FD151" s="234"/>
      <c r="FE151" s="234"/>
      <c r="FF151" s="234"/>
      <c r="FG151" s="234"/>
      <c r="FH151" s="234"/>
      <c r="FI151" s="234"/>
      <c r="FJ151" s="234"/>
      <c r="FK151" s="234"/>
      <c r="FL151" s="234"/>
      <c r="FM151" s="234"/>
      <c r="FN151" s="234"/>
      <c r="FO151" s="234"/>
      <c r="FP151" s="234"/>
      <c r="FQ151" s="234"/>
      <c r="FR151" s="234"/>
      <c r="FS151" s="234"/>
      <c r="FT151" s="234"/>
      <c r="FU151" s="234"/>
      <c r="FV151" s="234"/>
      <c r="FW151" s="234"/>
      <c r="FX151" s="234"/>
      <c r="FY151" s="234"/>
      <c r="FZ151" s="234"/>
      <c r="GA151" s="234"/>
      <c r="GB151" s="234"/>
      <c r="GC151" s="234"/>
      <c r="GD151" s="234"/>
      <c r="GE151" s="234"/>
      <c r="GF151" s="234"/>
      <c r="GG151" s="234"/>
      <c r="GH151" s="234"/>
      <c r="GI151" s="234"/>
      <c r="GJ151" s="234"/>
      <c r="GK151" s="234"/>
      <c r="GL151" s="234"/>
      <c r="GM151" s="234"/>
      <c r="GN151" s="234"/>
      <c r="GO151" s="234"/>
      <c r="GP151" s="234"/>
      <c r="GQ151" s="234"/>
      <c r="GR151" s="234"/>
      <c r="GS151" s="234"/>
      <c r="GT151" s="234"/>
      <c r="GU151" s="234"/>
      <c r="GV151" s="234"/>
      <c r="GW151" s="234"/>
      <c r="GX151" s="234"/>
      <c r="GY151" s="234"/>
      <c r="GZ151" s="234"/>
      <c r="HA151" s="234"/>
      <c r="HB151" s="234"/>
      <c r="HC151" s="234"/>
      <c r="HD151" s="234"/>
      <c r="HE151" s="234"/>
      <c r="HF151" s="234"/>
      <c r="HG151" s="234"/>
      <c r="HH151" s="234"/>
      <c r="HI151" s="234"/>
      <c r="HJ151" s="234"/>
      <c r="HK151" s="234"/>
      <c r="HL151" s="234"/>
      <c r="HM151" s="234"/>
      <c r="HN151" s="234"/>
      <c r="HO151" s="234"/>
      <c r="HP151" s="234"/>
      <c r="HQ151" s="234"/>
      <c r="HR151" s="234"/>
      <c r="HS151" s="234"/>
      <c r="HT151" s="234"/>
      <c r="HU151" s="234"/>
      <c r="HV151" s="234"/>
      <c r="HW151" s="234"/>
      <c r="HX151" s="234"/>
      <c r="HY151" s="234"/>
      <c r="HZ151" s="234"/>
      <c r="IA151" s="234"/>
      <c r="IB151" s="234"/>
      <c r="IC151" s="234"/>
      <c r="ID151" s="234"/>
      <c r="IE151" s="234"/>
      <c r="IF151" s="234"/>
      <c r="IG151" s="234"/>
      <c r="IH151" s="234"/>
      <c r="II151" s="234"/>
      <c r="IJ151" s="234"/>
      <c r="IK151" s="234"/>
      <c r="IL151" s="234"/>
      <c r="IM151" s="234"/>
      <c r="IN151" s="234"/>
      <c r="IO151" s="234"/>
      <c r="IP151" s="234"/>
      <c r="IQ151" s="234"/>
      <c r="IR151" s="234"/>
      <c r="IS151" s="234"/>
      <c r="IT151" s="234"/>
      <c r="IU151" s="234"/>
    </row>
    <row r="152" spans="1:255" s="237" customFormat="1" ht="33" customHeight="1">
      <c r="A152" s="234"/>
      <c r="B152" s="1066"/>
      <c r="C152" s="348"/>
      <c r="D152" s="1082" t="s">
        <v>577</v>
      </c>
      <c r="E152" s="1066"/>
      <c r="F152" s="1066"/>
      <c r="G152" s="280"/>
      <c r="H152" s="248"/>
      <c r="I152" s="248"/>
      <c r="J152" s="248"/>
      <c r="K152" s="248"/>
      <c r="L152" s="234"/>
      <c r="M152" s="234"/>
      <c r="N152" s="234"/>
      <c r="O152" s="234"/>
      <c r="P152" s="234"/>
      <c r="Q152" s="234"/>
      <c r="R152" s="234"/>
      <c r="S152" s="234"/>
      <c r="T152" s="234"/>
      <c r="U152" s="234"/>
      <c r="V152" s="234"/>
      <c r="W152" s="234"/>
      <c r="X152" s="234"/>
      <c r="Y152" s="234"/>
      <c r="Z152" s="234"/>
      <c r="AA152" s="234"/>
      <c r="AB152" s="234"/>
      <c r="AC152" s="234"/>
      <c r="AD152" s="234"/>
      <c r="AE152" s="234"/>
      <c r="AF152" s="234"/>
      <c r="AG152" s="234"/>
      <c r="AH152" s="234"/>
      <c r="AI152" s="234"/>
      <c r="AJ152" s="234"/>
      <c r="AK152" s="234"/>
      <c r="AL152" s="234"/>
      <c r="AM152" s="234"/>
      <c r="AN152" s="234"/>
      <c r="AO152" s="234"/>
      <c r="AP152" s="234"/>
      <c r="AQ152" s="234"/>
      <c r="AR152" s="234"/>
      <c r="AS152" s="234"/>
      <c r="AT152" s="234"/>
      <c r="AU152" s="234"/>
      <c r="AV152" s="234"/>
      <c r="AW152" s="234"/>
      <c r="AX152" s="234"/>
      <c r="AY152" s="234"/>
      <c r="AZ152" s="234"/>
      <c r="BA152" s="234"/>
      <c r="BB152" s="234"/>
      <c r="BC152" s="234"/>
      <c r="BD152" s="234"/>
      <c r="BE152" s="234"/>
      <c r="BF152" s="234"/>
      <c r="BG152" s="234"/>
      <c r="BH152" s="234"/>
      <c r="BI152" s="234"/>
      <c r="BJ152" s="234"/>
      <c r="BK152" s="234"/>
      <c r="BL152" s="234"/>
      <c r="BM152" s="234"/>
      <c r="BN152" s="234"/>
      <c r="BO152" s="234"/>
      <c r="BP152" s="234"/>
      <c r="BQ152" s="234"/>
      <c r="BR152" s="234"/>
      <c r="BS152" s="234"/>
      <c r="BT152" s="234"/>
      <c r="BU152" s="234"/>
      <c r="BV152" s="234"/>
      <c r="BW152" s="234"/>
      <c r="BX152" s="234"/>
      <c r="BY152" s="234"/>
      <c r="BZ152" s="234"/>
      <c r="CA152" s="234"/>
      <c r="CB152" s="234"/>
      <c r="CC152" s="234"/>
      <c r="CD152" s="234"/>
      <c r="CE152" s="234"/>
      <c r="CF152" s="234"/>
      <c r="CG152" s="234"/>
      <c r="CH152" s="234"/>
      <c r="CI152" s="234"/>
      <c r="CJ152" s="234"/>
      <c r="CK152" s="234"/>
      <c r="CL152" s="234"/>
      <c r="CM152" s="234"/>
      <c r="CN152" s="234"/>
      <c r="CO152" s="234"/>
      <c r="CP152" s="234"/>
      <c r="CQ152" s="234"/>
      <c r="CR152" s="234"/>
      <c r="CS152" s="234"/>
      <c r="CT152" s="234"/>
      <c r="CU152" s="234"/>
      <c r="CV152" s="234"/>
      <c r="CW152" s="234"/>
      <c r="CX152" s="234"/>
      <c r="CY152" s="234"/>
      <c r="CZ152" s="234"/>
      <c r="DA152" s="234"/>
      <c r="DB152" s="234"/>
      <c r="DC152" s="234"/>
      <c r="DD152" s="234"/>
      <c r="DE152" s="234"/>
      <c r="DF152" s="234"/>
      <c r="DG152" s="234"/>
      <c r="DH152" s="234"/>
      <c r="DI152" s="234"/>
      <c r="DJ152" s="234"/>
      <c r="DK152" s="234"/>
      <c r="DL152" s="234"/>
      <c r="DM152" s="234"/>
      <c r="DN152" s="234"/>
      <c r="DO152" s="234"/>
      <c r="DP152" s="234"/>
      <c r="DQ152" s="234"/>
      <c r="DR152" s="234"/>
      <c r="DS152" s="234"/>
      <c r="DT152" s="234"/>
      <c r="DU152" s="234"/>
      <c r="DV152" s="234"/>
      <c r="DW152" s="234"/>
      <c r="DX152" s="234"/>
      <c r="DY152" s="234"/>
      <c r="DZ152" s="234"/>
      <c r="EA152" s="234"/>
      <c r="EB152" s="234"/>
      <c r="EC152" s="234"/>
      <c r="ED152" s="234"/>
      <c r="EE152" s="234"/>
      <c r="EF152" s="234"/>
      <c r="EG152" s="234"/>
      <c r="EH152" s="234"/>
      <c r="EI152" s="234"/>
      <c r="EJ152" s="234"/>
      <c r="EK152" s="234"/>
      <c r="EL152" s="234"/>
      <c r="EM152" s="234"/>
      <c r="EN152" s="234"/>
      <c r="EO152" s="234"/>
      <c r="EP152" s="234"/>
      <c r="EQ152" s="234"/>
      <c r="ER152" s="234"/>
      <c r="ES152" s="234"/>
      <c r="ET152" s="234"/>
      <c r="EU152" s="234"/>
      <c r="EV152" s="234"/>
      <c r="EW152" s="234"/>
      <c r="EX152" s="234"/>
      <c r="EY152" s="234"/>
      <c r="EZ152" s="234"/>
      <c r="FA152" s="234"/>
      <c r="FB152" s="234"/>
      <c r="FC152" s="234"/>
      <c r="FD152" s="234"/>
      <c r="FE152" s="234"/>
      <c r="FF152" s="234"/>
      <c r="FG152" s="234"/>
      <c r="FH152" s="234"/>
      <c r="FI152" s="234"/>
      <c r="FJ152" s="234"/>
      <c r="FK152" s="234"/>
      <c r="FL152" s="234"/>
      <c r="FM152" s="234"/>
      <c r="FN152" s="234"/>
      <c r="FO152" s="234"/>
      <c r="FP152" s="234"/>
      <c r="FQ152" s="234"/>
      <c r="FR152" s="234"/>
      <c r="FS152" s="234"/>
      <c r="FT152" s="234"/>
      <c r="FU152" s="234"/>
      <c r="FV152" s="234"/>
      <c r="FW152" s="234"/>
      <c r="FX152" s="234"/>
      <c r="FY152" s="234"/>
      <c r="FZ152" s="234"/>
      <c r="GA152" s="234"/>
      <c r="GB152" s="234"/>
      <c r="GC152" s="234"/>
      <c r="GD152" s="234"/>
      <c r="GE152" s="234"/>
      <c r="GF152" s="234"/>
      <c r="GG152" s="234"/>
      <c r="GH152" s="234"/>
      <c r="GI152" s="234"/>
      <c r="GJ152" s="234"/>
      <c r="GK152" s="234"/>
      <c r="GL152" s="234"/>
      <c r="GM152" s="234"/>
      <c r="GN152" s="234"/>
      <c r="GO152" s="234"/>
      <c r="GP152" s="234"/>
      <c r="GQ152" s="234"/>
      <c r="GR152" s="234"/>
      <c r="GS152" s="234"/>
      <c r="GT152" s="234"/>
      <c r="GU152" s="234"/>
      <c r="GV152" s="234"/>
      <c r="GW152" s="234"/>
      <c r="GX152" s="234"/>
      <c r="GY152" s="234"/>
      <c r="GZ152" s="234"/>
      <c r="HA152" s="234"/>
      <c r="HB152" s="234"/>
      <c r="HC152" s="234"/>
      <c r="HD152" s="234"/>
      <c r="HE152" s="234"/>
      <c r="HF152" s="234"/>
      <c r="HG152" s="234"/>
      <c r="HH152" s="234"/>
      <c r="HI152" s="234"/>
      <c r="HJ152" s="234"/>
      <c r="HK152" s="234"/>
      <c r="HL152" s="234"/>
      <c r="HM152" s="234"/>
      <c r="HN152" s="234"/>
      <c r="HO152" s="234"/>
      <c r="HP152" s="234"/>
      <c r="HQ152" s="234"/>
      <c r="HR152" s="234"/>
      <c r="HS152" s="234"/>
      <c r="HT152" s="234"/>
      <c r="HU152" s="234"/>
      <c r="HV152" s="234"/>
      <c r="HW152" s="234"/>
      <c r="HX152" s="234"/>
      <c r="HY152" s="234"/>
      <c r="HZ152" s="234"/>
      <c r="IA152" s="234"/>
      <c r="IB152" s="234"/>
      <c r="IC152" s="234"/>
      <c r="ID152" s="234"/>
      <c r="IE152" s="234"/>
      <c r="IF152" s="234"/>
      <c r="IG152" s="234"/>
      <c r="IH152" s="234"/>
      <c r="II152" s="234"/>
      <c r="IJ152" s="234"/>
      <c r="IK152" s="234"/>
      <c r="IL152" s="234"/>
      <c r="IM152" s="234"/>
      <c r="IN152" s="234"/>
      <c r="IO152" s="234"/>
      <c r="IP152" s="234"/>
      <c r="IQ152" s="234"/>
      <c r="IR152" s="234"/>
      <c r="IS152" s="234"/>
      <c r="IT152" s="234"/>
      <c r="IU152" s="234"/>
    </row>
    <row r="153" spans="1:255" s="237" customFormat="1" ht="25.35" customHeight="1">
      <c r="A153" s="234"/>
      <c r="B153" s="1066"/>
      <c r="C153" s="348"/>
      <c r="D153" s="1082" t="s">
        <v>1457</v>
      </c>
      <c r="E153" s="1066"/>
      <c r="F153" s="1066"/>
      <c r="G153" s="280"/>
      <c r="H153" s="248"/>
      <c r="I153" s="248"/>
      <c r="J153" s="248"/>
      <c r="K153" s="248"/>
      <c r="L153" s="234"/>
      <c r="M153" s="234"/>
      <c r="N153" s="234"/>
      <c r="O153" s="234"/>
      <c r="P153" s="234"/>
      <c r="Q153" s="234"/>
      <c r="R153" s="234"/>
      <c r="S153" s="234"/>
      <c r="T153" s="234"/>
      <c r="U153" s="234"/>
      <c r="V153" s="234"/>
      <c r="W153" s="234"/>
      <c r="X153" s="234"/>
      <c r="Y153" s="234"/>
      <c r="Z153" s="234"/>
      <c r="AA153" s="234"/>
      <c r="AB153" s="234"/>
      <c r="AC153" s="234"/>
      <c r="AD153" s="234"/>
      <c r="AE153" s="234"/>
      <c r="AF153" s="234"/>
      <c r="AG153" s="234"/>
      <c r="AH153" s="234"/>
      <c r="AI153" s="234"/>
      <c r="AJ153" s="234"/>
      <c r="AK153" s="234"/>
      <c r="AL153" s="234"/>
      <c r="AM153" s="234"/>
      <c r="AN153" s="234"/>
      <c r="AO153" s="234"/>
      <c r="AP153" s="234"/>
      <c r="AQ153" s="234"/>
      <c r="AR153" s="234"/>
      <c r="AS153" s="234"/>
      <c r="AT153" s="234"/>
      <c r="AU153" s="234"/>
      <c r="AV153" s="234"/>
      <c r="AW153" s="234"/>
      <c r="AX153" s="234"/>
      <c r="AY153" s="234"/>
      <c r="AZ153" s="234"/>
      <c r="BA153" s="234"/>
      <c r="BB153" s="234"/>
      <c r="BC153" s="234"/>
      <c r="BD153" s="234"/>
      <c r="BE153" s="234"/>
      <c r="BF153" s="234"/>
      <c r="BG153" s="234"/>
      <c r="BH153" s="234"/>
      <c r="BI153" s="234"/>
      <c r="BJ153" s="234"/>
      <c r="BK153" s="234"/>
      <c r="BL153" s="234"/>
      <c r="BM153" s="234"/>
      <c r="BN153" s="234"/>
      <c r="BO153" s="234"/>
      <c r="BP153" s="234"/>
      <c r="BQ153" s="234"/>
      <c r="BR153" s="234"/>
      <c r="BS153" s="234"/>
      <c r="BT153" s="234"/>
      <c r="BU153" s="234"/>
      <c r="BV153" s="234"/>
      <c r="BW153" s="234"/>
      <c r="BX153" s="234"/>
      <c r="BY153" s="234"/>
      <c r="BZ153" s="234"/>
      <c r="CA153" s="234"/>
      <c r="CB153" s="234"/>
      <c r="CC153" s="234"/>
      <c r="CD153" s="234"/>
      <c r="CE153" s="234"/>
      <c r="CF153" s="234"/>
      <c r="CG153" s="234"/>
      <c r="CH153" s="234"/>
      <c r="CI153" s="234"/>
      <c r="CJ153" s="234"/>
      <c r="CK153" s="234"/>
      <c r="CL153" s="234"/>
      <c r="CM153" s="234"/>
      <c r="CN153" s="234"/>
      <c r="CO153" s="234"/>
      <c r="CP153" s="234"/>
      <c r="CQ153" s="234"/>
      <c r="CR153" s="234"/>
      <c r="CS153" s="234"/>
      <c r="CT153" s="234"/>
      <c r="CU153" s="234"/>
      <c r="CV153" s="234"/>
      <c r="CW153" s="234"/>
      <c r="CX153" s="234"/>
      <c r="CY153" s="234"/>
      <c r="CZ153" s="234"/>
      <c r="DA153" s="234"/>
      <c r="DB153" s="234"/>
      <c r="DC153" s="234"/>
      <c r="DD153" s="234"/>
      <c r="DE153" s="234"/>
      <c r="DF153" s="234"/>
      <c r="DG153" s="234"/>
      <c r="DH153" s="234"/>
      <c r="DI153" s="234"/>
      <c r="DJ153" s="234"/>
      <c r="DK153" s="234"/>
      <c r="DL153" s="234"/>
      <c r="DM153" s="234"/>
      <c r="DN153" s="234"/>
      <c r="DO153" s="234"/>
      <c r="DP153" s="234"/>
      <c r="DQ153" s="234"/>
      <c r="DR153" s="234"/>
      <c r="DS153" s="234"/>
      <c r="DT153" s="234"/>
      <c r="DU153" s="234"/>
      <c r="DV153" s="234"/>
      <c r="DW153" s="234"/>
      <c r="DX153" s="234"/>
      <c r="DY153" s="234"/>
      <c r="DZ153" s="234"/>
      <c r="EA153" s="234"/>
      <c r="EB153" s="234"/>
      <c r="EC153" s="234"/>
      <c r="ED153" s="234"/>
      <c r="EE153" s="234"/>
      <c r="EF153" s="234"/>
      <c r="EG153" s="234"/>
      <c r="EH153" s="234"/>
      <c r="EI153" s="234"/>
      <c r="EJ153" s="234"/>
      <c r="EK153" s="234"/>
      <c r="EL153" s="234"/>
      <c r="EM153" s="234"/>
      <c r="EN153" s="234"/>
      <c r="EO153" s="234"/>
      <c r="EP153" s="234"/>
      <c r="EQ153" s="234"/>
      <c r="ER153" s="234"/>
      <c r="ES153" s="234"/>
      <c r="ET153" s="234"/>
      <c r="EU153" s="234"/>
      <c r="EV153" s="234"/>
      <c r="EW153" s="234"/>
      <c r="EX153" s="234"/>
      <c r="EY153" s="234"/>
      <c r="EZ153" s="234"/>
      <c r="FA153" s="234"/>
      <c r="FB153" s="234"/>
      <c r="FC153" s="234"/>
      <c r="FD153" s="234"/>
      <c r="FE153" s="234"/>
      <c r="FF153" s="234"/>
      <c r="FG153" s="234"/>
      <c r="FH153" s="234"/>
      <c r="FI153" s="234"/>
      <c r="FJ153" s="234"/>
      <c r="FK153" s="234"/>
      <c r="FL153" s="234"/>
      <c r="FM153" s="234"/>
      <c r="FN153" s="234"/>
      <c r="FO153" s="234"/>
      <c r="FP153" s="234"/>
      <c r="FQ153" s="234"/>
      <c r="FR153" s="234"/>
      <c r="FS153" s="234"/>
      <c r="FT153" s="234"/>
      <c r="FU153" s="234"/>
      <c r="FV153" s="234"/>
      <c r="FW153" s="234"/>
      <c r="FX153" s="234"/>
      <c r="FY153" s="234"/>
      <c r="FZ153" s="234"/>
      <c r="GA153" s="234"/>
      <c r="GB153" s="234"/>
      <c r="GC153" s="234"/>
      <c r="GD153" s="234"/>
      <c r="GE153" s="234"/>
      <c r="GF153" s="234"/>
      <c r="GG153" s="234"/>
      <c r="GH153" s="234"/>
      <c r="GI153" s="234"/>
      <c r="GJ153" s="234"/>
      <c r="GK153" s="234"/>
      <c r="GL153" s="234"/>
      <c r="GM153" s="234"/>
      <c r="GN153" s="234"/>
      <c r="GO153" s="234"/>
      <c r="GP153" s="234"/>
      <c r="GQ153" s="234"/>
      <c r="GR153" s="234"/>
      <c r="GS153" s="234"/>
      <c r="GT153" s="234"/>
      <c r="GU153" s="234"/>
      <c r="GV153" s="234"/>
      <c r="GW153" s="234"/>
      <c r="GX153" s="234"/>
      <c r="GY153" s="234"/>
      <c r="GZ153" s="234"/>
      <c r="HA153" s="234"/>
      <c r="HB153" s="234"/>
      <c r="HC153" s="234"/>
      <c r="HD153" s="234"/>
      <c r="HE153" s="234"/>
      <c r="HF153" s="234"/>
      <c r="HG153" s="234"/>
      <c r="HH153" s="234"/>
      <c r="HI153" s="234"/>
      <c r="HJ153" s="234"/>
      <c r="HK153" s="234"/>
      <c r="HL153" s="234"/>
      <c r="HM153" s="234"/>
      <c r="HN153" s="234"/>
      <c r="HO153" s="234"/>
      <c r="HP153" s="234"/>
      <c r="HQ153" s="234"/>
      <c r="HR153" s="234"/>
      <c r="HS153" s="234"/>
      <c r="HT153" s="234"/>
      <c r="HU153" s="234"/>
      <c r="HV153" s="234"/>
      <c r="HW153" s="234"/>
      <c r="HX153" s="234"/>
      <c r="HY153" s="234"/>
      <c r="HZ153" s="234"/>
      <c r="IA153" s="234"/>
      <c r="IB153" s="234"/>
      <c r="IC153" s="234"/>
      <c r="ID153" s="234"/>
      <c r="IE153" s="234"/>
      <c r="IF153" s="234"/>
      <c r="IG153" s="234"/>
      <c r="IH153" s="234"/>
      <c r="II153" s="234"/>
      <c r="IJ153" s="234"/>
      <c r="IK153" s="234"/>
      <c r="IL153" s="234"/>
      <c r="IM153" s="234"/>
      <c r="IN153" s="234"/>
      <c r="IO153" s="234"/>
      <c r="IP153" s="234"/>
      <c r="IQ153" s="234"/>
      <c r="IR153" s="234"/>
      <c r="IS153" s="234"/>
      <c r="IT153" s="234"/>
      <c r="IU153" s="234"/>
    </row>
    <row r="154" spans="1:255" s="237" customFormat="1" ht="15" customHeight="1">
      <c r="A154" s="234"/>
      <c r="B154" s="1066"/>
      <c r="C154" s="348"/>
      <c r="D154" s="1082" t="s">
        <v>1458</v>
      </c>
      <c r="E154" s="1066"/>
      <c r="F154" s="1066"/>
      <c r="G154" s="280"/>
      <c r="H154" s="248"/>
      <c r="I154" s="248"/>
      <c r="J154" s="248"/>
      <c r="K154" s="248"/>
      <c r="L154" s="234"/>
      <c r="M154" s="234"/>
      <c r="N154" s="234"/>
      <c r="O154" s="234"/>
      <c r="P154" s="234"/>
      <c r="Q154" s="234"/>
      <c r="R154" s="234"/>
      <c r="S154" s="234"/>
      <c r="T154" s="234"/>
      <c r="U154" s="234"/>
      <c r="V154" s="234"/>
      <c r="W154" s="234"/>
      <c r="X154" s="234"/>
      <c r="Y154" s="234"/>
      <c r="Z154" s="234"/>
      <c r="AA154" s="234"/>
      <c r="AB154" s="234"/>
      <c r="AC154" s="234"/>
      <c r="AD154" s="234"/>
      <c r="AE154" s="234"/>
      <c r="AF154" s="234"/>
      <c r="AG154" s="234"/>
      <c r="AH154" s="234"/>
      <c r="AI154" s="234"/>
      <c r="AJ154" s="234"/>
      <c r="AK154" s="234"/>
      <c r="AL154" s="234"/>
      <c r="AM154" s="234"/>
      <c r="AN154" s="234"/>
      <c r="AO154" s="234"/>
      <c r="AP154" s="234"/>
      <c r="AQ154" s="234"/>
      <c r="AR154" s="234"/>
      <c r="AS154" s="234"/>
      <c r="AT154" s="234"/>
      <c r="AU154" s="234"/>
      <c r="AV154" s="234"/>
      <c r="AW154" s="234"/>
      <c r="AX154" s="234"/>
      <c r="AY154" s="234"/>
      <c r="AZ154" s="234"/>
      <c r="BA154" s="234"/>
      <c r="BB154" s="234"/>
      <c r="BC154" s="234"/>
      <c r="BD154" s="234"/>
      <c r="BE154" s="234"/>
      <c r="BF154" s="234"/>
      <c r="BG154" s="234"/>
      <c r="BH154" s="234"/>
      <c r="BI154" s="234"/>
      <c r="BJ154" s="234"/>
      <c r="BK154" s="234"/>
      <c r="BL154" s="234"/>
      <c r="BM154" s="234"/>
      <c r="BN154" s="234"/>
      <c r="BO154" s="234"/>
      <c r="BP154" s="234"/>
      <c r="BQ154" s="234"/>
      <c r="BR154" s="234"/>
      <c r="BS154" s="234"/>
      <c r="BT154" s="234"/>
      <c r="BU154" s="234"/>
      <c r="BV154" s="234"/>
      <c r="BW154" s="234"/>
      <c r="BX154" s="234"/>
      <c r="BY154" s="234"/>
      <c r="BZ154" s="234"/>
      <c r="CA154" s="234"/>
      <c r="CB154" s="234"/>
      <c r="CC154" s="234"/>
      <c r="CD154" s="234"/>
      <c r="CE154" s="234"/>
      <c r="CF154" s="234"/>
      <c r="CG154" s="234"/>
      <c r="CH154" s="234"/>
      <c r="CI154" s="234"/>
      <c r="CJ154" s="234"/>
      <c r="CK154" s="234"/>
      <c r="CL154" s="234"/>
      <c r="CM154" s="234"/>
      <c r="CN154" s="234"/>
      <c r="CO154" s="234"/>
      <c r="CP154" s="234"/>
      <c r="CQ154" s="234"/>
      <c r="CR154" s="234"/>
      <c r="CS154" s="234"/>
      <c r="CT154" s="234"/>
      <c r="CU154" s="234"/>
      <c r="CV154" s="234"/>
      <c r="CW154" s="234"/>
      <c r="CX154" s="234"/>
      <c r="CY154" s="234"/>
      <c r="CZ154" s="234"/>
      <c r="DA154" s="234"/>
      <c r="DB154" s="234"/>
      <c r="DC154" s="234"/>
      <c r="DD154" s="234"/>
      <c r="DE154" s="234"/>
      <c r="DF154" s="234"/>
      <c r="DG154" s="234"/>
      <c r="DH154" s="234"/>
      <c r="DI154" s="234"/>
      <c r="DJ154" s="234"/>
      <c r="DK154" s="234"/>
      <c r="DL154" s="234"/>
      <c r="DM154" s="234"/>
      <c r="DN154" s="234"/>
      <c r="DO154" s="234"/>
      <c r="DP154" s="234"/>
      <c r="DQ154" s="234"/>
      <c r="DR154" s="234"/>
      <c r="DS154" s="234"/>
      <c r="DT154" s="234"/>
      <c r="DU154" s="234"/>
      <c r="DV154" s="234"/>
      <c r="DW154" s="234"/>
      <c r="DX154" s="234"/>
      <c r="DY154" s="234"/>
      <c r="DZ154" s="234"/>
      <c r="EA154" s="234"/>
      <c r="EB154" s="234"/>
      <c r="EC154" s="234"/>
      <c r="ED154" s="234"/>
      <c r="EE154" s="234"/>
      <c r="EF154" s="234"/>
      <c r="EG154" s="234"/>
      <c r="EH154" s="234"/>
      <c r="EI154" s="234"/>
      <c r="EJ154" s="234"/>
      <c r="EK154" s="234"/>
      <c r="EL154" s="234"/>
      <c r="EM154" s="234"/>
      <c r="EN154" s="234"/>
      <c r="EO154" s="234"/>
      <c r="EP154" s="234"/>
      <c r="EQ154" s="234"/>
      <c r="ER154" s="234"/>
      <c r="ES154" s="234"/>
      <c r="ET154" s="234"/>
      <c r="EU154" s="234"/>
      <c r="EV154" s="234"/>
      <c r="EW154" s="234"/>
      <c r="EX154" s="234"/>
      <c r="EY154" s="234"/>
      <c r="EZ154" s="234"/>
      <c r="FA154" s="234"/>
      <c r="FB154" s="234"/>
      <c r="FC154" s="234"/>
      <c r="FD154" s="234"/>
      <c r="FE154" s="234"/>
      <c r="FF154" s="234"/>
      <c r="FG154" s="234"/>
      <c r="FH154" s="234"/>
      <c r="FI154" s="234"/>
      <c r="FJ154" s="234"/>
      <c r="FK154" s="234"/>
      <c r="FL154" s="234"/>
      <c r="FM154" s="234"/>
      <c r="FN154" s="234"/>
      <c r="FO154" s="234"/>
      <c r="FP154" s="234"/>
      <c r="FQ154" s="234"/>
      <c r="FR154" s="234"/>
      <c r="FS154" s="234"/>
      <c r="FT154" s="234"/>
      <c r="FU154" s="234"/>
      <c r="FV154" s="234"/>
      <c r="FW154" s="234"/>
      <c r="FX154" s="234"/>
      <c r="FY154" s="234"/>
      <c r="FZ154" s="234"/>
      <c r="GA154" s="234"/>
      <c r="GB154" s="234"/>
      <c r="GC154" s="234"/>
      <c r="GD154" s="234"/>
      <c r="GE154" s="234"/>
      <c r="GF154" s="234"/>
      <c r="GG154" s="234"/>
      <c r="GH154" s="234"/>
      <c r="GI154" s="234"/>
      <c r="GJ154" s="234"/>
      <c r="GK154" s="234"/>
      <c r="GL154" s="234"/>
      <c r="GM154" s="234"/>
      <c r="GN154" s="234"/>
      <c r="GO154" s="234"/>
      <c r="GP154" s="234"/>
      <c r="GQ154" s="234"/>
      <c r="GR154" s="234"/>
      <c r="GS154" s="234"/>
      <c r="GT154" s="234"/>
      <c r="GU154" s="234"/>
      <c r="GV154" s="234"/>
      <c r="GW154" s="234"/>
      <c r="GX154" s="234"/>
      <c r="GY154" s="234"/>
      <c r="GZ154" s="234"/>
      <c r="HA154" s="234"/>
      <c r="HB154" s="234"/>
      <c r="HC154" s="234"/>
      <c r="HD154" s="234"/>
      <c r="HE154" s="234"/>
      <c r="HF154" s="234"/>
      <c r="HG154" s="234"/>
      <c r="HH154" s="234"/>
      <c r="HI154" s="234"/>
      <c r="HJ154" s="234"/>
      <c r="HK154" s="234"/>
      <c r="HL154" s="234"/>
      <c r="HM154" s="234"/>
      <c r="HN154" s="234"/>
      <c r="HO154" s="234"/>
      <c r="HP154" s="234"/>
      <c r="HQ154" s="234"/>
      <c r="HR154" s="234"/>
      <c r="HS154" s="234"/>
      <c r="HT154" s="234"/>
      <c r="HU154" s="234"/>
      <c r="HV154" s="234"/>
      <c r="HW154" s="234"/>
      <c r="HX154" s="234"/>
      <c r="HY154" s="234"/>
      <c r="HZ154" s="234"/>
      <c r="IA154" s="234"/>
      <c r="IB154" s="234"/>
      <c r="IC154" s="234"/>
      <c r="ID154" s="234"/>
      <c r="IE154" s="234"/>
      <c r="IF154" s="234"/>
      <c r="IG154" s="234"/>
      <c r="IH154" s="234"/>
      <c r="II154" s="234"/>
      <c r="IJ154" s="234"/>
      <c r="IK154" s="234"/>
      <c r="IL154" s="234"/>
      <c r="IM154" s="234"/>
      <c r="IN154" s="234"/>
      <c r="IO154" s="234"/>
      <c r="IP154" s="234"/>
      <c r="IQ154" s="234"/>
      <c r="IR154" s="234"/>
      <c r="IS154" s="234"/>
      <c r="IT154" s="234"/>
      <c r="IU154" s="234"/>
    </row>
    <row r="155" spans="1:255" s="237" customFormat="1" ht="15" customHeight="1">
      <c r="A155" s="234"/>
      <c r="B155" s="1066"/>
      <c r="C155" s="348"/>
      <c r="D155" s="1082" t="s">
        <v>1459</v>
      </c>
      <c r="E155" s="1066"/>
      <c r="F155" s="1066"/>
      <c r="G155" s="280"/>
      <c r="H155" s="248"/>
      <c r="I155" s="248"/>
      <c r="J155" s="248"/>
      <c r="K155" s="248"/>
      <c r="L155" s="234"/>
      <c r="M155" s="234"/>
      <c r="N155" s="234"/>
      <c r="O155" s="234"/>
      <c r="P155" s="234"/>
      <c r="Q155" s="234"/>
      <c r="R155" s="234"/>
      <c r="S155" s="234"/>
      <c r="T155" s="234"/>
      <c r="U155" s="234"/>
      <c r="V155" s="234"/>
      <c r="W155" s="234"/>
      <c r="X155" s="234"/>
      <c r="Y155" s="234"/>
      <c r="Z155" s="234"/>
      <c r="AA155" s="234"/>
      <c r="AB155" s="234"/>
      <c r="AC155" s="234"/>
      <c r="AD155" s="234"/>
      <c r="AE155" s="234"/>
      <c r="AF155" s="234"/>
      <c r="AG155" s="234"/>
      <c r="AH155" s="234"/>
      <c r="AI155" s="234"/>
      <c r="AJ155" s="234"/>
      <c r="AK155" s="234"/>
      <c r="AL155" s="234"/>
      <c r="AM155" s="234"/>
      <c r="AN155" s="234"/>
      <c r="AO155" s="234"/>
      <c r="AP155" s="234"/>
      <c r="AQ155" s="234"/>
      <c r="AR155" s="234"/>
      <c r="AS155" s="234"/>
      <c r="AT155" s="234"/>
      <c r="AU155" s="234"/>
      <c r="AV155" s="234"/>
      <c r="AW155" s="234"/>
      <c r="AX155" s="234"/>
      <c r="AY155" s="234"/>
      <c r="AZ155" s="234"/>
      <c r="BA155" s="234"/>
      <c r="BB155" s="234"/>
      <c r="BC155" s="234"/>
      <c r="BD155" s="234"/>
      <c r="BE155" s="234"/>
      <c r="BF155" s="234"/>
      <c r="BG155" s="234"/>
      <c r="BH155" s="234"/>
      <c r="BI155" s="234"/>
      <c r="BJ155" s="234"/>
      <c r="BK155" s="234"/>
      <c r="BL155" s="234"/>
      <c r="BM155" s="234"/>
      <c r="BN155" s="234"/>
      <c r="BO155" s="234"/>
      <c r="BP155" s="234"/>
      <c r="BQ155" s="234"/>
      <c r="BR155" s="234"/>
      <c r="BS155" s="234"/>
      <c r="BT155" s="234"/>
      <c r="BU155" s="234"/>
      <c r="BV155" s="234"/>
      <c r="BW155" s="234"/>
      <c r="BX155" s="234"/>
      <c r="BY155" s="234"/>
      <c r="BZ155" s="234"/>
      <c r="CA155" s="234"/>
      <c r="CB155" s="234"/>
      <c r="CC155" s="234"/>
      <c r="CD155" s="234"/>
      <c r="CE155" s="234"/>
      <c r="CF155" s="234"/>
      <c r="CG155" s="234"/>
      <c r="CH155" s="234"/>
      <c r="CI155" s="234"/>
      <c r="CJ155" s="234"/>
      <c r="CK155" s="234"/>
      <c r="CL155" s="234"/>
      <c r="CM155" s="234"/>
      <c r="CN155" s="234"/>
      <c r="CO155" s="234"/>
      <c r="CP155" s="234"/>
      <c r="CQ155" s="234"/>
      <c r="CR155" s="234"/>
      <c r="CS155" s="234"/>
      <c r="CT155" s="234"/>
      <c r="CU155" s="234"/>
      <c r="CV155" s="234"/>
      <c r="CW155" s="234"/>
      <c r="CX155" s="234"/>
      <c r="CY155" s="234"/>
      <c r="CZ155" s="234"/>
      <c r="DA155" s="234"/>
      <c r="DB155" s="234"/>
      <c r="DC155" s="234"/>
      <c r="DD155" s="234"/>
      <c r="DE155" s="234"/>
      <c r="DF155" s="234"/>
      <c r="DG155" s="234"/>
      <c r="DH155" s="234"/>
      <c r="DI155" s="234"/>
      <c r="DJ155" s="234"/>
      <c r="DK155" s="234"/>
      <c r="DL155" s="234"/>
      <c r="DM155" s="234"/>
      <c r="DN155" s="234"/>
      <c r="DO155" s="234"/>
      <c r="DP155" s="234"/>
      <c r="DQ155" s="234"/>
      <c r="DR155" s="234"/>
      <c r="DS155" s="234"/>
      <c r="DT155" s="234"/>
      <c r="DU155" s="234"/>
      <c r="DV155" s="234"/>
      <c r="DW155" s="234"/>
      <c r="DX155" s="234"/>
      <c r="DY155" s="234"/>
      <c r="DZ155" s="234"/>
      <c r="EA155" s="234"/>
      <c r="EB155" s="234"/>
      <c r="EC155" s="234"/>
      <c r="ED155" s="234"/>
      <c r="EE155" s="234"/>
      <c r="EF155" s="234"/>
      <c r="EG155" s="234"/>
      <c r="EH155" s="234"/>
      <c r="EI155" s="234"/>
      <c r="EJ155" s="234"/>
      <c r="EK155" s="234"/>
      <c r="EL155" s="234"/>
      <c r="EM155" s="234"/>
      <c r="EN155" s="234"/>
      <c r="EO155" s="234"/>
      <c r="EP155" s="234"/>
      <c r="EQ155" s="234"/>
      <c r="ER155" s="234"/>
      <c r="ES155" s="234"/>
      <c r="ET155" s="234"/>
      <c r="EU155" s="234"/>
      <c r="EV155" s="234"/>
      <c r="EW155" s="234"/>
      <c r="EX155" s="234"/>
      <c r="EY155" s="234"/>
      <c r="EZ155" s="234"/>
      <c r="FA155" s="234"/>
      <c r="FB155" s="234"/>
      <c r="FC155" s="234"/>
      <c r="FD155" s="234"/>
      <c r="FE155" s="234"/>
      <c r="FF155" s="234"/>
      <c r="FG155" s="234"/>
      <c r="FH155" s="234"/>
      <c r="FI155" s="234"/>
      <c r="FJ155" s="234"/>
      <c r="FK155" s="234"/>
      <c r="FL155" s="234"/>
      <c r="FM155" s="234"/>
      <c r="FN155" s="234"/>
      <c r="FO155" s="234"/>
      <c r="FP155" s="234"/>
      <c r="FQ155" s="234"/>
      <c r="FR155" s="234"/>
      <c r="FS155" s="234"/>
      <c r="FT155" s="234"/>
      <c r="FU155" s="234"/>
      <c r="FV155" s="234"/>
      <c r="FW155" s="234"/>
      <c r="FX155" s="234"/>
      <c r="FY155" s="234"/>
      <c r="FZ155" s="234"/>
      <c r="GA155" s="234"/>
      <c r="GB155" s="234"/>
      <c r="GC155" s="234"/>
      <c r="GD155" s="234"/>
      <c r="GE155" s="234"/>
      <c r="GF155" s="234"/>
      <c r="GG155" s="234"/>
      <c r="GH155" s="234"/>
      <c r="GI155" s="234"/>
      <c r="GJ155" s="234"/>
      <c r="GK155" s="234"/>
      <c r="GL155" s="234"/>
      <c r="GM155" s="234"/>
      <c r="GN155" s="234"/>
      <c r="GO155" s="234"/>
      <c r="GP155" s="234"/>
      <c r="GQ155" s="234"/>
      <c r="GR155" s="234"/>
      <c r="GS155" s="234"/>
      <c r="GT155" s="234"/>
      <c r="GU155" s="234"/>
      <c r="GV155" s="234"/>
      <c r="GW155" s="234"/>
      <c r="GX155" s="234"/>
      <c r="GY155" s="234"/>
      <c r="GZ155" s="234"/>
      <c r="HA155" s="234"/>
      <c r="HB155" s="234"/>
      <c r="HC155" s="234"/>
      <c r="HD155" s="234"/>
      <c r="HE155" s="234"/>
      <c r="HF155" s="234"/>
      <c r="HG155" s="234"/>
      <c r="HH155" s="234"/>
      <c r="HI155" s="234"/>
      <c r="HJ155" s="234"/>
      <c r="HK155" s="234"/>
      <c r="HL155" s="234"/>
      <c r="HM155" s="234"/>
      <c r="HN155" s="234"/>
      <c r="HO155" s="234"/>
      <c r="HP155" s="234"/>
      <c r="HQ155" s="234"/>
      <c r="HR155" s="234"/>
      <c r="HS155" s="234"/>
      <c r="HT155" s="234"/>
      <c r="HU155" s="234"/>
      <c r="HV155" s="234"/>
      <c r="HW155" s="234"/>
      <c r="HX155" s="234"/>
      <c r="HY155" s="234"/>
      <c r="HZ155" s="234"/>
      <c r="IA155" s="234"/>
      <c r="IB155" s="234"/>
      <c r="IC155" s="234"/>
      <c r="ID155" s="234"/>
      <c r="IE155" s="234"/>
      <c r="IF155" s="234"/>
      <c r="IG155" s="234"/>
      <c r="IH155" s="234"/>
      <c r="II155" s="234"/>
      <c r="IJ155" s="234"/>
      <c r="IK155" s="234"/>
      <c r="IL155" s="234"/>
      <c r="IM155" s="234"/>
      <c r="IN155" s="234"/>
      <c r="IO155" s="234"/>
      <c r="IP155" s="234"/>
      <c r="IQ155" s="234"/>
      <c r="IR155" s="234"/>
      <c r="IS155" s="234"/>
      <c r="IT155" s="234"/>
      <c r="IU155" s="234"/>
    </row>
    <row r="156" spans="1:255" s="237" customFormat="1" ht="15" customHeight="1">
      <c r="A156" s="234"/>
      <c r="B156" s="1066"/>
      <c r="C156" s="348"/>
      <c r="D156" s="1082" t="s">
        <v>1460</v>
      </c>
      <c r="E156" s="1066"/>
      <c r="F156" s="1066"/>
      <c r="G156" s="280"/>
      <c r="H156" s="248"/>
      <c r="I156" s="248"/>
      <c r="J156" s="248"/>
      <c r="K156" s="248"/>
      <c r="L156" s="234"/>
      <c r="M156" s="234"/>
      <c r="N156" s="234"/>
      <c r="O156" s="234"/>
      <c r="P156" s="234"/>
      <c r="Q156" s="234"/>
      <c r="R156" s="234"/>
      <c r="S156" s="234"/>
      <c r="T156" s="234"/>
      <c r="U156" s="234"/>
      <c r="V156" s="234"/>
      <c r="W156" s="234"/>
      <c r="X156" s="234"/>
      <c r="Y156" s="234"/>
      <c r="Z156" s="234"/>
      <c r="AA156" s="234"/>
      <c r="AB156" s="234"/>
      <c r="AC156" s="234"/>
      <c r="AD156" s="234"/>
      <c r="AE156" s="234"/>
      <c r="AF156" s="234"/>
      <c r="AG156" s="234"/>
      <c r="AH156" s="234"/>
      <c r="AI156" s="234"/>
      <c r="AJ156" s="234"/>
      <c r="AK156" s="234"/>
      <c r="AL156" s="234"/>
      <c r="AM156" s="234"/>
      <c r="AN156" s="234"/>
      <c r="AO156" s="234"/>
      <c r="AP156" s="234"/>
      <c r="AQ156" s="234"/>
      <c r="AR156" s="234"/>
      <c r="AS156" s="234"/>
      <c r="AT156" s="234"/>
      <c r="AU156" s="234"/>
      <c r="AV156" s="234"/>
      <c r="AW156" s="234"/>
      <c r="AX156" s="234"/>
      <c r="AY156" s="234"/>
      <c r="AZ156" s="234"/>
      <c r="BA156" s="234"/>
      <c r="BB156" s="234"/>
      <c r="BC156" s="234"/>
      <c r="BD156" s="234"/>
      <c r="BE156" s="234"/>
      <c r="BF156" s="234"/>
      <c r="BG156" s="234"/>
      <c r="BH156" s="234"/>
      <c r="BI156" s="234"/>
      <c r="BJ156" s="234"/>
      <c r="BK156" s="234"/>
      <c r="BL156" s="234"/>
      <c r="BM156" s="234"/>
      <c r="BN156" s="234"/>
      <c r="BO156" s="234"/>
      <c r="BP156" s="234"/>
      <c r="BQ156" s="234"/>
      <c r="BR156" s="234"/>
      <c r="BS156" s="234"/>
      <c r="BT156" s="234"/>
      <c r="BU156" s="234"/>
      <c r="BV156" s="234"/>
      <c r="BW156" s="234"/>
      <c r="BX156" s="234"/>
      <c r="BY156" s="234"/>
      <c r="BZ156" s="234"/>
      <c r="CA156" s="234"/>
      <c r="CB156" s="234"/>
      <c r="CC156" s="234"/>
      <c r="CD156" s="234"/>
      <c r="CE156" s="234"/>
      <c r="CF156" s="234"/>
      <c r="CG156" s="234"/>
      <c r="CH156" s="234"/>
      <c r="CI156" s="234"/>
      <c r="CJ156" s="234"/>
      <c r="CK156" s="234"/>
      <c r="CL156" s="234"/>
      <c r="CM156" s="234"/>
      <c r="CN156" s="234"/>
      <c r="CO156" s="234"/>
      <c r="CP156" s="234"/>
      <c r="CQ156" s="234"/>
      <c r="CR156" s="234"/>
      <c r="CS156" s="234"/>
      <c r="CT156" s="234"/>
      <c r="CU156" s="234"/>
      <c r="CV156" s="234"/>
      <c r="CW156" s="234"/>
      <c r="CX156" s="234"/>
      <c r="CY156" s="234"/>
      <c r="CZ156" s="234"/>
      <c r="DA156" s="234"/>
      <c r="DB156" s="234"/>
      <c r="DC156" s="234"/>
      <c r="DD156" s="234"/>
      <c r="DE156" s="234"/>
      <c r="DF156" s="234"/>
      <c r="DG156" s="234"/>
      <c r="DH156" s="234"/>
      <c r="DI156" s="234"/>
      <c r="DJ156" s="234"/>
      <c r="DK156" s="234"/>
      <c r="DL156" s="234"/>
      <c r="DM156" s="234"/>
      <c r="DN156" s="234"/>
      <c r="DO156" s="234"/>
      <c r="DP156" s="234"/>
      <c r="DQ156" s="234"/>
      <c r="DR156" s="234"/>
      <c r="DS156" s="234"/>
      <c r="DT156" s="234"/>
      <c r="DU156" s="234"/>
      <c r="DV156" s="234"/>
      <c r="DW156" s="234"/>
      <c r="DX156" s="234"/>
      <c r="DY156" s="234"/>
      <c r="DZ156" s="234"/>
      <c r="EA156" s="234"/>
      <c r="EB156" s="234"/>
      <c r="EC156" s="234"/>
      <c r="ED156" s="234"/>
      <c r="EE156" s="234"/>
      <c r="EF156" s="234"/>
      <c r="EG156" s="234"/>
      <c r="EH156" s="234"/>
      <c r="EI156" s="234"/>
      <c r="EJ156" s="234"/>
      <c r="EK156" s="234"/>
      <c r="EL156" s="234"/>
      <c r="EM156" s="234"/>
      <c r="EN156" s="234"/>
      <c r="EO156" s="234"/>
      <c r="EP156" s="234"/>
      <c r="EQ156" s="234"/>
      <c r="ER156" s="234"/>
      <c r="ES156" s="234"/>
      <c r="ET156" s="234"/>
      <c r="EU156" s="234"/>
      <c r="EV156" s="234"/>
      <c r="EW156" s="234"/>
      <c r="EX156" s="234"/>
      <c r="EY156" s="234"/>
      <c r="EZ156" s="234"/>
      <c r="FA156" s="234"/>
      <c r="FB156" s="234"/>
      <c r="FC156" s="234"/>
      <c r="FD156" s="234"/>
      <c r="FE156" s="234"/>
      <c r="FF156" s="234"/>
      <c r="FG156" s="234"/>
      <c r="FH156" s="234"/>
      <c r="FI156" s="234"/>
      <c r="FJ156" s="234"/>
      <c r="FK156" s="234"/>
      <c r="FL156" s="234"/>
      <c r="FM156" s="234"/>
      <c r="FN156" s="234"/>
      <c r="FO156" s="234"/>
      <c r="FP156" s="234"/>
      <c r="FQ156" s="234"/>
      <c r="FR156" s="234"/>
      <c r="FS156" s="234"/>
      <c r="FT156" s="234"/>
      <c r="FU156" s="234"/>
      <c r="FV156" s="234"/>
      <c r="FW156" s="234"/>
      <c r="FX156" s="234"/>
      <c r="FY156" s="234"/>
      <c r="FZ156" s="234"/>
      <c r="GA156" s="234"/>
      <c r="GB156" s="234"/>
      <c r="GC156" s="234"/>
      <c r="GD156" s="234"/>
      <c r="GE156" s="234"/>
      <c r="GF156" s="234"/>
      <c r="GG156" s="234"/>
      <c r="GH156" s="234"/>
      <c r="GI156" s="234"/>
      <c r="GJ156" s="234"/>
      <c r="GK156" s="234"/>
      <c r="GL156" s="234"/>
      <c r="GM156" s="234"/>
      <c r="GN156" s="234"/>
      <c r="GO156" s="234"/>
      <c r="GP156" s="234"/>
      <c r="GQ156" s="234"/>
      <c r="GR156" s="234"/>
      <c r="GS156" s="234"/>
      <c r="GT156" s="234"/>
      <c r="GU156" s="234"/>
      <c r="GV156" s="234"/>
      <c r="GW156" s="234"/>
      <c r="GX156" s="234"/>
      <c r="GY156" s="234"/>
      <c r="GZ156" s="234"/>
      <c r="HA156" s="234"/>
      <c r="HB156" s="234"/>
      <c r="HC156" s="234"/>
      <c r="HD156" s="234"/>
      <c r="HE156" s="234"/>
      <c r="HF156" s="234"/>
      <c r="HG156" s="234"/>
      <c r="HH156" s="234"/>
      <c r="HI156" s="234"/>
      <c r="HJ156" s="234"/>
      <c r="HK156" s="234"/>
      <c r="HL156" s="234"/>
      <c r="HM156" s="234"/>
      <c r="HN156" s="234"/>
      <c r="HO156" s="234"/>
      <c r="HP156" s="234"/>
      <c r="HQ156" s="234"/>
      <c r="HR156" s="234"/>
      <c r="HS156" s="234"/>
      <c r="HT156" s="234"/>
      <c r="HU156" s="234"/>
      <c r="HV156" s="234"/>
      <c r="HW156" s="234"/>
      <c r="HX156" s="234"/>
      <c r="HY156" s="234"/>
      <c r="HZ156" s="234"/>
      <c r="IA156" s="234"/>
      <c r="IB156" s="234"/>
      <c r="IC156" s="234"/>
      <c r="ID156" s="234"/>
      <c r="IE156" s="234"/>
      <c r="IF156" s="234"/>
      <c r="IG156" s="234"/>
      <c r="IH156" s="234"/>
      <c r="II156" s="234"/>
      <c r="IJ156" s="234"/>
      <c r="IK156" s="234"/>
      <c r="IL156" s="234"/>
      <c r="IM156" s="234"/>
      <c r="IN156" s="234"/>
      <c r="IO156" s="234"/>
      <c r="IP156" s="234"/>
      <c r="IQ156" s="234"/>
      <c r="IR156" s="234"/>
      <c r="IS156" s="234"/>
      <c r="IT156" s="234"/>
      <c r="IU156" s="234"/>
    </row>
    <row r="157" spans="1:255" s="237" customFormat="1" ht="15" customHeight="1">
      <c r="A157" s="234"/>
      <c r="B157" s="1066"/>
      <c r="C157" s="348"/>
      <c r="D157" s="1082" t="s">
        <v>1461</v>
      </c>
      <c r="E157" s="1066"/>
      <c r="F157" s="1066"/>
      <c r="G157" s="280"/>
      <c r="H157" s="248"/>
      <c r="I157" s="248"/>
      <c r="J157" s="248"/>
      <c r="K157" s="248"/>
      <c r="L157" s="234"/>
      <c r="M157" s="234"/>
      <c r="N157" s="234"/>
      <c r="O157" s="234"/>
      <c r="P157" s="234"/>
      <c r="Q157" s="234"/>
      <c r="R157" s="234"/>
      <c r="S157" s="234"/>
      <c r="T157" s="234"/>
      <c r="U157" s="234"/>
      <c r="V157" s="234"/>
      <c r="W157" s="234"/>
      <c r="X157" s="234"/>
      <c r="Y157" s="234"/>
      <c r="Z157" s="234"/>
      <c r="AA157" s="234"/>
      <c r="AB157" s="234"/>
      <c r="AC157" s="234"/>
      <c r="AD157" s="234"/>
      <c r="AE157" s="234"/>
      <c r="AF157" s="234"/>
      <c r="AG157" s="234"/>
      <c r="AH157" s="234"/>
      <c r="AI157" s="234"/>
      <c r="AJ157" s="234"/>
      <c r="AK157" s="234"/>
      <c r="AL157" s="234"/>
      <c r="AM157" s="234"/>
      <c r="AN157" s="234"/>
      <c r="AO157" s="234"/>
      <c r="AP157" s="234"/>
      <c r="AQ157" s="234"/>
      <c r="AR157" s="234"/>
      <c r="AS157" s="234"/>
      <c r="AT157" s="234"/>
      <c r="AU157" s="234"/>
      <c r="AV157" s="234"/>
      <c r="AW157" s="234"/>
      <c r="AX157" s="234"/>
      <c r="AY157" s="234"/>
      <c r="AZ157" s="234"/>
      <c r="BA157" s="234"/>
      <c r="BB157" s="234"/>
      <c r="BC157" s="234"/>
      <c r="BD157" s="234"/>
      <c r="BE157" s="234"/>
      <c r="BF157" s="234"/>
      <c r="BG157" s="234"/>
      <c r="BH157" s="234"/>
      <c r="BI157" s="234"/>
      <c r="BJ157" s="234"/>
      <c r="BK157" s="234"/>
      <c r="BL157" s="234"/>
      <c r="BM157" s="234"/>
      <c r="BN157" s="234"/>
      <c r="BO157" s="234"/>
      <c r="BP157" s="234"/>
      <c r="BQ157" s="234"/>
      <c r="BR157" s="234"/>
      <c r="BS157" s="234"/>
      <c r="BT157" s="234"/>
      <c r="BU157" s="234"/>
      <c r="BV157" s="234"/>
      <c r="BW157" s="234"/>
      <c r="BX157" s="234"/>
      <c r="BY157" s="234"/>
      <c r="BZ157" s="234"/>
      <c r="CA157" s="234"/>
      <c r="CB157" s="234"/>
      <c r="CC157" s="234"/>
      <c r="CD157" s="234"/>
      <c r="CE157" s="234"/>
      <c r="CF157" s="234"/>
      <c r="CG157" s="234"/>
      <c r="CH157" s="234"/>
      <c r="CI157" s="234"/>
      <c r="CJ157" s="234"/>
      <c r="CK157" s="234"/>
      <c r="CL157" s="234"/>
      <c r="CM157" s="234"/>
      <c r="CN157" s="234"/>
      <c r="CO157" s="234"/>
      <c r="CP157" s="234"/>
      <c r="CQ157" s="234"/>
      <c r="CR157" s="234"/>
      <c r="CS157" s="234"/>
      <c r="CT157" s="234"/>
      <c r="CU157" s="234"/>
      <c r="CV157" s="234"/>
      <c r="CW157" s="234"/>
      <c r="CX157" s="234"/>
      <c r="CY157" s="234"/>
      <c r="CZ157" s="234"/>
      <c r="DA157" s="234"/>
      <c r="DB157" s="234"/>
      <c r="DC157" s="234"/>
      <c r="DD157" s="234"/>
      <c r="DE157" s="234"/>
      <c r="DF157" s="234"/>
      <c r="DG157" s="234"/>
      <c r="DH157" s="234"/>
      <c r="DI157" s="234"/>
      <c r="DJ157" s="234"/>
      <c r="DK157" s="234"/>
      <c r="DL157" s="234"/>
      <c r="DM157" s="234"/>
      <c r="DN157" s="234"/>
      <c r="DO157" s="234"/>
      <c r="DP157" s="234"/>
      <c r="DQ157" s="234"/>
      <c r="DR157" s="234"/>
      <c r="DS157" s="234"/>
      <c r="DT157" s="234"/>
      <c r="DU157" s="234"/>
      <c r="DV157" s="234"/>
      <c r="DW157" s="234"/>
      <c r="DX157" s="234"/>
      <c r="DY157" s="234"/>
      <c r="DZ157" s="234"/>
      <c r="EA157" s="234"/>
      <c r="EB157" s="234"/>
      <c r="EC157" s="234"/>
      <c r="ED157" s="234"/>
      <c r="EE157" s="234"/>
      <c r="EF157" s="234"/>
      <c r="EG157" s="234"/>
      <c r="EH157" s="234"/>
      <c r="EI157" s="234"/>
      <c r="EJ157" s="234"/>
      <c r="EK157" s="234"/>
      <c r="EL157" s="234"/>
      <c r="EM157" s="234"/>
      <c r="EN157" s="234"/>
      <c r="EO157" s="234"/>
      <c r="EP157" s="234"/>
      <c r="EQ157" s="234"/>
      <c r="ER157" s="234"/>
      <c r="ES157" s="234"/>
      <c r="ET157" s="234"/>
      <c r="EU157" s="234"/>
      <c r="EV157" s="234"/>
      <c r="EW157" s="234"/>
      <c r="EX157" s="234"/>
      <c r="EY157" s="234"/>
      <c r="EZ157" s="234"/>
      <c r="FA157" s="234"/>
      <c r="FB157" s="234"/>
      <c r="FC157" s="234"/>
      <c r="FD157" s="234"/>
      <c r="FE157" s="234"/>
      <c r="FF157" s="234"/>
      <c r="FG157" s="234"/>
      <c r="FH157" s="234"/>
      <c r="FI157" s="234"/>
      <c r="FJ157" s="234"/>
      <c r="FK157" s="234"/>
      <c r="FL157" s="234"/>
      <c r="FM157" s="234"/>
      <c r="FN157" s="234"/>
      <c r="FO157" s="234"/>
      <c r="FP157" s="234"/>
      <c r="FQ157" s="234"/>
      <c r="FR157" s="234"/>
      <c r="FS157" s="234"/>
      <c r="FT157" s="234"/>
      <c r="FU157" s="234"/>
      <c r="FV157" s="234"/>
      <c r="FW157" s="234"/>
      <c r="FX157" s="234"/>
      <c r="FY157" s="234"/>
      <c r="FZ157" s="234"/>
      <c r="GA157" s="234"/>
      <c r="GB157" s="234"/>
      <c r="GC157" s="234"/>
      <c r="GD157" s="234"/>
      <c r="GE157" s="234"/>
      <c r="GF157" s="234"/>
      <c r="GG157" s="234"/>
      <c r="GH157" s="234"/>
      <c r="GI157" s="234"/>
      <c r="GJ157" s="234"/>
      <c r="GK157" s="234"/>
      <c r="GL157" s="234"/>
      <c r="GM157" s="234"/>
      <c r="GN157" s="234"/>
      <c r="GO157" s="234"/>
      <c r="GP157" s="234"/>
      <c r="GQ157" s="234"/>
      <c r="GR157" s="234"/>
      <c r="GS157" s="234"/>
      <c r="GT157" s="234"/>
      <c r="GU157" s="234"/>
      <c r="GV157" s="234"/>
      <c r="GW157" s="234"/>
      <c r="GX157" s="234"/>
      <c r="GY157" s="234"/>
      <c r="GZ157" s="234"/>
      <c r="HA157" s="234"/>
      <c r="HB157" s="234"/>
      <c r="HC157" s="234"/>
      <c r="HD157" s="234"/>
      <c r="HE157" s="234"/>
      <c r="HF157" s="234"/>
      <c r="HG157" s="234"/>
      <c r="HH157" s="234"/>
      <c r="HI157" s="234"/>
      <c r="HJ157" s="234"/>
      <c r="HK157" s="234"/>
      <c r="HL157" s="234"/>
      <c r="HM157" s="234"/>
      <c r="HN157" s="234"/>
      <c r="HO157" s="234"/>
      <c r="HP157" s="234"/>
      <c r="HQ157" s="234"/>
      <c r="HR157" s="234"/>
      <c r="HS157" s="234"/>
      <c r="HT157" s="234"/>
      <c r="HU157" s="234"/>
      <c r="HV157" s="234"/>
      <c r="HW157" s="234"/>
      <c r="HX157" s="234"/>
      <c r="HY157" s="234"/>
      <c r="HZ157" s="234"/>
      <c r="IA157" s="234"/>
      <c r="IB157" s="234"/>
      <c r="IC157" s="234"/>
      <c r="ID157" s="234"/>
      <c r="IE157" s="234"/>
      <c r="IF157" s="234"/>
      <c r="IG157" s="234"/>
      <c r="IH157" s="234"/>
      <c r="II157" s="234"/>
      <c r="IJ157" s="234"/>
      <c r="IK157" s="234"/>
      <c r="IL157" s="234"/>
      <c r="IM157" s="234"/>
      <c r="IN157" s="234"/>
      <c r="IO157" s="234"/>
      <c r="IP157" s="234"/>
      <c r="IQ157" s="234"/>
      <c r="IR157" s="234"/>
      <c r="IS157" s="234"/>
      <c r="IT157" s="234"/>
      <c r="IU157" s="234"/>
    </row>
    <row r="158" spans="1:255" s="237" customFormat="1" ht="15" customHeight="1">
      <c r="A158" s="234"/>
      <c r="B158" s="1066"/>
      <c r="C158" s="348"/>
      <c r="D158" s="1093" t="s">
        <v>1462</v>
      </c>
      <c r="E158" s="1066"/>
      <c r="F158" s="1066"/>
      <c r="G158" s="280"/>
      <c r="H158" s="248"/>
      <c r="I158" s="248"/>
      <c r="J158" s="248"/>
      <c r="K158" s="248"/>
      <c r="L158" s="234"/>
      <c r="M158" s="234"/>
      <c r="N158" s="234"/>
      <c r="O158" s="234"/>
      <c r="P158" s="234"/>
      <c r="Q158" s="234"/>
      <c r="R158" s="234"/>
      <c r="S158" s="234"/>
      <c r="T158" s="234"/>
      <c r="U158" s="234"/>
      <c r="V158" s="234"/>
      <c r="W158" s="234"/>
      <c r="X158" s="234"/>
      <c r="Y158" s="234"/>
      <c r="Z158" s="234"/>
      <c r="AA158" s="234"/>
      <c r="AB158" s="234"/>
      <c r="AC158" s="234"/>
      <c r="AD158" s="234"/>
      <c r="AE158" s="234"/>
      <c r="AF158" s="234"/>
      <c r="AG158" s="234"/>
      <c r="AH158" s="234"/>
      <c r="AI158" s="234"/>
      <c r="AJ158" s="234"/>
      <c r="AK158" s="234"/>
      <c r="AL158" s="234"/>
      <c r="AM158" s="234"/>
      <c r="AN158" s="234"/>
      <c r="AO158" s="234"/>
      <c r="AP158" s="234"/>
      <c r="AQ158" s="234"/>
      <c r="AR158" s="234"/>
      <c r="AS158" s="234"/>
      <c r="AT158" s="234"/>
      <c r="AU158" s="234"/>
      <c r="AV158" s="234"/>
      <c r="AW158" s="234"/>
      <c r="AX158" s="234"/>
      <c r="AY158" s="234"/>
      <c r="AZ158" s="234"/>
      <c r="BA158" s="234"/>
      <c r="BB158" s="234"/>
      <c r="BC158" s="234"/>
      <c r="BD158" s="234"/>
      <c r="BE158" s="234"/>
      <c r="BF158" s="234"/>
      <c r="BG158" s="234"/>
      <c r="BH158" s="234"/>
      <c r="BI158" s="234"/>
      <c r="BJ158" s="234"/>
      <c r="BK158" s="234"/>
      <c r="BL158" s="234"/>
      <c r="BM158" s="234"/>
      <c r="BN158" s="234"/>
      <c r="BO158" s="234"/>
      <c r="BP158" s="234"/>
      <c r="BQ158" s="234"/>
      <c r="BR158" s="234"/>
      <c r="BS158" s="234"/>
      <c r="BT158" s="234"/>
      <c r="BU158" s="234"/>
      <c r="BV158" s="234"/>
      <c r="BW158" s="234"/>
      <c r="BX158" s="234"/>
      <c r="BY158" s="234"/>
      <c r="BZ158" s="234"/>
      <c r="CA158" s="234"/>
      <c r="CB158" s="234"/>
      <c r="CC158" s="234"/>
      <c r="CD158" s="234"/>
      <c r="CE158" s="234"/>
      <c r="CF158" s="234"/>
      <c r="CG158" s="234"/>
      <c r="CH158" s="234"/>
      <c r="CI158" s="234"/>
      <c r="CJ158" s="234"/>
      <c r="CK158" s="234"/>
      <c r="CL158" s="234"/>
      <c r="CM158" s="234"/>
      <c r="CN158" s="234"/>
      <c r="CO158" s="234"/>
      <c r="CP158" s="234"/>
      <c r="CQ158" s="234"/>
      <c r="CR158" s="234"/>
      <c r="CS158" s="234"/>
      <c r="CT158" s="234"/>
      <c r="CU158" s="234"/>
      <c r="CV158" s="234"/>
      <c r="CW158" s="234"/>
      <c r="CX158" s="234"/>
      <c r="CY158" s="234"/>
      <c r="CZ158" s="234"/>
      <c r="DA158" s="234"/>
      <c r="DB158" s="234"/>
      <c r="DC158" s="234"/>
      <c r="DD158" s="234"/>
      <c r="DE158" s="234"/>
      <c r="DF158" s="234"/>
      <c r="DG158" s="234"/>
      <c r="DH158" s="234"/>
      <c r="DI158" s="234"/>
      <c r="DJ158" s="234"/>
      <c r="DK158" s="234"/>
      <c r="DL158" s="234"/>
      <c r="DM158" s="234"/>
      <c r="DN158" s="234"/>
      <c r="DO158" s="234"/>
      <c r="DP158" s="234"/>
      <c r="DQ158" s="234"/>
      <c r="DR158" s="234"/>
      <c r="DS158" s="234"/>
      <c r="DT158" s="234"/>
      <c r="DU158" s="234"/>
      <c r="DV158" s="234"/>
      <c r="DW158" s="234"/>
      <c r="DX158" s="234"/>
      <c r="DY158" s="234"/>
      <c r="DZ158" s="234"/>
      <c r="EA158" s="234"/>
      <c r="EB158" s="234"/>
      <c r="EC158" s="234"/>
      <c r="ED158" s="234"/>
      <c r="EE158" s="234"/>
      <c r="EF158" s="234"/>
      <c r="EG158" s="234"/>
      <c r="EH158" s="234"/>
      <c r="EI158" s="234"/>
      <c r="EJ158" s="234"/>
      <c r="EK158" s="234"/>
      <c r="EL158" s="234"/>
      <c r="EM158" s="234"/>
      <c r="EN158" s="234"/>
      <c r="EO158" s="234"/>
      <c r="EP158" s="234"/>
      <c r="EQ158" s="234"/>
      <c r="ER158" s="234"/>
      <c r="ES158" s="234"/>
      <c r="ET158" s="234"/>
      <c r="EU158" s="234"/>
      <c r="EV158" s="234"/>
      <c r="EW158" s="234"/>
      <c r="EX158" s="234"/>
      <c r="EY158" s="234"/>
      <c r="EZ158" s="234"/>
      <c r="FA158" s="234"/>
      <c r="FB158" s="234"/>
      <c r="FC158" s="234"/>
      <c r="FD158" s="234"/>
      <c r="FE158" s="234"/>
      <c r="FF158" s="234"/>
      <c r="FG158" s="234"/>
      <c r="FH158" s="234"/>
      <c r="FI158" s="234"/>
      <c r="FJ158" s="234"/>
      <c r="FK158" s="234"/>
      <c r="FL158" s="234"/>
      <c r="FM158" s="234"/>
      <c r="FN158" s="234"/>
      <c r="FO158" s="234"/>
      <c r="FP158" s="234"/>
      <c r="FQ158" s="234"/>
      <c r="FR158" s="234"/>
      <c r="FS158" s="234"/>
      <c r="FT158" s="234"/>
      <c r="FU158" s="234"/>
      <c r="FV158" s="234"/>
      <c r="FW158" s="234"/>
      <c r="FX158" s="234"/>
      <c r="FY158" s="234"/>
      <c r="FZ158" s="234"/>
      <c r="GA158" s="234"/>
      <c r="GB158" s="234"/>
      <c r="GC158" s="234"/>
      <c r="GD158" s="234"/>
      <c r="GE158" s="234"/>
      <c r="GF158" s="234"/>
      <c r="GG158" s="234"/>
      <c r="GH158" s="234"/>
      <c r="GI158" s="234"/>
      <c r="GJ158" s="234"/>
      <c r="GK158" s="234"/>
      <c r="GL158" s="234"/>
      <c r="GM158" s="234"/>
      <c r="GN158" s="234"/>
      <c r="GO158" s="234"/>
      <c r="GP158" s="234"/>
      <c r="GQ158" s="234"/>
      <c r="GR158" s="234"/>
      <c r="GS158" s="234"/>
      <c r="GT158" s="234"/>
      <c r="GU158" s="234"/>
      <c r="GV158" s="234"/>
      <c r="GW158" s="234"/>
      <c r="GX158" s="234"/>
      <c r="GY158" s="234"/>
      <c r="GZ158" s="234"/>
      <c r="HA158" s="234"/>
      <c r="HB158" s="234"/>
      <c r="HC158" s="234"/>
      <c r="HD158" s="234"/>
      <c r="HE158" s="234"/>
      <c r="HF158" s="234"/>
      <c r="HG158" s="234"/>
      <c r="HH158" s="234"/>
      <c r="HI158" s="234"/>
      <c r="HJ158" s="234"/>
      <c r="HK158" s="234"/>
      <c r="HL158" s="234"/>
      <c r="HM158" s="234"/>
      <c r="HN158" s="234"/>
      <c r="HO158" s="234"/>
      <c r="HP158" s="234"/>
      <c r="HQ158" s="234"/>
      <c r="HR158" s="234"/>
      <c r="HS158" s="234"/>
      <c r="HT158" s="234"/>
      <c r="HU158" s="234"/>
      <c r="HV158" s="234"/>
      <c r="HW158" s="234"/>
      <c r="HX158" s="234"/>
      <c r="HY158" s="234"/>
      <c r="HZ158" s="234"/>
      <c r="IA158" s="234"/>
      <c r="IB158" s="234"/>
      <c r="IC158" s="234"/>
      <c r="ID158" s="234"/>
      <c r="IE158" s="234"/>
      <c r="IF158" s="234"/>
      <c r="IG158" s="234"/>
      <c r="IH158" s="234"/>
      <c r="II158" s="234"/>
      <c r="IJ158" s="234"/>
      <c r="IK158" s="234"/>
      <c r="IL158" s="234"/>
      <c r="IM158" s="234"/>
      <c r="IN158" s="234"/>
      <c r="IO158" s="234"/>
      <c r="IP158" s="234"/>
      <c r="IQ158" s="234"/>
      <c r="IR158" s="234"/>
      <c r="IS158" s="234"/>
      <c r="IT158" s="234"/>
      <c r="IU158" s="234"/>
    </row>
    <row r="159" spans="1:255" s="237" customFormat="1" ht="33" customHeight="1">
      <c r="A159" s="234"/>
      <c r="B159" s="1066"/>
      <c r="C159" s="348"/>
      <c r="D159" s="1082" t="s">
        <v>576</v>
      </c>
      <c r="E159" s="1066"/>
      <c r="F159" s="1066"/>
      <c r="G159" s="280"/>
      <c r="H159" s="248"/>
      <c r="I159" s="248"/>
      <c r="J159" s="248"/>
      <c r="K159" s="248"/>
      <c r="L159" s="234"/>
      <c r="M159" s="234"/>
      <c r="N159" s="234"/>
      <c r="O159" s="234"/>
      <c r="P159" s="234"/>
      <c r="Q159" s="234"/>
      <c r="R159" s="234"/>
      <c r="S159" s="234"/>
      <c r="T159" s="234"/>
      <c r="U159" s="234"/>
      <c r="V159" s="234"/>
      <c r="W159" s="234"/>
      <c r="X159" s="234"/>
      <c r="Y159" s="234"/>
      <c r="Z159" s="234"/>
      <c r="AA159" s="234"/>
      <c r="AB159" s="234"/>
      <c r="AC159" s="234"/>
      <c r="AD159" s="234"/>
      <c r="AE159" s="234"/>
      <c r="AF159" s="234"/>
      <c r="AG159" s="234"/>
      <c r="AH159" s="234"/>
      <c r="AI159" s="234"/>
      <c r="AJ159" s="234"/>
      <c r="AK159" s="234"/>
      <c r="AL159" s="234"/>
      <c r="AM159" s="234"/>
      <c r="AN159" s="234"/>
      <c r="AO159" s="234"/>
      <c r="AP159" s="234"/>
      <c r="AQ159" s="234"/>
      <c r="AR159" s="234"/>
      <c r="AS159" s="234"/>
      <c r="AT159" s="234"/>
      <c r="AU159" s="234"/>
      <c r="AV159" s="234"/>
      <c r="AW159" s="234"/>
      <c r="AX159" s="234"/>
      <c r="AY159" s="234"/>
      <c r="AZ159" s="234"/>
      <c r="BA159" s="234"/>
      <c r="BB159" s="234"/>
      <c r="BC159" s="234"/>
      <c r="BD159" s="234"/>
      <c r="BE159" s="234"/>
      <c r="BF159" s="234"/>
      <c r="BG159" s="234"/>
      <c r="BH159" s="234"/>
      <c r="BI159" s="234"/>
      <c r="BJ159" s="234"/>
      <c r="BK159" s="234"/>
      <c r="BL159" s="234"/>
      <c r="BM159" s="234"/>
      <c r="BN159" s="234"/>
      <c r="BO159" s="234"/>
      <c r="BP159" s="234"/>
      <c r="BQ159" s="234"/>
      <c r="BR159" s="234"/>
      <c r="BS159" s="234"/>
      <c r="BT159" s="234"/>
      <c r="BU159" s="234"/>
      <c r="BV159" s="234"/>
      <c r="BW159" s="234"/>
      <c r="BX159" s="234"/>
      <c r="BY159" s="234"/>
      <c r="BZ159" s="234"/>
      <c r="CA159" s="234"/>
      <c r="CB159" s="234"/>
      <c r="CC159" s="234"/>
      <c r="CD159" s="234"/>
      <c r="CE159" s="234"/>
      <c r="CF159" s="234"/>
      <c r="CG159" s="234"/>
      <c r="CH159" s="234"/>
      <c r="CI159" s="234"/>
      <c r="CJ159" s="234"/>
      <c r="CK159" s="234"/>
      <c r="CL159" s="234"/>
      <c r="CM159" s="234"/>
      <c r="CN159" s="234"/>
      <c r="CO159" s="234"/>
      <c r="CP159" s="234"/>
      <c r="CQ159" s="234"/>
      <c r="CR159" s="234"/>
      <c r="CS159" s="234"/>
      <c r="CT159" s="234"/>
      <c r="CU159" s="234"/>
      <c r="CV159" s="234"/>
      <c r="CW159" s="234"/>
      <c r="CX159" s="234"/>
      <c r="CY159" s="234"/>
      <c r="CZ159" s="234"/>
      <c r="DA159" s="234"/>
      <c r="DB159" s="234"/>
      <c r="DC159" s="234"/>
      <c r="DD159" s="234"/>
      <c r="DE159" s="234"/>
      <c r="DF159" s="234"/>
      <c r="DG159" s="234"/>
      <c r="DH159" s="234"/>
      <c r="DI159" s="234"/>
      <c r="DJ159" s="234"/>
      <c r="DK159" s="234"/>
      <c r="DL159" s="234"/>
      <c r="DM159" s="234"/>
      <c r="DN159" s="234"/>
      <c r="DO159" s="234"/>
      <c r="DP159" s="234"/>
      <c r="DQ159" s="234"/>
      <c r="DR159" s="234"/>
      <c r="DS159" s="234"/>
      <c r="DT159" s="234"/>
      <c r="DU159" s="234"/>
      <c r="DV159" s="234"/>
      <c r="DW159" s="234"/>
      <c r="DX159" s="234"/>
      <c r="DY159" s="234"/>
      <c r="DZ159" s="234"/>
      <c r="EA159" s="234"/>
      <c r="EB159" s="234"/>
      <c r="EC159" s="234"/>
      <c r="ED159" s="234"/>
      <c r="EE159" s="234"/>
      <c r="EF159" s="234"/>
      <c r="EG159" s="234"/>
      <c r="EH159" s="234"/>
      <c r="EI159" s="234"/>
      <c r="EJ159" s="234"/>
      <c r="EK159" s="234"/>
      <c r="EL159" s="234"/>
      <c r="EM159" s="234"/>
      <c r="EN159" s="234"/>
      <c r="EO159" s="234"/>
      <c r="EP159" s="234"/>
      <c r="EQ159" s="234"/>
      <c r="ER159" s="234"/>
      <c r="ES159" s="234"/>
      <c r="ET159" s="234"/>
      <c r="EU159" s="234"/>
      <c r="EV159" s="234"/>
      <c r="EW159" s="234"/>
      <c r="EX159" s="234"/>
      <c r="EY159" s="234"/>
      <c r="EZ159" s="234"/>
      <c r="FA159" s="234"/>
      <c r="FB159" s="234"/>
      <c r="FC159" s="234"/>
      <c r="FD159" s="234"/>
      <c r="FE159" s="234"/>
      <c r="FF159" s="234"/>
      <c r="FG159" s="234"/>
      <c r="FH159" s="234"/>
      <c r="FI159" s="234"/>
      <c r="FJ159" s="234"/>
      <c r="FK159" s="234"/>
      <c r="FL159" s="234"/>
      <c r="FM159" s="234"/>
      <c r="FN159" s="234"/>
      <c r="FO159" s="234"/>
      <c r="FP159" s="234"/>
      <c r="FQ159" s="234"/>
      <c r="FR159" s="234"/>
      <c r="FS159" s="234"/>
      <c r="FT159" s="234"/>
      <c r="FU159" s="234"/>
      <c r="FV159" s="234"/>
      <c r="FW159" s="234"/>
      <c r="FX159" s="234"/>
      <c r="FY159" s="234"/>
      <c r="FZ159" s="234"/>
      <c r="GA159" s="234"/>
      <c r="GB159" s="234"/>
      <c r="GC159" s="234"/>
      <c r="GD159" s="234"/>
      <c r="GE159" s="234"/>
      <c r="GF159" s="234"/>
      <c r="GG159" s="234"/>
      <c r="GH159" s="234"/>
      <c r="GI159" s="234"/>
      <c r="GJ159" s="234"/>
      <c r="GK159" s="234"/>
      <c r="GL159" s="234"/>
      <c r="GM159" s="234"/>
      <c r="GN159" s="234"/>
      <c r="GO159" s="234"/>
      <c r="GP159" s="234"/>
      <c r="GQ159" s="234"/>
      <c r="GR159" s="234"/>
      <c r="GS159" s="234"/>
      <c r="GT159" s="234"/>
      <c r="GU159" s="234"/>
      <c r="GV159" s="234"/>
      <c r="GW159" s="234"/>
      <c r="GX159" s="234"/>
      <c r="GY159" s="234"/>
      <c r="GZ159" s="234"/>
      <c r="HA159" s="234"/>
      <c r="HB159" s="234"/>
      <c r="HC159" s="234"/>
      <c r="HD159" s="234"/>
      <c r="HE159" s="234"/>
      <c r="HF159" s="234"/>
      <c r="HG159" s="234"/>
      <c r="HH159" s="234"/>
      <c r="HI159" s="234"/>
      <c r="HJ159" s="234"/>
      <c r="HK159" s="234"/>
      <c r="HL159" s="234"/>
      <c r="HM159" s="234"/>
      <c r="HN159" s="234"/>
      <c r="HO159" s="234"/>
      <c r="HP159" s="234"/>
      <c r="HQ159" s="234"/>
      <c r="HR159" s="234"/>
      <c r="HS159" s="234"/>
      <c r="HT159" s="234"/>
      <c r="HU159" s="234"/>
      <c r="HV159" s="234"/>
      <c r="HW159" s="234"/>
      <c r="HX159" s="234"/>
      <c r="HY159" s="234"/>
      <c r="HZ159" s="234"/>
      <c r="IA159" s="234"/>
      <c r="IB159" s="234"/>
      <c r="IC159" s="234"/>
      <c r="ID159" s="234"/>
      <c r="IE159" s="234"/>
      <c r="IF159" s="234"/>
      <c r="IG159" s="234"/>
      <c r="IH159" s="234"/>
      <c r="II159" s="234"/>
      <c r="IJ159" s="234"/>
      <c r="IK159" s="234"/>
      <c r="IL159" s="234"/>
      <c r="IM159" s="234"/>
      <c r="IN159" s="234"/>
      <c r="IO159" s="234"/>
      <c r="IP159" s="234"/>
      <c r="IQ159" s="234"/>
      <c r="IR159" s="234"/>
      <c r="IS159" s="234"/>
      <c r="IT159" s="234"/>
      <c r="IU159" s="234"/>
    </row>
    <row r="160" spans="1:255" s="237" customFormat="1" ht="15" customHeight="1">
      <c r="A160" s="234"/>
      <c r="B160" s="1066"/>
      <c r="C160" s="348"/>
      <c r="D160" s="1082" t="s">
        <v>1463</v>
      </c>
      <c r="E160" s="1066"/>
      <c r="F160" s="1066"/>
      <c r="G160" s="280"/>
      <c r="H160" s="248"/>
      <c r="I160" s="248"/>
      <c r="J160" s="248"/>
      <c r="K160" s="248"/>
      <c r="L160" s="234"/>
      <c r="M160" s="234"/>
      <c r="N160" s="234"/>
      <c r="O160" s="234"/>
      <c r="P160" s="234"/>
      <c r="Q160" s="234"/>
      <c r="R160" s="234"/>
      <c r="S160" s="234"/>
      <c r="T160" s="234"/>
      <c r="U160" s="234"/>
      <c r="V160" s="234"/>
      <c r="W160" s="234"/>
      <c r="X160" s="234"/>
      <c r="Y160" s="234"/>
      <c r="Z160" s="234"/>
      <c r="AA160" s="234"/>
      <c r="AB160" s="234"/>
      <c r="AC160" s="234"/>
      <c r="AD160" s="234"/>
      <c r="AE160" s="234"/>
      <c r="AF160" s="234"/>
      <c r="AG160" s="234"/>
      <c r="AH160" s="234"/>
      <c r="AI160" s="234"/>
      <c r="AJ160" s="234"/>
      <c r="AK160" s="234"/>
      <c r="AL160" s="234"/>
      <c r="AM160" s="234"/>
      <c r="AN160" s="234"/>
      <c r="AO160" s="234"/>
      <c r="AP160" s="234"/>
      <c r="AQ160" s="234"/>
      <c r="AR160" s="234"/>
      <c r="AS160" s="234"/>
      <c r="AT160" s="234"/>
      <c r="AU160" s="234"/>
      <c r="AV160" s="234"/>
      <c r="AW160" s="234"/>
      <c r="AX160" s="234"/>
      <c r="AY160" s="234"/>
      <c r="AZ160" s="234"/>
      <c r="BA160" s="234"/>
      <c r="BB160" s="234"/>
      <c r="BC160" s="234"/>
      <c r="BD160" s="234"/>
      <c r="BE160" s="234"/>
      <c r="BF160" s="234"/>
      <c r="BG160" s="234"/>
      <c r="BH160" s="234"/>
      <c r="BI160" s="234"/>
      <c r="BJ160" s="234"/>
      <c r="BK160" s="234"/>
      <c r="BL160" s="234"/>
      <c r="BM160" s="234"/>
      <c r="BN160" s="234"/>
      <c r="BO160" s="234"/>
      <c r="BP160" s="234"/>
      <c r="BQ160" s="234"/>
      <c r="BR160" s="234"/>
      <c r="BS160" s="234"/>
      <c r="BT160" s="234"/>
      <c r="BU160" s="234"/>
      <c r="BV160" s="234"/>
      <c r="BW160" s="234"/>
      <c r="BX160" s="234"/>
      <c r="BY160" s="234"/>
      <c r="BZ160" s="234"/>
      <c r="CA160" s="234"/>
      <c r="CB160" s="234"/>
      <c r="CC160" s="234"/>
      <c r="CD160" s="234"/>
      <c r="CE160" s="234"/>
      <c r="CF160" s="234"/>
      <c r="CG160" s="234"/>
      <c r="CH160" s="234"/>
      <c r="CI160" s="234"/>
      <c r="CJ160" s="234"/>
      <c r="CK160" s="234"/>
      <c r="CL160" s="234"/>
      <c r="CM160" s="234"/>
      <c r="CN160" s="234"/>
      <c r="CO160" s="234"/>
      <c r="CP160" s="234"/>
      <c r="CQ160" s="234"/>
      <c r="CR160" s="234"/>
      <c r="CS160" s="234"/>
      <c r="CT160" s="234"/>
      <c r="CU160" s="234"/>
      <c r="CV160" s="234"/>
      <c r="CW160" s="234"/>
      <c r="CX160" s="234"/>
      <c r="CY160" s="234"/>
      <c r="CZ160" s="234"/>
      <c r="DA160" s="234"/>
      <c r="DB160" s="234"/>
      <c r="DC160" s="234"/>
      <c r="DD160" s="234"/>
      <c r="DE160" s="234"/>
      <c r="DF160" s="234"/>
      <c r="DG160" s="234"/>
      <c r="DH160" s="234"/>
      <c r="DI160" s="234"/>
      <c r="DJ160" s="234"/>
      <c r="DK160" s="234"/>
      <c r="DL160" s="234"/>
      <c r="DM160" s="234"/>
      <c r="DN160" s="234"/>
      <c r="DO160" s="234"/>
      <c r="DP160" s="234"/>
      <c r="DQ160" s="234"/>
      <c r="DR160" s="234"/>
      <c r="DS160" s="234"/>
      <c r="DT160" s="234"/>
      <c r="DU160" s="234"/>
      <c r="DV160" s="234"/>
      <c r="DW160" s="234"/>
      <c r="DX160" s="234"/>
      <c r="DY160" s="234"/>
      <c r="DZ160" s="234"/>
      <c r="EA160" s="234"/>
      <c r="EB160" s="234"/>
      <c r="EC160" s="234"/>
      <c r="ED160" s="234"/>
      <c r="EE160" s="234"/>
      <c r="EF160" s="234"/>
      <c r="EG160" s="234"/>
      <c r="EH160" s="234"/>
      <c r="EI160" s="234"/>
      <c r="EJ160" s="234"/>
      <c r="EK160" s="234"/>
      <c r="EL160" s="234"/>
      <c r="EM160" s="234"/>
      <c r="EN160" s="234"/>
      <c r="EO160" s="234"/>
      <c r="EP160" s="234"/>
      <c r="EQ160" s="234"/>
      <c r="ER160" s="234"/>
      <c r="ES160" s="234"/>
      <c r="ET160" s="234"/>
      <c r="EU160" s="234"/>
      <c r="EV160" s="234"/>
      <c r="EW160" s="234"/>
      <c r="EX160" s="234"/>
      <c r="EY160" s="234"/>
      <c r="EZ160" s="234"/>
      <c r="FA160" s="234"/>
      <c r="FB160" s="234"/>
      <c r="FC160" s="234"/>
      <c r="FD160" s="234"/>
      <c r="FE160" s="234"/>
      <c r="FF160" s="234"/>
      <c r="FG160" s="234"/>
      <c r="FH160" s="234"/>
      <c r="FI160" s="234"/>
      <c r="FJ160" s="234"/>
      <c r="FK160" s="234"/>
      <c r="FL160" s="234"/>
      <c r="FM160" s="234"/>
      <c r="FN160" s="234"/>
      <c r="FO160" s="234"/>
      <c r="FP160" s="234"/>
      <c r="FQ160" s="234"/>
      <c r="FR160" s="234"/>
      <c r="FS160" s="234"/>
      <c r="FT160" s="234"/>
      <c r="FU160" s="234"/>
      <c r="FV160" s="234"/>
      <c r="FW160" s="234"/>
      <c r="FX160" s="234"/>
      <c r="FY160" s="234"/>
      <c r="FZ160" s="234"/>
      <c r="GA160" s="234"/>
      <c r="GB160" s="234"/>
      <c r="GC160" s="234"/>
      <c r="GD160" s="234"/>
      <c r="GE160" s="234"/>
      <c r="GF160" s="234"/>
      <c r="GG160" s="234"/>
      <c r="GH160" s="234"/>
      <c r="GI160" s="234"/>
      <c r="GJ160" s="234"/>
      <c r="GK160" s="234"/>
      <c r="GL160" s="234"/>
      <c r="GM160" s="234"/>
      <c r="GN160" s="234"/>
      <c r="GO160" s="234"/>
      <c r="GP160" s="234"/>
      <c r="GQ160" s="234"/>
      <c r="GR160" s="234"/>
      <c r="GS160" s="234"/>
      <c r="GT160" s="234"/>
      <c r="GU160" s="234"/>
      <c r="GV160" s="234"/>
      <c r="GW160" s="234"/>
      <c r="GX160" s="234"/>
      <c r="GY160" s="234"/>
      <c r="GZ160" s="234"/>
      <c r="HA160" s="234"/>
      <c r="HB160" s="234"/>
      <c r="HC160" s="234"/>
      <c r="HD160" s="234"/>
      <c r="HE160" s="234"/>
      <c r="HF160" s="234"/>
      <c r="HG160" s="234"/>
      <c r="HH160" s="234"/>
      <c r="HI160" s="234"/>
      <c r="HJ160" s="234"/>
      <c r="HK160" s="234"/>
      <c r="HL160" s="234"/>
      <c r="HM160" s="234"/>
      <c r="HN160" s="234"/>
      <c r="HO160" s="234"/>
      <c r="HP160" s="234"/>
      <c r="HQ160" s="234"/>
      <c r="HR160" s="234"/>
      <c r="HS160" s="234"/>
      <c r="HT160" s="234"/>
      <c r="HU160" s="234"/>
      <c r="HV160" s="234"/>
      <c r="HW160" s="234"/>
      <c r="HX160" s="234"/>
      <c r="HY160" s="234"/>
      <c r="HZ160" s="234"/>
      <c r="IA160" s="234"/>
      <c r="IB160" s="234"/>
      <c r="IC160" s="234"/>
      <c r="ID160" s="234"/>
      <c r="IE160" s="234"/>
      <c r="IF160" s="234"/>
      <c r="IG160" s="234"/>
      <c r="IH160" s="234"/>
      <c r="II160" s="234"/>
      <c r="IJ160" s="234"/>
      <c r="IK160" s="234"/>
      <c r="IL160" s="234"/>
      <c r="IM160" s="234"/>
      <c r="IN160" s="234"/>
      <c r="IO160" s="234"/>
      <c r="IP160" s="234"/>
      <c r="IQ160" s="234"/>
      <c r="IR160" s="234"/>
      <c r="IS160" s="234"/>
      <c r="IT160" s="234"/>
      <c r="IU160" s="234"/>
    </row>
    <row r="161" spans="1:255" s="237" customFormat="1" ht="15" customHeight="1">
      <c r="A161" s="234"/>
      <c r="B161" s="1066"/>
      <c r="C161" s="348"/>
      <c r="D161" s="1082" t="s">
        <v>1464</v>
      </c>
      <c r="E161" s="1066"/>
      <c r="F161" s="1066"/>
      <c r="G161" s="280"/>
      <c r="H161" s="248"/>
      <c r="I161" s="248"/>
      <c r="J161" s="248"/>
      <c r="K161" s="248"/>
      <c r="L161" s="234"/>
      <c r="M161" s="234"/>
      <c r="N161" s="234"/>
      <c r="O161" s="234"/>
      <c r="P161" s="234"/>
      <c r="Q161" s="234"/>
      <c r="R161" s="234"/>
      <c r="S161" s="234"/>
      <c r="T161" s="234"/>
      <c r="U161" s="234"/>
      <c r="V161" s="234"/>
      <c r="W161" s="234"/>
      <c r="X161" s="234"/>
      <c r="Y161" s="234"/>
      <c r="Z161" s="234"/>
      <c r="AA161" s="234"/>
      <c r="AB161" s="234"/>
      <c r="AC161" s="234"/>
      <c r="AD161" s="234"/>
      <c r="AE161" s="234"/>
      <c r="AF161" s="234"/>
      <c r="AG161" s="234"/>
      <c r="AH161" s="234"/>
      <c r="AI161" s="234"/>
      <c r="AJ161" s="234"/>
      <c r="AK161" s="234"/>
      <c r="AL161" s="234"/>
      <c r="AM161" s="234"/>
      <c r="AN161" s="234"/>
      <c r="AO161" s="234"/>
      <c r="AP161" s="234"/>
      <c r="AQ161" s="234"/>
      <c r="AR161" s="234"/>
      <c r="AS161" s="234"/>
      <c r="AT161" s="234"/>
      <c r="AU161" s="234"/>
      <c r="AV161" s="234"/>
      <c r="AW161" s="234"/>
      <c r="AX161" s="234"/>
      <c r="AY161" s="234"/>
      <c r="AZ161" s="234"/>
      <c r="BA161" s="234"/>
      <c r="BB161" s="234"/>
      <c r="BC161" s="234"/>
      <c r="BD161" s="234"/>
      <c r="BE161" s="234"/>
      <c r="BF161" s="234"/>
      <c r="BG161" s="234"/>
      <c r="BH161" s="234"/>
      <c r="BI161" s="234"/>
      <c r="BJ161" s="234"/>
      <c r="BK161" s="234"/>
      <c r="BL161" s="234"/>
      <c r="BM161" s="234"/>
      <c r="BN161" s="234"/>
      <c r="BO161" s="234"/>
      <c r="BP161" s="234"/>
      <c r="BQ161" s="234"/>
      <c r="BR161" s="234"/>
      <c r="BS161" s="234"/>
      <c r="BT161" s="234"/>
      <c r="BU161" s="234"/>
      <c r="BV161" s="234"/>
      <c r="BW161" s="234"/>
      <c r="BX161" s="234"/>
      <c r="BY161" s="234"/>
      <c r="BZ161" s="234"/>
      <c r="CA161" s="234"/>
      <c r="CB161" s="234"/>
      <c r="CC161" s="234"/>
      <c r="CD161" s="234"/>
      <c r="CE161" s="234"/>
      <c r="CF161" s="234"/>
      <c r="CG161" s="234"/>
      <c r="CH161" s="234"/>
      <c r="CI161" s="234"/>
      <c r="CJ161" s="234"/>
      <c r="CK161" s="234"/>
      <c r="CL161" s="234"/>
      <c r="CM161" s="234"/>
      <c r="CN161" s="234"/>
      <c r="CO161" s="234"/>
      <c r="CP161" s="234"/>
      <c r="CQ161" s="234"/>
      <c r="CR161" s="234"/>
      <c r="CS161" s="234"/>
      <c r="CT161" s="234"/>
      <c r="CU161" s="234"/>
      <c r="CV161" s="234"/>
      <c r="CW161" s="234"/>
      <c r="CX161" s="234"/>
      <c r="CY161" s="234"/>
      <c r="CZ161" s="234"/>
      <c r="DA161" s="234"/>
      <c r="DB161" s="234"/>
      <c r="DC161" s="234"/>
      <c r="DD161" s="234"/>
      <c r="DE161" s="234"/>
      <c r="DF161" s="234"/>
      <c r="DG161" s="234"/>
      <c r="DH161" s="234"/>
      <c r="DI161" s="234"/>
      <c r="DJ161" s="234"/>
      <c r="DK161" s="234"/>
      <c r="DL161" s="234"/>
      <c r="DM161" s="234"/>
      <c r="DN161" s="234"/>
      <c r="DO161" s="234"/>
      <c r="DP161" s="234"/>
      <c r="DQ161" s="234"/>
      <c r="DR161" s="234"/>
      <c r="DS161" s="234"/>
      <c r="DT161" s="234"/>
      <c r="DU161" s="234"/>
      <c r="DV161" s="234"/>
      <c r="DW161" s="234"/>
      <c r="DX161" s="234"/>
      <c r="DY161" s="234"/>
      <c r="DZ161" s="234"/>
      <c r="EA161" s="234"/>
      <c r="EB161" s="234"/>
      <c r="EC161" s="234"/>
      <c r="ED161" s="234"/>
      <c r="EE161" s="234"/>
      <c r="EF161" s="234"/>
      <c r="EG161" s="234"/>
      <c r="EH161" s="234"/>
      <c r="EI161" s="234"/>
      <c r="EJ161" s="234"/>
      <c r="EK161" s="234"/>
      <c r="EL161" s="234"/>
      <c r="EM161" s="234"/>
      <c r="EN161" s="234"/>
      <c r="EO161" s="234"/>
      <c r="EP161" s="234"/>
      <c r="EQ161" s="234"/>
      <c r="ER161" s="234"/>
      <c r="ES161" s="234"/>
      <c r="ET161" s="234"/>
      <c r="EU161" s="234"/>
      <c r="EV161" s="234"/>
      <c r="EW161" s="234"/>
      <c r="EX161" s="234"/>
      <c r="EY161" s="234"/>
      <c r="EZ161" s="234"/>
      <c r="FA161" s="234"/>
      <c r="FB161" s="234"/>
      <c r="FC161" s="234"/>
      <c r="FD161" s="234"/>
      <c r="FE161" s="234"/>
      <c r="FF161" s="234"/>
      <c r="FG161" s="234"/>
      <c r="FH161" s="234"/>
      <c r="FI161" s="234"/>
      <c r="FJ161" s="234"/>
      <c r="FK161" s="234"/>
      <c r="FL161" s="234"/>
      <c r="FM161" s="234"/>
      <c r="FN161" s="234"/>
      <c r="FO161" s="234"/>
      <c r="FP161" s="234"/>
      <c r="FQ161" s="234"/>
      <c r="FR161" s="234"/>
      <c r="FS161" s="234"/>
      <c r="FT161" s="234"/>
      <c r="FU161" s="234"/>
      <c r="FV161" s="234"/>
      <c r="FW161" s="234"/>
      <c r="FX161" s="234"/>
      <c r="FY161" s="234"/>
      <c r="FZ161" s="234"/>
      <c r="GA161" s="234"/>
      <c r="GB161" s="234"/>
      <c r="GC161" s="234"/>
      <c r="GD161" s="234"/>
      <c r="GE161" s="234"/>
      <c r="GF161" s="234"/>
      <c r="GG161" s="234"/>
      <c r="GH161" s="234"/>
      <c r="GI161" s="234"/>
      <c r="GJ161" s="234"/>
      <c r="GK161" s="234"/>
      <c r="GL161" s="234"/>
      <c r="GM161" s="234"/>
      <c r="GN161" s="234"/>
      <c r="GO161" s="234"/>
      <c r="GP161" s="234"/>
      <c r="GQ161" s="234"/>
      <c r="GR161" s="234"/>
      <c r="GS161" s="234"/>
      <c r="GT161" s="234"/>
      <c r="GU161" s="234"/>
      <c r="GV161" s="234"/>
      <c r="GW161" s="234"/>
      <c r="GX161" s="234"/>
      <c r="GY161" s="234"/>
      <c r="GZ161" s="234"/>
      <c r="HA161" s="234"/>
      <c r="HB161" s="234"/>
      <c r="HC161" s="234"/>
      <c r="HD161" s="234"/>
      <c r="HE161" s="234"/>
      <c r="HF161" s="234"/>
      <c r="HG161" s="234"/>
      <c r="HH161" s="234"/>
      <c r="HI161" s="234"/>
      <c r="HJ161" s="234"/>
      <c r="HK161" s="234"/>
      <c r="HL161" s="234"/>
      <c r="HM161" s="234"/>
      <c r="HN161" s="234"/>
      <c r="HO161" s="234"/>
      <c r="HP161" s="234"/>
      <c r="HQ161" s="234"/>
      <c r="HR161" s="234"/>
      <c r="HS161" s="234"/>
      <c r="HT161" s="234"/>
      <c r="HU161" s="234"/>
      <c r="HV161" s="234"/>
      <c r="HW161" s="234"/>
      <c r="HX161" s="234"/>
      <c r="HY161" s="234"/>
      <c r="HZ161" s="234"/>
      <c r="IA161" s="234"/>
      <c r="IB161" s="234"/>
      <c r="IC161" s="234"/>
      <c r="ID161" s="234"/>
      <c r="IE161" s="234"/>
      <c r="IF161" s="234"/>
      <c r="IG161" s="234"/>
      <c r="IH161" s="234"/>
      <c r="II161" s="234"/>
      <c r="IJ161" s="234"/>
      <c r="IK161" s="234"/>
      <c r="IL161" s="234"/>
      <c r="IM161" s="234"/>
      <c r="IN161" s="234"/>
      <c r="IO161" s="234"/>
      <c r="IP161" s="234"/>
      <c r="IQ161" s="234"/>
      <c r="IR161" s="234"/>
      <c r="IS161" s="234"/>
      <c r="IT161" s="234"/>
      <c r="IU161" s="234"/>
    </row>
    <row r="162" spans="1:255" s="237" customFormat="1" ht="15" customHeight="1">
      <c r="A162" s="234"/>
      <c r="B162" s="1066"/>
      <c r="C162" s="348"/>
      <c r="D162" s="1082" t="s">
        <v>1465</v>
      </c>
      <c r="E162" s="1066"/>
      <c r="F162" s="1066"/>
      <c r="G162" s="280"/>
      <c r="H162" s="248"/>
      <c r="I162" s="248"/>
      <c r="J162" s="248"/>
      <c r="K162" s="248"/>
      <c r="L162" s="234"/>
      <c r="M162" s="234"/>
      <c r="N162" s="234"/>
      <c r="O162" s="234"/>
      <c r="P162" s="234"/>
      <c r="Q162" s="234"/>
      <c r="R162" s="234"/>
      <c r="S162" s="234"/>
      <c r="T162" s="234"/>
      <c r="U162" s="234"/>
      <c r="V162" s="234"/>
      <c r="W162" s="234"/>
      <c r="X162" s="234"/>
      <c r="Y162" s="234"/>
      <c r="Z162" s="234"/>
      <c r="AA162" s="234"/>
      <c r="AB162" s="234"/>
      <c r="AC162" s="234"/>
      <c r="AD162" s="234"/>
      <c r="AE162" s="234"/>
      <c r="AF162" s="234"/>
      <c r="AG162" s="234"/>
      <c r="AH162" s="234"/>
      <c r="AI162" s="234"/>
      <c r="AJ162" s="234"/>
      <c r="AK162" s="234"/>
      <c r="AL162" s="234"/>
      <c r="AM162" s="234"/>
      <c r="AN162" s="234"/>
      <c r="AO162" s="234"/>
      <c r="AP162" s="234"/>
      <c r="AQ162" s="234"/>
      <c r="AR162" s="234"/>
      <c r="AS162" s="234"/>
      <c r="AT162" s="234"/>
      <c r="AU162" s="234"/>
      <c r="AV162" s="234"/>
      <c r="AW162" s="234"/>
      <c r="AX162" s="234"/>
      <c r="AY162" s="234"/>
      <c r="AZ162" s="234"/>
      <c r="BA162" s="234"/>
      <c r="BB162" s="234"/>
      <c r="BC162" s="234"/>
      <c r="BD162" s="234"/>
      <c r="BE162" s="234"/>
      <c r="BF162" s="234"/>
      <c r="BG162" s="234"/>
      <c r="BH162" s="234"/>
      <c r="BI162" s="234"/>
      <c r="BJ162" s="234"/>
      <c r="BK162" s="234"/>
      <c r="BL162" s="234"/>
      <c r="BM162" s="234"/>
      <c r="BN162" s="234"/>
      <c r="BO162" s="234"/>
      <c r="BP162" s="234"/>
      <c r="BQ162" s="234"/>
      <c r="BR162" s="234"/>
      <c r="BS162" s="234"/>
      <c r="BT162" s="234"/>
      <c r="BU162" s="234"/>
      <c r="BV162" s="234"/>
      <c r="BW162" s="234"/>
      <c r="BX162" s="234"/>
      <c r="BY162" s="234"/>
      <c r="BZ162" s="234"/>
      <c r="CA162" s="234"/>
      <c r="CB162" s="234"/>
      <c r="CC162" s="234"/>
      <c r="CD162" s="234"/>
      <c r="CE162" s="234"/>
      <c r="CF162" s="234"/>
      <c r="CG162" s="234"/>
      <c r="CH162" s="234"/>
      <c r="CI162" s="234"/>
      <c r="CJ162" s="234"/>
      <c r="CK162" s="234"/>
      <c r="CL162" s="234"/>
      <c r="CM162" s="234"/>
      <c r="CN162" s="234"/>
      <c r="CO162" s="234"/>
      <c r="CP162" s="234"/>
      <c r="CQ162" s="234"/>
      <c r="CR162" s="234"/>
      <c r="CS162" s="234"/>
      <c r="CT162" s="234"/>
      <c r="CU162" s="234"/>
      <c r="CV162" s="234"/>
      <c r="CW162" s="234"/>
      <c r="CX162" s="234"/>
      <c r="CY162" s="234"/>
      <c r="CZ162" s="234"/>
      <c r="DA162" s="234"/>
      <c r="DB162" s="234"/>
      <c r="DC162" s="234"/>
      <c r="DD162" s="234"/>
      <c r="DE162" s="234"/>
      <c r="DF162" s="234"/>
      <c r="DG162" s="234"/>
      <c r="DH162" s="234"/>
      <c r="DI162" s="234"/>
      <c r="DJ162" s="234"/>
      <c r="DK162" s="234"/>
      <c r="DL162" s="234"/>
      <c r="DM162" s="234"/>
      <c r="DN162" s="234"/>
      <c r="DO162" s="234"/>
      <c r="DP162" s="234"/>
      <c r="DQ162" s="234"/>
      <c r="DR162" s="234"/>
      <c r="DS162" s="234"/>
      <c r="DT162" s="234"/>
      <c r="DU162" s="234"/>
      <c r="DV162" s="234"/>
      <c r="DW162" s="234"/>
      <c r="DX162" s="234"/>
      <c r="DY162" s="234"/>
      <c r="DZ162" s="234"/>
      <c r="EA162" s="234"/>
      <c r="EB162" s="234"/>
      <c r="EC162" s="234"/>
      <c r="ED162" s="234"/>
      <c r="EE162" s="234"/>
      <c r="EF162" s="234"/>
      <c r="EG162" s="234"/>
      <c r="EH162" s="234"/>
      <c r="EI162" s="234"/>
      <c r="EJ162" s="234"/>
      <c r="EK162" s="234"/>
      <c r="EL162" s="234"/>
      <c r="EM162" s="234"/>
      <c r="EN162" s="234"/>
      <c r="EO162" s="234"/>
      <c r="EP162" s="234"/>
      <c r="EQ162" s="234"/>
      <c r="ER162" s="234"/>
      <c r="ES162" s="234"/>
      <c r="ET162" s="234"/>
      <c r="EU162" s="234"/>
      <c r="EV162" s="234"/>
      <c r="EW162" s="234"/>
      <c r="EX162" s="234"/>
      <c r="EY162" s="234"/>
      <c r="EZ162" s="234"/>
      <c r="FA162" s="234"/>
      <c r="FB162" s="234"/>
      <c r="FC162" s="234"/>
      <c r="FD162" s="234"/>
      <c r="FE162" s="234"/>
      <c r="FF162" s="234"/>
      <c r="FG162" s="234"/>
      <c r="FH162" s="234"/>
      <c r="FI162" s="234"/>
      <c r="FJ162" s="234"/>
      <c r="FK162" s="234"/>
      <c r="FL162" s="234"/>
      <c r="FM162" s="234"/>
      <c r="FN162" s="234"/>
      <c r="FO162" s="234"/>
      <c r="FP162" s="234"/>
      <c r="FQ162" s="234"/>
      <c r="FR162" s="234"/>
      <c r="FS162" s="234"/>
      <c r="FT162" s="234"/>
      <c r="FU162" s="234"/>
      <c r="FV162" s="234"/>
      <c r="FW162" s="234"/>
      <c r="FX162" s="234"/>
      <c r="FY162" s="234"/>
      <c r="FZ162" s="234"/>
      <c r="GA162" s="234"/>
      <c r="GB162" s="234"/>
      <c r="GC162" s="234"/>
      <c r="GD162" s="234"/>
      <c r="GE162" s="234"/>
      <c r="GF162" s="234"/>
      <c r="GG162" s="234"/>
      <c r="GH162" s="234"/>
      <c r="GI162" s="234"/>
      <c r="GJ162" s="234"/>
      <c r="GK162" s="234"/>
      <c r="GL162" s="234"/>
      <c r="GM162" s="234"/>
      <c r="GN162" s="234"/>
      <c r="GO162" s="234"/>
      <c r="GP162" s="234"/>
      <c r="GQ162" s="234"/>
      <c r="GR162" s="234"/>
      <c r="GS162" s="234"/>
      <c r="GT162" s="234"/>
      <c r="GU162" s="234"/>
      <c r="GV162" s="234"/>
      <c r="GW162" s="234"/>
      <c r="GX162" s="234"/>
      <c r="GY162" s="234"/>
      <c r="GZ162" s="234"/>
      <c r="HA162" s="234"/>
      <c r="HB162" s="234"/>
      <c r="HC162" s="234"/>
      <c r="HD162" s="234"/>
      <c r="HE162" s="234"/>
      <c r="HF162" s="234"/>
      <c r="HG162" s="234"/>
      <c r="HH162" s="234"/>
      <c r="HI162" s="234"/>
      <c r="HJ162" s="234"/>
      <c r="HK162" s="234"/>
      <c r="HL162" s="234"/>
      <c r="HM162" s="234"/>
      <c r="HN162" s="234"/>
      <c r="HO162" s="234"/>
      <c r="HP162" s="234"/>
      <c r="HQ162" s="234"/>
      <c r="HR162" s="234"/>
      <c r="HS162" s="234"/>
      <c r="HT162" s="234"/>
      <c r="HU162" s="234"/>
      <c r="HV162" s="234"/>
      <c r="HW162" s="234"/>
      <c r="HX162" s="234"/>
      <c r="HY162" s="234"/>
      <c r="HZ162" s="234"/>
      <c r="IA162" s="234"/>
      <c r="IB162" s="234"/>
      <c r="IC162" s="234"/>
      <c r="ID162" s="234"/>
      <c r="IE162" s="234"/>
      <c r="IF162" s="234"/>
      <c r="IG162" s="234"/>
      <c r="IH162" s="234"/>
      <c r="II162" s="234"/>
      <c r="IJ162" s="234"/>
      <c r="IK162" s="234"/>
      <c r="IL162" s="234"/>
      <c r="IM162" s="234"/>
      <c r="IN162" s="234"/>
      <c r="IO162" s="234"/>
      <c r="IP162" s="234"/>
      <c r="IQ162" s="234"/>
      <c r="IR162" s="234"/>
      <c r="IS162" s="234"/>
      <c r="IT162" s="234"/>
      <c r="IU162" s="234"/>
    </row>
    <row r="163" spans="1:255" s="237" customFormat="1" ht="15" customHeight="1">
      <c r="A163" s="234"/>
      <c r="B163" s="1066"/>
      <c r="C163" s="348"/>
      <c r="D163" s="1093" t="s">
        <v>1466</v>
      </c>
      <c r="E163" s="1066"/>
      <c r="F163" s="1066"/>
      <c r="G163" s="280"/>
      <c r="H163" s="248"/>
      <c r="I163" s="248"/>
      <c r="J163" s="248"/>
      <c r="K163" s="248"/>
      <c r="L163" s="234"/>
      <c r="M163" s="234"/>
      <c r="N163" s="234"/>
      <c r="O163" s="234"/>
      <c r="P163" s="234"/>
      <c r="Q163" s="234"/>
      <c r="R163" s="234"/>
      <c r="S163" s="234"/>
      <c r="T163" s="234"/>
      <c r="U163" s="234"/>
      <c r="V163" s="234"/>
      <c r="W163" s="234"/>
      <c r="X163" s="234"/>
      <c r="Y163" s="234"/>
      <c r="Z163" s="234"/>
      <c r="AA163" s="234"/>
      <c r="AB163" s="234"/>
      <c r="AC163" s="234"/>
      <c r="AD163" s="234"/>
      <c r="AE163" s="234"/>
      <c r="AF163" s="234"/>
      <c r="AG163" s="234"/>
      <c r="AH163" s="234"/>
      <c r="AI163" s="234"/>
      <c r="AJ163" s="234"/>
      <c r="AK163" s="234"/>
      <c r="AL163" s="234"/>
      <c r="AM163" s="234"/>
      <c r="AN163" s="234"/>
      <c r="AO163" s="234"/>
      <c r="AP163" s="234"/>
      <c r="AQ163" s="234"/>
      <c r="AR163" s="234"/>
      <c r="AS163" s="234"/>
      <c r="AT163" s="234"/>
      <c r="AU163" s="234"/>
      <c r="AV163" s="234"/>
      <c r="AW163" s="234"/>
      <c r="AX163" s="234"/>
      <c r="AY163" s="234"/>
      <c r="AZ163" s="234"/>
      <c r="BA163" s="234"/>
      <c r="BB163" s="234"/>
      <c r="BC163" s="234"/>
      <c r="BD163" s="234"/>
      <c r="BE163" s="234"/>
      <c r="BF163" s="234"/>
      <c r="BG163" s="234"/>
      <c r="BH163" s="234"/>
      <c r="BI163" s="234"/>
      <c r="BJ163" s="234"/>
      <c r="BK163" s="234"/>
      <c r="BL163" s="234"/>
      <c r="BM163" s="234"/>
      <c r="BN163" s="234"/>
      <c r="BO163" s="234"/>
      <c r="BP163" s="234"/>
      <c r="BQ163" s="234"/>
      <c r="BR163" s="234"/>
      <c r="BS163" s="234"/>
      <c r="BT163" s="234"/>
      <c r="BU163" s="234"/>
      <c r="BV163" s="234"/>
      <c r="BW163" s="234"/>
      <c r="BX163" s="234"/>
      <c r="BY163" s="234"/>
      <c r="BZ163" s="234"/>
      <c r="CA163" s="234"/>
      <c r="CB163" s="234"/>
      <c r="CC163" s="234"/>
      <c r="CD163" s="234"/>
      <c r="CE163" s="234"/>
      <c r="CF163" s="234"/>
      <c r="CG163" s="234"/>
      <c r="CH163" s="234"/>
      <c r="CI163" s="234"/>
      <c r="CJ163" s="234"/>
      <c r="CK163" s="234"/>
      <c r="CL163" s="234"/>
      <c r="CM163" s="234"/>
      <c r="CN163" s="234"/>
      <c r="CO163" s="234"/>
      <c r="CP163" s="234"/>
      <c r="CQ163" s="234"/>
      <c r="CR163" s="234"/>
      <c r="CS163" s="234"/>
      <c r="CT163" s="234"/>
      <c r="CU163" s="234"/>
      <c r="CV163" s="234"/>
      <c r="CW163" s="234"/>
      <c r="CX163" s="234"/>
      <c r="CY163" s="234"/>
      <c r="CZ163" s="234"/>
      <c r="DA163" s="234"/>
      <c r="DB163" s="234"/>
      <c r="DC163" s="234"/>
      <c r="DD163" s="234"/>
      <c r="DE163" s="234"/>
      <c r="DF163" s="234"/>
      <c r="DG163" s="234"/>
      <c r="DH163" s="234"/>
      <c r="DI163" s="234"/>
      <c r="DJ163" s="234"/>
      <c r="DK163" s="234"/>
      <c r="DL163" s="234"/>
      <c r="DM163" s="234"/>
      <c r="DN163" s="234"/>
      <c r="DO163" s="234"/>
      <c r="DP163" s="234"/>
      <c r="DQ163" s="234"/>
      <c r="DR163" s="234"/>
      <c r="DS163" s="234"/>
      <c r="DT163" s="234"/>
      <c r="DU163" s="234"/>
      <c r="DV163" s="234"/>
      <c r="DW163" s="234"/>
      <c r="DX163" s="234"/>
      <c r="DY163" s="234"/>
      <c r="DZ163" s="234"/>
      <c r="EA163" s="234"/>
      <c r="EB163" s="234"/>
      <c r="EC163" s="234"/>
      <c r="ED163" s="234"/>
      <c r="EE163" s="234"/>
      <c r="EF163" s="234"/>
      <c r="EG163" s="234"/>
      <c r="EH163" s="234"/>
      <c r="EI163" s="234"/>
      <c r="EJ163" s="234"/>
      <c r="EK163" s="234"/>
      <c r="EL163" s="234"/>
      <c r="EM163" s="234"/>
      <c r="EN163" s="234"/>
      <c r="EO163" s="234"/>
      <c r="EP163" s="234"/>
      <c r="EQ163" s="234"/>
      <c r="ER163" s="234"/>
      <c r="ES163" s="234"/>
      <c r="ET163" s="234"/>
      <c r="EU163" s="234"/>
      <c r="EV163" s="234"/>
      <c r="EW163" s="234"/>
      <c r="EX163" s="234"/>
      <c r="EY163" s="234"/>
      <c r="EZ163" s="234"/>
      <c r="FA163" s="234"/>
      <c r="FB163" s="234"/>
      <c r="FC163" s="234"/>
      <c r="FD163" s="234"/>
      <c r="FE163" s="234"/>
      <c r="FF163" s="234"/>
      <c r="FG163" s="234"/>
      <c r="FH163" s="234"/>
      <c r="FI163" s="234"/>
      <c r="FJ163" s="234"/>
      <c r="FK163" s="234"/>
      <c r="FL163" s="234"/>
      <c r="FM163" s="234"/>
      <c r="FN163" s="234"/>
      <c r="FO163" s="234"/>
      <c r="FP163" s="234"/>
      <c r="FQ163" s="234"/>
      <c r="FR163" s="234"/>
      <c r="FS163" s="234"/>
      <c r="FT163" s="234"/>
      <c r="FU163" s="234"/>
      <c r="FV163" s="234"/>
      <c r="FW163" s="234"/>
      <c r="FX163" s="234"/>
      <c r="FY163" s="234"/>
      <c r="FZ163" s="234"/>
      <c r="GA163" s="234"/>
      <c r="GB163" s="234"/>
      <c r="GC163" s="234"/>
      <c r="GD163" s="234"/>
      <c r="GE163" s="234"/>
      <c r="GF163" s="234"/>
      <c r="GG163" s="234"/>
      <c r="GH163" s="234"/>
      <c r="GI163" s="234"/>
      <c r="GJ163" s="234"/>
      <c r="GK163" s="234"/>
      <c r="GL163" s="234"/>
      <c r="GM163" s="234"/>
      <c r="GN163" s="234"/>
      <c r="GO163" s="234"/>
      <c r="GP163" s="234"/>
      <c r="GQ163" s="234"/>
      <c r="GR163" s="234"/>
      <c r="GS163" s="234"/>
      <c r="GT163" s="234"/>
      <c r="GU163" s="234"/>
      <c r="GV163" s="234"/>
      <c r="GW163" s="234"/>
      <c r="GX163" s="234"/>
      <c r="GY163" s="234"/>
      <c r="GZ163" s="234"/>
      <c r="HA163" s="234"/>
      <c r="HB163" s="234"/>
      <c r="HC163" s="234"/>
      <c r="HD163" s="234"/>
      <c r="HE163" s="234"/>
      <c r="HF163" s="234"/>
      <c r="HG163" s="234"/>
      <c r="HH163" s="234"/>
      <c r="HI163" s="234"/>
      <c r="HJ163" s="234"/>
      <c r="HK163" s="234"/>
      <c r="HL163" s="234"/>
      <c r="HM163" s="234"/>
      <c r="HN163" s="234"/>
      <c r="HO163" s="234"/>
      <c r="HP163" s="234"/>
      <c r="HQ163" s="234"/>
      <c r="HR163" s="234"/>
      <c r="HS163" s="234"/>
      <c r="HT163" s="234"/>
      <c r="HU163" s="234"/>
      <c r="HV163" s="234"/>
      <c r="HW163" s="234"/>
      <c r="HX163" s="234"/>
      <c r="HY163" s="234"/>
      <c r="HZ163" s="234"/>
      <c r="IA163" s="234"/>
      <c r="IB163" s="234"/>
      <c r="IC163" s="234"/>
      <c r="ID163" s="234"/>
      <c r="IE163" s="234"/>
      <c r="IF163" s="234"/>
      <c r="IG163" s="234"/>
      <c r="IH163" s="234"/>
      <c r="II163" s="234"/>
      <c r="IJ163" s="234"/>
      <c r="IK163" s="234"/>
      <c r="IL163" s="234"/>
      <c r="IM163" s="234"/>
      <c r="IN163" s="234"/>
      <c r="IO163" s="234"/>
      <c r="IP163" s="234"/>
      <c r="IQ163" s="234"/>
      <c r="IR163" s="234"/>
      <c r="IS163" s="234"/>
      <c r="IT163" s="234"/>
      <c r="IU163" s="234"/>
    </row>
    <row r="164" spans="1:255" s="237" customFormat="1" ht="33" customHeight="1">
      <c r="A164" s="234"/>
      <c r="B164" s="1066"/>
      <c r="C164" s="348"/>
      <c r="D164" s="1082" t="s">
        <v>575</v>
      </c>
      <c r="E164" s="1066"/>
      <c r="F164" s="1066"/>
      <c r="G164" s="280"/>
      <c r="H164" s="248"/>
      <c r="I164" s="248"/>
      <c r="J164" s="248"/>
      <c r="K164" s="248"/>
      <c r="L164" s="234"/>
      <c r="M164" s="234"/>
      <c r="N164" s="234"/>
      <c r="O164" s="234"/>
      <c r="P164" s="234"/>
      <c r="Q164" s="234"/>
      <c r="R164" s="234"/>
      <c r="S164" s="234"/>
      <c r="T164" s="234"/>
      <c r="U164" s="234"/>
      <c r="V164" s="234"/>
      <c r="W164" s="234"/>
      <c r="X164" s="234"/>
      <c r="Y164" s="234"/>
      <c r="Z164" s="234"/>
      <c r="AA164" s="234"/>
      <c r="AB164" s="234"/>
      <c r="AC164" s="234"/>
      <c r="AD164" s="234"/>
      <c r="AE164" s="234"/>
      <c r="AF164" s="234"/>
      <c r="AG164" s="234"/>
      <c r="AH164" s="234"/>
      <c r="AI164" s="234"/>
      <c r="AJ164" s="234"/>
      <c r="AK164" s="234"/>
      <c r="AL164" s="234"/>
      <c r="AM164" s="234"/>
      <c r="AN164" s="234"/>
      <c r="AO164" s="234"/>
      <c r="AP164" s="234"/>
      <c r="AQ164" s="234"/>
      <c r="AR164" s="234"/>
      <c r="AS164" s="234"/>
      <c r="AT164" s="234"/>
      <c r="AU164" s="234"/>
      <c r="AV164" s="234"/>
      <c r="AW164" s="234"/>
      <c r="AX164" s="234"/>
      <c r="AY164" s="234"/>
      <c r="AZ164" s="234"/>
      <c r="BA164" s="234"/>
      <c r="BB164" s="234"/>
      <c r="BC164" s="234"/>
      <c r="BD164" s="234"/>
      <c r="BE164" s="234"/>
      <c r="BF164" s="234"/>
      <c r="BG164" s="234"/>
      <c r="BH164" s="234"/>
      <c r="BI164" s="234"/>
      <c r="BJ164" s="234"/>
      <c r="BK164" s="234"/>
      <c r="BL164" s="234"/>
      <c r="BM164" s="234"/>
      <c r="BN164" s="234"/>
      <c r="BO164" s="234"/>
      <c r="BP164" s="234"/>
      <c r="BQ164" s="234"/>
      <c r="BR164" s="234"/>
      <c r="BS164" s="234"/>
      <c r="BT164" s="234"/>
      <c r="BU164" s="234"/>
      <c r="BV164" s="234"/>
      <c r="BW164" s="234"/>
      <c r="BX164" s="234"/>
      <c r="BY164" s="234"/>
      <c r="BZ164" s="234"/>
      <c r="CA164" s="234"/>
      <c r="CB164" s="234"/>
      <c r="CC164" s="234"/>
      <c r="CD164" s="234"/>
      <c r="CE164" s="234"/>
      <c r="CF164" s="234"/>
      <c r="CG164" s="234"/>
      <c r="CH164" s="234"/>
      <c r="CI164" s="234"/>
      <c r="CJ164" s="234"/>
      <c r="CK164" s="234"/>
      <c r="CL164" s="234"/>
      <c r="CM164" s="234"/>
      <c r="CN164" s="234"/>
      <c r="CO164" s="234"/>
      <c r="CP164" s="234"/>
      <c r="CQ164" s="234"/>
      <c r="CR164" s="234"/>
      <c r="CS164" s="234"/>
      <c r="CT164" s="234"/>
      <c r="CU164" s="234"/>
      <c r="CV164" s="234"/>
      <c r="CW164" s="234"/>
      <c r="CX164" s="234"/>
      <c r="CY164" s="234"/>
      <c r="CZ164" s="234"/>
      <c r="DA164" s="234"/>
      <c r="DB164" s="234"/>
      <c r="DC164" s="234"/>
      <c r="DD164" s="234"/>
      <c r="DE164" s="234"/>
      <c r="DF164" s="234"/>
      <c r="DG164" s="234"/>
      <c r="DH164" s="234"/>
      <c r="DI164" s="234"/>
      <c r="DJ164" s="234"/>
      <c r="DK164" s="234"/>
      <c r="DL164" s="234"/>
      <c r="DM164" s="234"/>
      <c r="DN164" s="234"/>
      <c r="DO164" s="234"/>
      <c r="DP164" s="234"/>
      <c r="DQ164" s="234"/>
      <c r="DR164" s="234"/>
      <c r="DS164" s="234"/>
      <c r="DT164" s="234"/>
      <c r="DU164" s="234"/>
      <c r="DV164" s="234"/>
      <c r="DW164" s="234"/>
      <c r="DX164" s="234"/>
      <c r="DY164" s="234"/>
      <c r="DZ164" s="234"/>
      <c r="EA164" s="234"/>
      <c r="EB164" s="234"/>
      <c r="EC164" s="234"/>
      <c r="ED164" s="234"/>
      <c r="EE164" s="234"/>
      <c r="EF164" s="234"/>
      <c r="EG164" s="234"/>
      <c r="EH164" s="234"/>
      <c r="EI164" s="234"/>
      <c r="EJ164" s="234"/>
      <c r="EK164" s="234"/>
      <c r="EL164" s="234"/>
      <c r="EM164" s="234"/>
      <c r="EN164" s="234"/>
      <c r="EO164" s="234"/>
      <c r="EP164" s="234"/>
      <c r="EQ164" s="234"/>
      <c r="ER164" s="234"/>
      <c r="ES164" s="234"/>
      <c r="ET164" s="234"/>
      <c r="EU164" s="234"/>
      <c r="EV164" s="234"/>
      <c r="EW164" s="234"/>
      <c r="EX164" s="234"/>
      <c r="EY164" s="234"/>
      <c r="EZ164" s="234"/>
      <c r="FA164" s="234"/>
      <c r="FB164" s="234"/>
      <c r="FC164" s="234"/>
      <c r="FD164" s="234"/>
      <c r="FE164" s="234"/>
      <c r="FF164" s="234"/>
      <c r="FG164" s="234"/>
      <c r="FH164" s="234"/>
      <c r="FI164" s="234"/>
      <c r="FJ164" s="234"/>
      <c r="FK164" s="234"/>
      <c r="FL164" s="234"/>
      <c r="FM164" s="234"/>
      <c r="FN164" s="234"/>
      <c r="FO164" s="234"/>
      <c r="FP164" s="234"/>
      <c r="FQ164" s="234"/>
      <c r="FR164" s="234"/>
      <c r="FS164" s="234"/>
      <c r="FT164" s="234"/>
      <c r="FU164" s="234"/>
      <c r="FV164" s="234"/>
      <c r="FW164" s="234"/>
      <c r="FX164" s="234"/>
      <c r="FY164" s="234"/>
      <c r="FZ164" s="234"/>
      <c r="GA164" s="234"/>
      <c r="GB164" s="234"/>
      <c r="GC164" s="234"/>
      <c r="GD164" s="234"/>
      <c r="GE164" s="234"/>
      <c r="GF164" s="234"/>
      <c r="GG164" s="234"/>
      <c r="GH164" s="234"/>
      <c r="GI164" s="234"/>
      <c r="GJ164" s="234"/>
      <c r="GK164" s="234"/>
      <c r="GL164" s="234"/>
      <c r="GM164" s="234"/>
      <c r="GN164" s="234"/>
      <c r="GO164" s="234"/>
      <c r="GP164" s="234"/>
      <c r="GQ164" s="234"/>
      <c r="GR164" s="234"/>
      <c r="GS164" s="234"/>
      <c r="GT164" s="234"/>
      <c r="GU164" s="234"/>
      <c r="GV164" s="234"/>
      <c r="GW164" s="234"/>
      <c r="GX164" s="234"/>
      <c r="GY164" s="234"/>
      <c r="GZ164" s="234"/>
      <c r="HA164" s="234"/>
      <c r="HB164" s="234"/>
      <c r="HC164" s="234"/>
      <c r="HD164" s="234"/>
      <c r="HE164" s="234"/>
      <c r="HF164" s="234"/>
      <c r="HG164" s="234"/>
      <c r="HH164" s="234"/>
      <c r="HI164" s="234"/>
      <c r="HJ164" s="234"/>
      <c r="HK164" s="234"/>
      <c r="HL164" s="234"/>
      <c r="HM164" s="234"/>
      <c r="HN164" s="234"/>
      <c r="HO164" s="234"/>
      <c r="HP164" s="234"/>
      <c r="HQ164" s="234"/>
      <c r="HR164" s="234"/>
      <c r="HS164" s="234"/>
      <c r="HT164" s="234"/>
      <c r="HU164" s="234"/>
      <c r="HV164" s="234"/>
      <c r="HW164" s="234"/>
      <c r="HX164" s="234"/>
      <c r="HY164" s="234"/>
      <c r="HZ164" s="234"/>
      <c r="IA164" s="234"/>
      <c r="IB164" s="234"/>
      <c r="IC164" s="234"/>
      <c r="ID164" s="234"/>
      <c r="IE164" s="234"/>
      <c r="IF164" s="234"/>
      <c r="IG164" s="234"/>
      <c r="IH164" s="234"/>
      <c r="II164" s="234"/>
      <c r="IJ164" s="234"/>
      <c r="IK164" s="234"/>
      <c r="IL164" s="234"/>
      <c r="IM164" s="234"/>
      <c r="IN164" s="234"/>
      <c r="IO164" s="234"/>
      <c r="IP164" s="234"/>
      <c r="IQ164" s="234"/>
      <c r="IR164" s="234"/>
      <c r="IS164" s="234"/>
      <c r="IT164" s="234"/>
      <c r="IU164" s="234"/>
    </row>
    <row r="165" spans="1:255" s="237" customFormat="1" ht="15" customHeight="1">
      <c r="A165" s="234"/>
      <c r="B165" s="1066"/>
      <c r="C165" s="348"/>
      <c r="D165" s="1082" t="s">
        <v>1463</v>
      </c>
      <c r="E165" s="1066"/>
      <c r="F165" s="1066"/>
      <c r="G165" s="280"/>
      <c r="H165" s="248"/>
      <c r="I165" s="248"/>
      <c r="J165" s="248"/>
      <c r="K165" s="248"/>
      <c r="L165" s="234"/>
      <c r="M165" s="234"/>
      <c r="N165" s="234"/>
      <c r="O165" s="234"/>
      <c r="P165" s="234"/>
      <c r="Q165" s="234"/>
      <c r="R165" s="234"/>
      <c r="S165" s="234"/>
      <c r="T165" s="234"/>
      <c r="U165" s="234"/>
      <c r="V165" s="234"/>
      <c r="W165" s="234"/>
      <c r="X165" s="234"/>
      <c r="Y165" s="234"/>
      <c r="Z165" s="234"/>
      <c r="AA165" s="234"/>
      <c r="AB165" s="234"/>
      <c r="AC165" s="234"/>
      <c r="AD165" s="234"/>
      <c r="AE165" s="234"/>
      <c r="AF165" s="234"/>
      <c r="AG165" s="234"/>
      <c r="AH165" s="234"/>
      <c r="AI165" s="234"/>
      <c r="AJ165" s="234"/>
      <c r="AK165" s="234"/>
      <c r="AL165" s="234"/>
      <c r="AM165" s="234"/>
      <c r="AN165" s="234"/>
      <c r="AO165" s="234"/>
      <c r="AP165" s="234"/>
      <c r="AQ165" s="234"/>
      <c r="AR165" s="234"/>
      <c r="AS165" s="234"/>
      <c r="AT165" s="234"/>
      <c r="AU165" s="234"/>
      <c r="AV165" s="234"/>
      <c r="AW165" s="234"/>
      <c r="AX165" s="234"/>
      <c r="AY165" s="234"/>
      <c r="AZ165" s="234"/>
      <c r="BA165" s="234"/>
      <c r="BB165" s="234"/>
      <c r="BC165" s="234"/>
      <c r="BD165" s="234"/>
      <c r="BE165" s="234"/>
      <c r="BF165" s="234"/>
      <c r="BG165" s="234"/>
      <c r="BH165" s="234"/>
      <c r="BI165" s="234"/>
      <c r="BJ165" s="234"/>
      <c r="BK165" s="234"/>
      <c r="BL165" s="234"/>
      <c r="BM165" s="234"/>
      <c r="BN165" s="234"/>
      <c r="BO165" s="234"/>
      <c r="BP165" s="234"/>
      <c r="BQ165" s="234"/>
      <c r="BR165" s="234"/>
      <c r="BS165" s="234"/>
      <c r="BT165" s="234"/>
      <c r="BU165" s="234"/>
      <c r="BV165" s="234"/>
      <c r="BW165" s="234"/>
      <c r="BX165" s="234"/>
      <c r="BY165" s="234"/>
      <c r="BZ165" s="234"/>
      <c r="CA165" s="234"/>
      <c r="CB165" s="234"/>
      <c r="CC165" s="234"/>
      <c r="CD165" s="234"/>
      <c r="CE165" s="234"/>
      <c r="CF165" s="234"/>
      <c r="CG165" s="234"/>
      <c r="CH165" s="234"/>
      <c r="CI165" s="234"/>
      <c r="CJ165" s="234"/>
      <c r="CK165" s="234"/>
      <c r="CL165" s="234"/>
      <c r="CM165" s="234"/>
      <c r="CN165" s="234"/>
      <c r="CO165" s="234"/>
      <c r="CP165" s="234"/>
      <c r="CQ165" s="234"/>
      <c r="CR165" s="234"/>
      <c r="CS165" s="234"/>
      <c r="CT165" s="234"/>
      <c r="CU165" s="234"/>
      <c r="CV165" s="234"/>
      <c r="CW165" s="234"/>
      <c r="CX165" s="234"/>
      <c r="CY165" s="234"/>
      <c r="CZ165" s="234"/>
      <c r="DA165" s="234"/>
      <c r="DB165" s="234"/>
      <c r="DC165" s="234"/>
      <c r="DD165" s="234"/>
      <c r="DE165" s="234"/>
      <c r="DF165" s="234"/>
      <c r="DG165" s="234"/>
      <c r="DH165" s="234"/>
      <c r="DI165" s="234"/>
      <c r="DJ165" s="234"/>
      <c r="DK165" s="234"/>
      <c r="DL165" s="234"/>
      <c r="DM165" s="234"/>
      <c r="DN165" s="234"/>
      <c r="DO165" s="234"/>
      <c r="DP165" s="234"/>
      <c r="DQ165" s="234"/>
      <c r="DR165" s="234"/>
      <c r="DS165" s="234"/>
      <c r="DT165" s="234"/>
      <c r="DU165" s="234"/>
      <c r="DV165" s="234"/>
      <c r="DW165" s="234"/>
      <c r="DX165" s="234"/>
      <c r="DY165" s="234"/>
      <c r="DZ165" s="234"/>
      <c r="EA165" s="234"/>
      <c r="EB165" s="234"/>
      <c r="EC165" s="234"/>
      <c r="ED165" s="234"/>
      <c r="EE165" s="234"/>
      <c r="EF165" s="234"/>
      <c r="EG165" s="234"/>
      <c r="EH165" s="234"/>
      <c r="EI165" s="234"/>
      <c r="EJ165" s="234"/>
      <c r="EK165" s="234"/>
      <c r="EL165" s="234"/>
      <c r="EM165" s="234"/>
      <c r="EN165" s="234"/>
      <c r="EO165" s="234"/>
      <c r="EP165" s="234"/>
      <c r="EQ165" s="234"/>
      <c r="ER165" s="234"/>
      <c r="ES165" s="234"/>
      <c r="ET165" s="234"/>
      <c r="EU165" s="234"/>
      <c r="EV165" s="234"/>
      <c r="EW165" s="234"/>
      <c r="EX165" s="234"/>
      <c r="EY165" s="234"/>
      <c r="EZ165" s="234"/>
      <c r="FA165" s="234"/>
      <c r="FB165" s="234"/>
      <c r="FC165" s="234"/>
      <c r="FD165" s="234"/>
      <c r="FE165" s="234"/>
      <c r="FF165" s="234"/>
      <c r="FG165" s="234"/>
      <c r="FH165" s="234"/>
      <c r="FI165" s="234"/>
      <c r="FJ165" s="234"/>
      <c r="FK165" s="234"/>
      <c r="FL165" s="234"/>
      <c r="FM165" s="234"/>
      <c r="FN165" s="234"/>
      <c r="FO165" s="234"/>
      <c r="FP165" s="234"/>
      <c r="FQ165" s="234"/>
      <c r="FR165" s="234"/>
      <c r="FS165" s="234"/>
      <c r="FT165" s="234"/>
      <c r="FU165" s="234"/>
      <c r="FV165" s="234"/>
      <c r="FW165" s="234"/>
      <c r="FX165" s="234"/>
      <c r="FY165" s="234"/>
      <c r="FZ165" s="234"/>
      <c r="GA165" s="234"/>
      <c r="GB165" s="234"/>
      <c r="GC165" s="234"/>
      <c r="GD165" s="234"/>
      <c r="GE165" s="234"/>
      <c r="GF165" s="234"/>
      <c r="GG165" s="234"/>
      <c r="GH165" s="234"/>
      <c r="GI165" s="234"/>
      <c r="GJ165" s="234"/>
      <c r="GK165" s="234"/>
      <c r="GL165" s="234"/>
      <c r="GM165" s="234"/>
      <c r="GN165" s="234"/>
      <c r="GO165" s="234"/>
      <c r="GP165" s="234"/>
      <c r="GQ165" s="234"/>
      <c r="GR165" s="234"/>
      <c r="GS165" s="234"/>
      <c r="GT165" s="234"/>
      <c r="GU165" s="234"/>
      <c r="GV165" s="234"/>
      <c r="GW165" s="234"/>
      <c r="GX165" s="234"/>
      <c r="GY165" s="234"/>
      <c r="GZ165" s="234"/>
      <c r="HA165" s="234"/>
      <c r="HB165" s="234"/>
      <c r="HC165" s="234"/>
      <c r="HD165" s="234"/>
      <c r="HE165" s="234"/>
      <c r="HF165" s="234"/>
      <c r="HG165" s="234"/>
      <c r="HH165" s="234"/>
      <c r="HI165" s="234"/>
      <c r="HJ165" s="234"/>
      <c r="HK165" s="234"/>
      <c r="HL165" s="234"/>
      <c r="HM165" s="234"/>
      <c r="HN165" s="234"/>
      <c r="HO165" s="234"/>
      <c r="HP165" s="234"/>
      <c r="HQ165" s="234"/>
      <c r="HR165" s="234"/>
      <c r="HS165" s="234"/>
      <c r="HT165" s="234"/>
      <c r="HU165" s="234"/>
      <c r="HV165" s="234"/>
      <c r="HW165" s="234"/>
      <c r="HX165" s="234"/>
      <c r="HY165" s="234"/>
      <c r="HZ165" s="234"/>
      <c r="IA165" s="234"/>
      <c r="IB165" s="234"/>
      <c r="IC165" s="234"/>
      <c r="ID165" s="234"/>
      <c r="IE165" s="234"/>
      <c r="IF165" s="234"/>
      <c r="IG165" s="234"/>
      <c r="IH165" s="234"/>
      <c r="II165" s="234"/>
      <c r="IJ165" s="234"/>
      <c r="IK165" s="234"/>
      <c r="IL165" s="234"/>
      <c r="IM165" s="234"/>
      <c r="IN165" s="234"/>
      <c r="IO165" s="234"/>
      <c r="IP165" s="234"/>
      <c r="IQ165" s="234"/>
      <c r="IR165" s="234"/>
      <c r="IS165" s="234"/>
      <c r="IT165" s="234"/>
      <c r="IU165" s="234"/>
    </row>
    <row r="166" spans="1:255" s="237" customFormat="1" ht="15" customHeight="1">
      <c r="A166" s="234"/>
      <c r="B166" s="1066"/>
      <c r="C166" s="348"/>
      <c r="D166" s="1082" t="s">
        <v>1464</v>
      </c>
      <c r="E166" s="1066"/>
      <c r="F166" s="1066"/>
      <c r="G166" s="280"/>
      <c r="H166" s="248"/>
      <c r="I166" s="248"/>
      <c r="J166" s="248"/>
      <c r="K166" s="248"/>
      <c r="L166" s="234"/>
      <c r="M166" s="234"/>
      <c r="N166" s="234"/>
      <c r="O166" s="234"/>
      <c r="P166" s="234"/>
      <c r="Q166" s="234"/>
      <c r="R166" s="234"/>
      <c r="S166" s="234"/>
      <c r="T166" s="234"/>
      <c r="U166" s="234"/>
      <c r="V166" s="234"/>
      <c r="W166" s="234"/>
      <c r="X166" s="234"/>
      <c r="Y166" s="234"/>
      <c r="Z166" s="234"/>
      <c r="AA166" s="234"/>
      <c r="AB166" s="234"/>
      <c r="AC166" s="234"/>
      <c r="AD166" s="234"/>
      <c r="AE166" s="234"/>
      <c r="AF166" s="234"/>
      <c r="AG166" s="234"/>
      <c r="AH166" s="234"/>
      <c r="AI166" s="234"/>
      <c r="AJ166" s="234"/>
      <c r="AK166" s="234"/>
      <c r="AL166" s="234"/>
      <c r="AM166" s="234"/>
      <c r="AN166" s="234"/>
      <c r="AO166" s="234"/>
      <c r="AP166" s="234"/>
      <c r="AQ166" s="234"/>
      <c r="AR166" s="234"/>
      <c r="AS166" s="234"/>
      <c r="AT166" s="234"/>
      <c r="AU166" s="234"/>
      <c r="AV166" s="234"/>
      <c r="AW166" s="234"/>
      <c r="AX166" s="234"/>
      <c r="AY166" s="234"/>
      <c r="AZ166" s="234"/>
      <c r="BA166" s="234"/>
      <c r="BB166" s="234"/>
      <c r="BC166" s="234"/>
      <c r="BD166" s="234"/>
      <c r="BE166" s="234"/>
      <c r="BF166" s="234"/>
      <c r="BG166" s="234"/>
      <c r="BH166" s="234"/>
      <c r="BI166" s="234"/>
      <c r="BJ166" s="234"/>
      <c r="BK166" s="234"/>
      <c r="BL166" s="234"/>
      <c r="BM166" s="234"/>
      <c r="BN166" s="234"/>
      <c r="BO166" s="234"/>
      <c r="BP166" s="234"/>
      <c r="BQ166" s="234"/>
      <c r="BR166" s="234"/>
      <c r="BS166" s="234"/>
      <c r="BT166" s="234"/>
      <c r="BU166" s="234"/>
      <c r="BV166" s="234"/>
      <c r="BW166" s="234"/>
      <c r="BX166" s="234"/>
      <c r="BY166" s="234"/>
      <c r="BZ166" s="234"/>
      <c r="CA166" s="234"/>
      <c r="CB166" s="234"/>
      <c r="CC166" s="234"/>
      <c r="CD166" s="234"/>
      <c r="CE166" s="234"/>
      <c r="CF166" s="234"/>
      <c r="CG166" s="234"/>
      <c r="CH166" s="234"/>
      <c r="CI166" s="234"/>
      <c r="CJ166" s="234"/>
      <c r="CK166" s="234"/>
      <c r="CL166" s="234"/>
      <c r="CM166" s="234"/>
      <c r="CN166" s="234"/>
      <c r="CO166" s="234"/>
      <c r="CP166" s="234"/>
      <c r="CQ166" s="234"/>
      <c r="CR166" s="234"/>
      <c r="CS166" s="234"/>
      <c r="CT166" s="234"/>
      <c r="CU166" s="234"/>
      <c r="CV166" s="234"/>
      <c r="CW166" s="234"/>
      <c r="CX166" s="234"/>
      <c r="CY166" s="234"/>
      <c r="CZ166" s="234"/>
      <c r="DA166" s="234"/>
      <c r="DB166" s="234"/>
      <c r="DC166" s="234"/>
      <c r="DD166" s="234"/>
      <c r="DE166" s="234"/>
      <c r="DF166" s="234"/>
      <c r="DG166" s="234"/>
      <c r="DH166" s="234"/>
      <c r="DI166" s="234"/>
      <c r="DJ166" s="234"/>
      <c r="DK166" s="234"/>
      <c r="DL166" s="234"/>
      <c r="DM166" s="234"/>
      <c r="DN166" s="234"/>
      <c r="DO166" s="234"/>
      <c r="DP166" s="234"/>
      <c r="DQ166" s="234"/>
      <c r="DR166" s="234"/>
      <c r="DS166" s="234"/>
      <c r="DT166" s="234"/>
      <c r="DU166" s="234"/>
      <c r="DV166" s="234"/>
      <c r="DW166" s="234"/>
      <c r="DX166" s="234"/>
      <c r="DY166" s="234"/>
      <c r="DZ166" s="234"/>
      <c r="EA166" s="234"/>
      <c r="EB166" s="234"/>
      <c r="EC166" s="234"/>
      <c r="ED166" s="234"/>
      <c r="EE166" s="234"/>
      <c r="EF166" s="234"/>
      <c r="EG166" s="234"/>
      <c r="EH166" s="234"/>
      <c r="EI166" s="234"/>
      <c r="EJ166" s="234"/>
      <c r="EK166" s="234"/>
      <c r="EL166" s="234"/>
      <c r="EM166" s="234"/>
      <c r="EN166" s="234"/>
      <c r="EO166" s="234"/>
      <c r="EP166" s="234"/>
      <c r="EQ166" s="234"/>
      <c r="ER166" s="234"/>
      <c r="ES166" s="234"/>
      <c r="ET166" s="234"/>
      <c r="EU166" s="234"/>
      <c r="EV166" s="234"/>
      <c r="EW166" s="234"/>
      <c r="EX166" s="234"/>
      <c r="EY166" s="234"/>
      <c r="EZ166" s="234"/>
      <c r="FA166" s="234"/>
      <c r="FB166" s="234"/>
      <c r="FC166" s="234"/>
      <c r="FD166" s="234"/>
      <c r="FE166" s="234"/>
      <c r="FF166" s="234"/>
      <c r="FG166" s="234"/>
      <c r="FH166" s="234"/>
      <c r="FI166" s="234"/>
      <c r="FJ166" s="234"/>
      <c r="FK166" s="234"/>
      <c r="FL166" s="234"/>
      <c r="FM166" s="234"/>
      <c r="FN166" s="234"/>
      <c r="FO166" s="234"/>
      <c r="FP166" s="234"/>
      <c r="FQ166" s="234"/>
      <c r="FR166" s="234"/>
      <c r="FS166" s="234"/>
      <c r="FT166" s="234"/>
      <c r="FU166" s="234"/>
      <c r="FV166" s="234"/>
      <c r="FW166" s="234"/>
      <c r="FX166" s="234"/>
      <c r="FY166" s="234"/>
      <c r="FZ166" s="234"/>
      <c r="GA166" s="234"/>
      <c r="GB166" s="234"/>
      <c r="GC166" s="234"/>
      <c r="GD166" s="234"/>
      <c r="GE166" s="234"/>
      <c r="GF166" s="234"/>
      <c r="GG166" s="234"/>
      <c r="GH166" s="234"/>
      <c r="GI166" s="234"/>
      <c r="GJ166" s="234"/>
      <c r="GK166" s="234"/>
      <c r="GL166" s="234"/>
      <c r="GM166" s="234"/>
      <c r="GN166" s="234"/>
      <c r="GO166" s="234"/>
      <c r="GP166" s="234"/>
      <c r="GQ166" s="234"/>
      <c r="GR166" s="234"/>
      <c r="GS166" s="234"/>
      <c r="GT166" s="234"/>
      <c r="GU166" s="234"/>
      <c r="GV166" s="234"/>
      <c r="GW166" s="234"/>
      <c r="GX166" s="234"/>
      <c r="GY166" s="234"/>
      <c r="GZ166" s="234"/>
      <c r="HA166" s="234"/>
      <c r="HB166" s="234"/>
      <c r="HC166" s="234"/>
      <c r="HD166" s="234"/>
      <c r="HE166" s="234"/>
      <c r="HF166" s="234"/>
      <c r="HG166" s="234"/>
      <c r="HH166" s="234"/>
      <c r="HI166" s="234"/>
      <c r="HJ166" s="234"/>
      <c r="HK166" s="234"/>
      <c r="HL166" s="234"/>
      <c r="HM166" s="234"/>
      <c r="HN166" s="234"/>
      <c r="HO166" s="234"/>
      <c r="HP166" s="234"/>
      <c r="HQ166" s="234"/>
      <c r="HR166" s="234"/>
      <c r="HS166" s="234"/>
      <c r="HT166" s="234"/>
      <c r="HU166" s="234"/>
      <c r="HV166" s="234"/>
      <c r="HW166" s="234"/>
      <c r="HX166" s="234"/>
      <c r="HY166" s="234"/>
      <c r="HZ166" s="234"/>
      <c r="IA166" s="234"/>
      <c r="IB166" s="234"/>
      <c r="IC166" s="234"/>
      <c r="ID166" s="234"/>
      <c r="IE166" s="234"/>
      <c r="IF166" s="234"/>
      <c r="IG166" s="234"/>
      <c r="IH166" s="234"/>
      <c r="II166" s="234"/>
      <c r="IJ166" s="234"/>
      <c r="IK166" s="234"/>
      <c r="IL166" s="234"/>
      <c r="IM166" s="234"/>
      <c r="IN166" s="234"/>
      <c r="IO166" s="234"/>
      <c r="IP166" s="234"/>
      <c r="IQ166" s="234"/>
      <c r="IR166" s="234"/>
      <c r="IS166" s="234"/>
      <c r="IT166" s="234"/>
      <c r="IU166" s="234"/>
    </row>
    <row r="167" spans="1:255" s="237" customFormat="1" ht="15.6" customHeight="1" thickBot="1">
      <c r="A167" s="234"/>
      <c r="B167" s="1066"/>
      <c r="C167" s="284"/>
      <c r="D167" s="1102" t="s">
        <v>1467</v>
      </c>
      <c r="E167" s="1066"/>
      <c r="F167" s="1066"/>
      <c r="G167" s="280"/>
      <c r="H167" s="248"/>
      <c r="I167" s="248"/>
      <c r="J167" s="248"/>
      <c r="K167" s="248"/>
      <c r="L167" s="234"/>
      <c r="M167" s="234"/>
      <c r="N167" s="234"/>
      <c r="O167" s="234"/>
      <c r="P167" s="234"/>
      <c r="Q167" s="234"/>
      <c r="R167" s="234"/>
      <c r="S167" s="234"/>
      <c r="T167" s="234"/>
      <c r="U167" s="234"/>
      <c r="V167" s="234"/>
      <c r="W167" s="234"/>
      <c r="X167" s="234"/>
      <c r="Y167" s="234"/>
      <c r="Z167" s="234"/>
      <c r="AA167" s="234"/>
      <c r="AB167" s="234"/>
      <c r="AC167" s="234"/>
      <c r="AD167" s="234"/>
      <c r="AE167" s="234"/>
      <c r="AF167" s="234"/>
      <c r="AG167" s="234"/>
      <c r="AH167" s="234"/>
      <c r="AI167" s="234"/>
      <c r="AJ167" s="234"/>
      <c r="AK167" s="234"/>
      <c r="AL167" s="234"/>
      <c r="AM167" s="234"/>
      <c r="AN167" s="234"/>
      <c r="AO167" s="234"/>
      <c r="AP167" s="234"/>
      <c r="AQ167" s="234"/>
      <c r="AR167" s="234"/>
      <c r="AS167" s="234"/>
      <c r="AT167" s="234"/>
      <c r="AU167" s="234"/>
      <c r="AV167" s="234"/>
      <c r="AW167" s="234"/>
      <c r="AX167" s="234"/>
      <c r="AY167" s="234"/>
      <c r="AZ167" s="234"/>
      <c r="BA167" s="234"/>
      <c r="BB167" s="234"/>
      <c r="BC167" s="234"/>
      <c r="BD167" s="234"/>
      <c r="BE167" s="234"/>
      <c r="BF167" s="234"/>
      <c r="BG167" s="234"/>
      <c r="BH167" s="234"/>
      <c r="BI167" s="234"/>
      <c r="BJ167" s="234"/>
      <c r="BK167" s="234"/>
      <c r="BL167" s="234"/>
      <c r="BM167" s="234"/>
      <c r="BN167" s="234"/>
      <c r="BO167" s="234"/>
      <c r="BP167" s="234"/>
      <c r="BQ167" s="234"/>
      <c r="BR167" s="234"/>
      <c r="BS167" s="234"/>
      <c r="BT167" s="234"/>
      <c r="BU167" s="234"/>
      <c r="BV167" s="234"/>
      <c r="BW167" s="234"/>
      <c r="BX167" s="234"/>
      <c r="BY167" s="234"/>
      <c r="BZ167" s="234"/>
      <c r="CA167" s="234"/>
      <c r="CB167" s="234"/>
      <c r="CC167" s="234"/>
      <c r="CD167" s="234"/>
      <c r="CE167" s="234"/>
      <c r="CF167" s="234"/>
      <c r="CG167" s="234"/>
      <c r="CH167" s="234"/>
      <c r="CI167" s="234"/>
      <c r="CJ167" s="234"/>
      <c r="CK167" s="234"/>
      <c r="CL167" s="234"/>
      <c r="CM167" s="234"/>
      <c r="CN167" s="234"/>
      <c r="CO167" s="234"/>
      <c r="CP167" s="234"/>
      <c r="CQ167" s="234"/>
      <c r="CR167" s="234"/>
      <c r="CS167" s="234"/>
      <c r="CT167" s="234"/>
      <c r="CU167" s="234"/>
      <c r="CV167" s="234"/>
      <c r="CW167" s="234"/>
      <c r="CX167" s="234"/>
      <c r="CY167" s="234"/>
      <c r="CZ167" s="234"/>
      <c r="DA167" s="234"/>
      <c r="DB167" s="234"/>
      <c r="DC167" s="234"/>
      <c r="DD167" s="234"/>
      <c r="DE167" s="234"/>
      <c r="DF167" s="234"/>
      <c r="DG167" s="234"/>
      <c r="DH167" s="234"/>
      <c r="DI167" s="234"/>
      <c r="DJ167" s="234"/>
      <c r="DK167" s="234"/>
      <c r="DL167" s="234"/>
      <c r="DM167" s="234"/>
      <c r="DN167" s="234"/>
      <c r="DO167" s="234"/>
      <c r="DP167" s="234"/>
      <c r="DQ167" s="234"/>
      <c r="DR167" s="234"/>
      <c r="DS167" s="234"/>
      <c r="DT167" s="234"/>
      <c r="DU167" s="234"/>
      <c r="DV167" s="234"/>
      <c r="DW167" s="234"/>
      <c r="DX167" s="234"/>
      <c r="DY167" s="234"/>
      <c r="DZ167" s="234"/>
      <c r="EA167" s="234"/>
      <c r="EB167" s="234"/>
      <c r="EC167" s="234"/>
      <c r="ED167" s="234"/>
      <c r="EE167" s="234"/>
      <c r="EF167" s="234"/>
      <c r="EG167" s="234"/>
      <c r="EH167" s="234"/>
      <c r="EI167" s="234"/>
      <c r="EJ167" s="234"/>
      <c r="EK167" s="234"/>
      <c r="EL167" s="234"/>
      <c r="EM167" s="234"/>
      <c r="EN167" s="234"/>
      <c r="EO167" s="234"/>
      <c r="EP167" s="234"/>
      <c r="EQ167" s="234"/>
      <c r="ER167" s="234"/>
      <c r="ES167" s="234"/>
      <c r="ET167" s="234"/>
      <c r="EU167" s="234"/>
      <c r="EV167" s="234"/>
      <c r="EW167" s="234"/>
      <c r="EX167" s="234"/>
      <c r="EY167" s="234"/>
      <c r="EZ167" s="234"/>
      <c r="FA167" s="234"/>
      <c r="FB167" s="234"/>
      <c r="FC167" s="234"/>
      <c r="FD167" s="234"/>
      <c r="FE167" s="234"/>
      <c r="FF167" s="234"/>
      <c r="FG167" s="234"/>
      <c r="FH167" s="234"/>
      <c r="FI167" s="234"/>
      <c r="FJ167" s="234"/>
      <c r="FK167" s="234"/>
      <c r="FL167" s="234"/>
      <c r="FM167" s="234"/>
      <c r="FN167" s="234"/>
      <c r="FO167" s="234"/>
      <c r="FP167" s="234"/>
      <c r="FQ167" s="234"/>
      <c r="FR167" s="234"/>
      <c r="FS167" s="234"/>
      <c r="FT167" s="234"/>
      <c r="FU167" s="234"/>
      <c r="FV167" s="234"/>
      <c r="FW167" s="234"/>
      <c r="FX167" s="234"/>
      <c r="FY167" s="234"/>
      <c r="FZ167" s="234"/>
      <c r="GA167" s="234"/>
      <c r="GB167" s="234"/>
      <c r="GC167" s="234"/>
      <c r="GD167" s="234"/>
      <c r="GE167" s="234"/>
      <c r="GF167" s="234"/>
      <c r="GG167" s="234"/>
      <c r="GH167" s="234"/>
      <c r="GI167" s="234"/>
      <c r="GJ167" s="234"/>
      <c r="GK167" s="234"/>
      <c r="GL167" s="234"/>
      <c r="GM167" s="234"/>
      <c r="GN167" s="234"/>
      <c r="GO167" s="234"/>
      <c r="GP167" s="234"/>
      <c r="GQ167" s="234"/>
      <c r="GR167" s="234"/>
      <c r="GS167" s="234"/>
      <c r="GT167" s="234"/>
      <c r="GU167" s="234"/>
      <c r="GV167" s="234"/>
      <c r="GW167" s="234"/>
      <c r="GX167" s="234"/>
      <c r="GY167" s="234"/>
      <c r="GZ167" s="234"/>
      <c r="HA167" s="234"/>
      <c r="HB167" s="234"/>
      <c r="HC167" s="234"/>
      <c r="HD167" s="234"/>
      <c r="HE167" s="234"/>
      <c r="HF167" s="234"/>
      <c r="HG167" s="234"/>
      <c r="HH167" s="234"/>
      <c r="HI167" s="234"/>
      <c r="HJ167" s="234"/>
      <c r="HK167" s="234"/>
      <c r="HL167" s="234"/>
      <c r="HM167" s="234"/>
      <c r="HN167" s="234"/>
      <c r="HO167" s="234"/>
      <c r="HP167" s="234"/>
      <c r="HQ167" s="234"/>
      <c r="HR167" s="234"/>
      <c r="HS167" s="234"/>
      <c r="HT167" s="234"/>
      <c r="HU167" s="234"/>
      <c r="HV167" s="234"/>
      <c r="HW167" s="234"/>
      <c r="HX167" s="234"/>
      <c r="HY167" s="234"/>
      <c r="HZ167" s="234"/>
      <c r="IA167" s="234"/>
      <c r="IB167" s="234"/>
      <c r="IC167" s="234"/>
      <c r="ID167" s="234"/>
      <c r="IE167" s="234"/>
      <c r="IF167" s="234"/>
      <c r="IG167" s="234"/>
      <c r="IH167" s="234"/>
      <c r="II167" s="234"/>
      <c r="IJ167" s="234"/>
      <c r="IK167" s="234"/>
      <c r="IL167" s="234"/>
      <c r="IM167" s="234"/>
      <c r="IN167" s="234"/>
      <c r="IO167" s="234"/>
      <c r="IP167" s="234"/>
      <c r="IQ167" s="234"/>
      <c r="IR167" s="234"/>
      <c r="IS167" s="234"/>
      <c r="IT167" s="234"/>
      <c r="IU167" s="234"/>
    </row>
    <row r="168" spans="1:255" s="237" customFormat="1" ht="15.6" customHeight="1">
      <c r="A168" s="234"/>
      <c r="B168" s="1097" t="s">
        <v>245</v>
      </c>
      <c r="C168" s="345"/>
      <c r="D168" s="1103"/>
      <c r="E168" s="1066"/>
      <c r="F168" s="1066"/>
      <c r="G168" s="280"/>
      <c r="H168" s="248"/>
      <c r="I168" s="248"/>
      <c r="J168" s="248"/>
      <c r="K168" s="248"/>
      <c r="L168" s="234"/>
      <c r="M168" s="234"/>
      <c r="N168" s="234"/>
      <c r="O168" s="234"/>
      <c r="P168" s="234"/>
      <c r="Q168" s="234"/>
      <c r="R168" s="234"/>
      <c r="S168" s="234"/>
      <c r="T168" s="234"/>
      <c r="U168" s="234"/>
      <c r="V168" s="234"/>
      <c r="W168" s="234"/>
      <c r="X168" s="234"/>
      <c r="Y168" s="234"/>
      <c r="Z168" s="234"/>
      <c r="AA168" s="234"/>
      <c r="AB168" s="234"/>
      <c r="AC168" s="234"/>
      <c r="AD168" s="234"/>
      <c r="AE168" s="234"/>
      <c r="AF168" s="234"/>
      <c r="AG168" s="234"/>
      <c r="AH168" s="234"/>
      <c r="AI168" s="234"/>
      <c r="AJ168" s="234"/>
      <c r="AK168" s="234"/>
      <c r="AL168" s="234"/>
      <c r="AM168" s="234"/>
      <c r="AN168" s="234"/>
      <c r="AO168" s="234"/>
      <c r="AP168" s="234"/>
      <c r="AQ168" s="234"/>
      <c r="AR168" s="234"/>
      <c r="AS168" s="234"/>
      <c r="AT168" s="234"/>
      <c r="AU168" s="234"/>
      <c r="AV168" s="234"/>
      <c r="AW168" s="234"/>
      <c r="AX168" s="234"/>
      <c r="AY168" s="234"/>
      <c r="AZ168" s="234"/>
      <c r="BA168" s="234"/>
      <c r="BB168" s="234"/>
      <c r="BC168" s="234"/>
      <c r="BD168" s="234"/>
      <c r="BE168" s="234"/>
      <c r="BF168" s="234"/>
      <c r="BG168" s="234"/>
      <c r="BH168" s="234"/>
      <c r="BI168" s="234"/>
      <c r="BJ168" s="234"/>
      <c r="BK168" s="234"/>
      <c r="BL168" s="234"/>
      <c r="BM168" s="234"/>
      <c r="BN168" s="234"/>
      <c r="BO168" s="234"/>
      <c r="BP168" s="234"/>
      <c r="BQ168" s="234"/>
      <c r="BR168" s="234"/>
      <c r="BS168" s="234"/>
      <c r="BT168" s="234"/>
      <c r="BU168" s="234"/>
      <c r="BV168" s="234"/>
      <c r="BW168" s="234"/>
      <c r="BX168" s="234"/>
      <c r="BY168" s="234"/>
      <c r="BZ168" s="234"/>
      <c r="CA168" s="234"/>
      <c r="CB168" s="234"/>
      <c r="CC168" s="234"/>
      <c r="CD168" s="234"/>
      <c r="CE168" s="234"/>
      <c r="CF168" s="234"/>
      <c r="CG168" s="234"/>
      <c r="CH168" s="234"/>
      <c r="CI168" s="234"/>
      <c r="CJ168" s="234"/>
      <c r="CK168" s="234"/>
      <c r="CL168" s="234"/>
      <c r="CM168" s="234"/>
      <c r="CN168" s="234"/>
      <c r="CO168" s="234"/>
      <c r="CP168" s="234"/>
      <c r="CQ168" s="234"/>
      <c r="CR168" s="234"/>
      <c r="CS168" s="234"/>
      <c r="CT168" s="234"/>
      <c r="CU168" s="234"/>
      <c r="CV168" s="234"/>
      <c r="CW168" s="234"/>
      <c r="CX168" s="234"/>
      <c r="CY168" s="234"/>
      <c r="CZ168" s="234"/>
      <c r="DA168" s="234"/>
      <c r="DB168" s="234"/>
      <c r="DC168" s="234"/>
      <c r="DD168" s="234"/>
      <c r="DE168" s="234"/>
      <c r="DF168" s="234"/>
      <c r="DG168" s="234"/>
      <c r="DH168" s="234"/>
      <c r="DI168" s="234"/>
      <c r="DJ168" s="234"/>
      <c r="DK168" s="234"/>
      <c r="DL168" s="234"/>
      <c r="DM168" s="234"/>
      <c r="DN168" s="234"/>
      <c r="DO168" s="234"/>
      <c r="DP168" s="234"/>
      <c r="DQ168" s="234"/>
      <c r="DR168" s="234"/>
      <c r="DS168" s="234"/>
      <c r="DT168" s="234"/>
      <c r="DU168" s="234"/>
      <c r="DV168" s="234"/>
      <c r="DW168" s="234"/>
      <c r="DX168" s="234"/>
      <c r="DY168" s="234"/>
      <c r="DZ168" s="234"/>
      <c r="EA168" s="234"/>
      <c r="EB168" s="234"/>
      <c r="EC168" s="234"/>
      <c r="ED168" s="234"/>
      <c r="EE168" s="234"/>
      <c r="EF168" s="234"/>
      <c r="EG168" s="234"/>
      <c r="EH168" s="234"/>
      <c r="EI168" s="234"/>
      <c r="EJ168" s="234"/>
      <c r="EK168" s="234"/>
      <c r="EL168" s="234"/>
      <c r="EM168" s="234"/>
      <c r="EN168" s="234"/>
      <c r="EO168" s="234"/>
      <c r="EP168" s="234"/>
      <c r="EQ168" s="234"/>
      <c r="ER168" s="234"/>
      <c r="ES168" s="234"/>
      <c r="ET168" s="234"/>
      <c r="EU168" s="234"/>
      <c r="EV168" s="234"/>
      <c r="EW168" s="234"/>
      <c r="EX168" s="234"/>
      <c r="EY168" s="234"/>
      <c r="EZ168" s="234"/>
      <c r="FA168" s="234"/>
      <c r="FB168" s="234"/>
      <c r="FC168" s="234"/>
      <c r="FD168" s="234"/>
      <c r="FE168" s="234"/>
      <c r="FF168" s="234"/>
      <c r="FG168" s="234"/>
      <c r="FH168" s="234"/>
      <c r="FI168" s="234"/>
      <c r="FJ168" s="234"/>
      <c r="FK168" s="234"/>
      <c r="FL168" s="234"/>
      <c r="FM168" s="234"/>
      <c r="FN168" s="234"/>
      <c r="FO168" s="234"/>
      <c r="FP168" s="234"/>
      <c r="FQ168" s="234"/>
      <c r="FR168" s="234"/>
      <c r="FS168" s="234"/>
      <c r="FT168" s="234"/>
      <c r="FU168" s="234"/>
      <c r="FV168" s="234"/>
      <c r="FW168" s="234"/>
      <c r="FX168" s="234"/>
      <c r="FY168" s="234"/>
      <c r="FZ168" s="234"/>
      <c r="GA168" s="234"/>
      <c r="GB168" s="234"/>
      <c r="GC168" s="234"/>
      <c r="GD168" s="234"/>
      <c r="GE168" s="234"/>
      <c r="GF168" s="234"/>
      <c r="GG168" s="234"/>
      <c r="GH168" s="234"/>
      <c r="GI168" s="234"/>
      <c r="GJ168" s="234"/>
      <c r="GK168" s="234"/>
      <c r="GL168" s="234"/>
      <c r="GM168" s="234"/>
      <c r="GN168" s="234"/>
      <c r="GO168" s="234"/>
      <c r="GP168" s="234"/>
      <c r="GQ168" s="234"/>
      <c r="GR168" s="234"/>
      <c r="GS168" s="234"/>
      <c r="GT168" s="234"/>
      <c r="GU168" s="234"/>
      <c r="GV168" s="234"/>
      <c r="GW168" s="234"/>
      <c r="GX168" s="234"/>
      <c r="GY168" s="234"/>
      <c r="GZ168" s="234"/>
      <c r="HA168" s="234"/>
      <c r="HB168" s="234"/>
      <c r="HC168" s="234"/>
      <c r="HD168" s="234"/>
      <c r="HE168" s="234"/>
      <c r="HF168" s="234"/>
      <c r="HG168" s="234"/>
      <c r="HH168" s="234"/>
      <c r="HI168" s="234"/>
      <c r="HJ168" s="234"/>
      <c r="HK168" s="234"/>
      <c r="HL168" s="234"/>
      <c r="HM168" s="234"/>
      <c r="HN168" s="234"/>
      <c r="HO168" s="234"/>
      <c r="HP168" s="234"/>
      <c r="HQ168" s="234"/>
      <c r="HR168" s="234"/>
      <c r="HS168" s="234"/>
      <c r="HT168" s="234"/>
      <c r="HU168" s="234"/>
      <c r="HV168" s="234"/>
      <c r="HW168" s="234"/>
      <c r="HX168" s="234"/>
      <c r="HY168" s="234"/>
      <c r="HZ168" s="234"/>
      <c r="IA168" s="234"/>
      <c r="IB168" s="234"/>
      <c r="IC168" s="234"/>
      <c r="ID168" s="234"/>
      <c r="IE168" s="234"/>
      <c r="IF168" s="234"/>
      <c r="IG168" s="234"/>
      <c r="IH168" s="234"/>
      <c r="II168" s="234"/>
      <c r="IJ168" s="234"/>
      <c r="IK168" s="234"/>
      <c r="IL168" s="234"/>
      <c r="IM168" s="234"/>
      <c r="IN168" s="234"/>
      <c r="IO168" s="234"/>
      <c r="IP168" s="234"/>
      <c r="IQ168" s="234"/>
      <c r="IR168" s="234"/>
      <c r="IS168" s="234"/>
      <c r="IT168" s="234"/>
      <c r="IU168" s="234"/>
    </row>
    <row r="169" spans="1:255" s="237" customFormat="1" ht="15" customHeight="1">
      <c r="A169" s="234"/>
      <c r="B169" s="1066"/>
      <c r="C169" s="348"/>
      <c r="D169" s="1104"/>
      <c r="E169" s="1066"/>
      <c r="F169" s="1066"/>
      <c r="G169" s="280"/>
      <c r="H169" s="248"/>
      <c r="I169" s="248"/>
      <c r="J169" s="248"/>
      <c r="K169" s="248"/>
      <c r="L169" s="234"/>
      <c r="M169" s="234"/>
      <c r="N169" s="234"/>
      <c r="O169" s="234"/>
      <c r="P169" s="234"/>
      <c r="Q169" s="234"/>
      <c r="R169" s="234"/>
      <c r="S169" s="234"/>
      <c r="T169" s="234"/>
      <c r="U169" s="234"/>
      <c r="V169" s="234"/>
      <c r="W169" s="234"/>
      <c r="X169" s="234"/>
      <c r="Y169" s="234"/>
      <c r="Z169" s="234"/>
      <c r="AA169" s="234"/>
      <c r="AB169" s="234"/>
      <c r="AC169" s="234"/>
      <c r="AD169" s="234"/>
      <c r="AE169" s="234"/>
      <c r="AF169" s="234"/>
      <c r="AG169" s="234"/>
      <c r="AH169" s="234"/>
      <c r="AI169" s="234"/>
      <c r="AJ169" s="234"/>
      <c r="AK169" s="234"/>
      <c r="AL169" s="234"/>
      <c r="AM169" s="234"/>
      <c r="AN169" s="234"/>
      <c r="AO169" s="234"/>
      <c r="AP169" s="234"/>
      <c r="AQ169" s="234"/>
      <c r="AR169" s="234"/>
      <c r="AS169" s="234"/>
      <c r="AT169" s="234"/>
      <c r="AU169" s="234"/>
      <c r="AV169" s="234"/>
      <c r="AW169" s="234"/>
      <c r="AX169" s="234"/>
      <c r="AY169" s="234"/>
      <c r="AZ169" s="234"/>
      <c r="BA169" s="234"/>
      <c r="BB169" s="234"/>
      <c r="BC169" s="234"/>
      <c r="BD169" s="234"/>
      <c r="BE169" s="234"/>
      <c r="BF169" s="234"/>
      <c r="BG169" s="234"/>
      <c r="BH169" s="234"/>
      <c r="BI169" s="234"/>
      <c r="BJ169" s="234"/>
      <c r="BK169" s="234"/>
      <c r="BL169" s="234"/>
      <c r="BM169" s="234"/>
      <c r="BN169" s="234"/>
      <c r="BO169" s="234"/>
      <c r="BP169" s="234"/>
      <c r="BQ169" s="234"/>
      <c r="BR169" s="234"/>
      <c r="BS169" s="234"/>
      <c r="BT169" s="234"/>
      <c r="BU169" s="234"/>
      <c r="BV169" s="234"/>
      <c r="BW169" s="234"/>
      <c r="BX169" s="234"/>
      <c r="BY169" s="234"/>
      <c r="BZ169" s="234"/>
      <c r="CA169" s="234"/>
      <c r="CB169" s="234"/>
      <c r="CC169" s="234"/>
      <c r="CD169" s="234"/>
      <c r="CE169" s="234"/>
      <c r="CF169" s="234"/>
      <c r="CG169" s="234"/>
      <c r="CH169" s="234"/>
      <c r="CI169" s="234"/>
      <c r="CJ169" s="234"/>
      <c r="CK169" s="234"/>
      <c r="CL169" s="234"/>
      <c r="CM169" s="234"/>
      <c r="CN169" s="234"/>
      <c r="CO169" s="234"/>
      <c r="CP169" s="234"/>
      <c r="CQ169" s="234"/>
      <c r="CR169" s="234"/>
      <c r="CS169" s="234"/>
      <c r="CT169" s="234"/>
      <c r="CU169" s="234"/>
      <c r="CV169" s="234"/>
      <c r="CW169" s="234"/>
      <c r="CX169" s="234"/>
      <c r="CY169" s="234"/>
      <c r="CZ169" s="234"/>
      <c r="DA169" s="234"/>
      <c r="DB169" s="234"/>
      <c r="DC169" s="234"/>
      <c r="DD169" s="234"/>
      <c r="DE169" s="234"/>
      <c r="DF169" s="234"/>
      <c r="DG169" s="234"/>
      <c r="DH169" s="234"/>
      <c r="DI169" s="234"/>
      <c r="DJ169" s="234"/>
      <c r="DK169" s="234"/>
      <c r="DL169" s="234"/>
      <c r="DM169" s="234"/>
      <c r="DN169" s="234"/>
      <c r="DO169" s="234"/>
      <c r="DP169" s="234"/>
      <c r="DQ169" s="234"/>
      <c r="DR169" s="234"/>
      <c r="DS169" s="234"/>
      <c r="DT169" s="234"/>
      <c r="DU169" s="234"/>
      <c r="DV169" s="234"/>
      <c r="DW169" s="234"/>
      <c r="DX169" s="234"/>
      <c r="DY169" s="234"/>
      <c r="DZ169" s="234"/>
      <c r="EA169" s="234"/>
      <c r="EB169" s="234"/>
      <c r="EC169" s="234"/>
      <c r="ED169" s="234"/>
      <c r="EE169" s="234"/>
      <c r="EF169" s="234"/>
      <c r="EG169" s="234"/>
      <c r="EH169" s="234"/>
      <c r="EI169" s="234"/>
      <c r="EJ169" s="234"/>
      <c r="EK169" s="234"/>
      <c r="EL169" s="234"/>
      <c r="EM169" s="234"/>
      <c r="EN169" s="234"/>
      <c r="EO169" s="234"/>
      <c r="EP169" s="234"/>
      <c r="EQ169" s="234"/>
      <c r="ER169" s="234"/>
      <c r="ES169" s="234"/>
      <c r="ET169" s="234"/>
      <c r="EU169" s="234"/>
      <c r="EV169" s="234"/>
      <c r="EW169" s="234"/>
      <c r="EX169" s="234"/>
      <c r="EY169" s="234"/>
      <c r="EZ169" s="234"/>
      <c r="FA169" s="234"/>
      <c r="FB169" s="234"/>
      <c r="FC169" s="234"/>
      <c r="FD169" s="234"/>
      <c r="FE169" s="234"/>
      <c r="FF169" s="234"/>
      <c r="FG169" s="234"/>
      <c r="FH169" s="234"/>
      <c r="FI169" s="234"/>
      <c r="FJ169" s="234"/>
      <c r="FK169" s="234"/>
      <c r="FL169" s="234"/>
      <c r="FM169" s="234"/>
      <c r="FN169" s="234"/>
      <c r="FO169" s="234"/>
      <c r="FP169" s="234"/>
      <c r="FQ169" s="234"/>
      <c r="FR169" s="234"/>
      <c r="FS169" s="234"/>
      <c r="FT169" s="234"/>
      <c r="FU169" s="234"/>
      <c r="FV169" s="234"/>
      <c r="FW169" s="234"/>
      <c r="FX169" s="234"/>
      <c r="FY169" s="234"/>
      <c r="FZ169" s="234"/>
      <c r="GA169" s="234"/>
      <c r="GB169" s="234"/>
      <c r="GC169" s="234"/>
      <c r="GD169" s="234"/>
      <c r="GE169" s="234"/>
      <c r="GF169" s="234"/>
      <c r="GG169" s="234"/>
      <c r="GH169" s="234"/>
      <c r="GI169" s="234"/>
      <c r="GJ169" s="234"/>
      <c r="GK169" s="234"/>
      <c r="GL169" s="234"/>
      <c r="GM169" s="234"/>
      <c r="GN169" s="234"/>
      <c r="GO169" s="234"/>
      <c r="GP169" s="234"/>
      <c r="GQ169" s="234"/>
      <c r="GR169" s="234"/>
      <c r="GS169" s="234"/>
      <c r="GT169" s="234"/>
      <c r="GU169" s="234"/>
      <c r="GV169" s="234"/>
      <c r="GW169" s="234"/>
      <c r="GX169" s="234"/>
      <c r="GY169" s="234"/>
      <c r="GZ169" s="234"/>
      <c r="HA169" s="234"/>
      <c r="HB169" s="234"/>
      <c r="HC169" s="234"/>
      <c r="HD169" s="234"/>
      <c r="HE169" s="234"/>
      <c r="HF169" s="234"/>
      <c r="HG169" s="234"/>
      <c r="HH169" s="234"/>
      <c r="HI169" s="234"/>
      <c r="HJ169" s="234"/>
      <c r="HK169" s="234"/>
      <c r="HL169" s="234"/>
      <c r="HM169" s="234"/>
      <c r="HN169" s="234"/>
      <c r="HO169" s="234"/>
      <c r="HP169" s="234"/>
      <c r="HQ169" s="234"/>
      <c r="HR169" s="234"/>
      <c r="HS169" s="234"/>
      <c r="HT169" s="234"/>
      <c r="HU169" s="234"/>
      <c r="HV169" s="234"/>
      <c r="HW169" s="234"/>
      <c r="HX169" s="234"/>
      <c r="HY169" s="234"/>
      <c r="HZ169" s="234"/>
      <c r="IA169" s="234"/>
      <c r="IB169" s="234"/>
      <c r="IC169" s="234"/>
      <c r="ID169" s="234"/>
      <c r="IE169" s="234"/>
      <c r="IF169" s="234"/>
      <c r="IG169" s="234"/>
      <c r="IH169" s="234"/>
      <c r="II169" s="234"/>
      <c r="IJ169" s="234"/>
      <c r="IK169" s="234"/>
      <c r="IL169" s="234"/>
      <c r="IM169" s="234"/>
      <c r="IN169" s="234"/>
      <c r="IO169" s="234"/>
      <c r="IP169" s="234"/>
      <c r="IQ169" s="234"/>
      <c r="IR169" s="234"/>
      <c r="IS169" s="234"/>
      <c r="IT169" s="234"/>
      <c r="IU169" s="234"/>
    </row>
    <row r="170" spans="1:255" s="237" customFormat="1" ht="15" customHeight="1">
      <c r="A170" s="234"/>
      <c r="B170" s="1066"/>
      <c r="C170" s="348"/>
      <c r="D170" s="1082" t="s">
        <v>247</v>
      </c>
      <c r="E170" s="1066"/>
      <c r="F170" s="1066"/>
      <c r="G170" s="280"/>
      <c r="H170" s="248"/>
      <c r="I170" s="248"/>
      <c r="J170" s="248"/>
      <c r="K170" s="248"/>
      <c r="L170" s="234"/>
      <c r="M170" s="234"/>
      <c r="N170" s="234"/>
      <c r="O170" s="234"/>
      <c r="P170" s="234"/>
      <c r="Q170" s="234"/>
      <c r="R170" s="234"/>
      <c r="S170" s="234"/>
      <c r="T170" s="234"/>
      <c r="U170" s="234"/>
      <c r="V170" s="234"/>
      <c r="W170" s="234"/>
      <c r="X170" s="234"/>
      <c r="Y170" s="234"/>
      <c r="Z170" s="234"/>
      <c r="AA170" s="234"/>
      <c r="AB170" s="234"/>
      <c r="AC170" s="234"/>
      <c r="AD170" s="234"/>
      <c r="AE170" s="234"/>
      <c r="AF170" s="234"/>
      <c r="AG170" s="234"/>
      <c r="AH170" s="234"/>
      <c r="AI170" s="234"/>
      <c r="AJ170" s="234"/>
      <c r="AK170" s="234"/>
      <c r="AL170" s="234"/>
      <c r="AM170" s="234"/>
      <c r="AN170" s="234"/>
      <c r="AO170" s="234"/>
      <c r="AP170" s="234"/>
      <c r="AQ170" s="234"/>
      <c r="AR170" s="234"/>
      <c r="AS170" s="234"/>
      <c r="AT170" s="234"/>
      <c r="AU170" s="234"/>
      <c r="AV170" s="234"/>
      <c r="AW170" s="234"/>
      <c r="AX170" s="234"/>
      <c r="AY170" s="234"/>
      <c r="AZ170" s="234"/>
      <c r="BA170" s="234"/>
      <c r="BB170" s="234"/>
      <c r="BC170" s="234"/>
      <c r="BD170" s="234"/>
      <c r="BE170" s="234"/>
      <c r="BF170" s="234"/>
      <c r="BG170" s="234"/>
      <c r="BH170" s="234"/>
      <c r="BI170" s="234"/>
      <c r="BJ170" s="234"/>
      <c r="BK170" s="234"/>
      <c r="BL170" s="234"/>
      <c r="BM170" s="234"/>
      <c r="BN170" s="234"/>
      <c r="BO170" s="234"/>
      <c r="BP170" s="234"/>
      <c r="BQ170" s="234"/>
      <c r="BR170" s="234"/>
      <c r="BS170" s="234"/>
      <c r="BT170" s="234"/>
      <c r="BU170" s="234"/>
      <c r="BV170" s="234"/>
      <c r="BW170" s="234"/>
      <c r="BX170" s="234"/>
      <c r="BY170" s="234"/>
      <c r="BZ170" s="234"/>
      <c r="CA170" s="234"/>
      <c r="CB170" s="234"/>
      <c r="CC170" s="234"/>
      <c r="CD170" s="234"/>
      <c r="CE170" s="234"/>
      <c r="CF170" s="234"/>
      <c r="CG170" s="234"/>
      <c r="CH170" s="234"/>
      <c r="CI170" s="234"/>
      <c r="CJ170" s="234"/>
      <c r="CK170" s="234"/>
      <c r="CL170" s="234"/>
      <c r="CM170" s="234"/>
      <c r="CN170" s="234"/>
      <c r="CO170" s="234"/>
      <c r="CP170" s="234"/>
      <c r="CQ170" s="234"/>
      <c r="CR170" s="234"/>
      <c r="CS170" s="234"/>
      <c r="CT170" s="234"/>
      <c r="CU170" s="234"/>
      <c r="CV170" s="234"/>
      <c r="CW170" s="234"/>
      <c r="CX170" s="234"/>
      <c r="CY170" s="234"/>
      <c r="CZ170" s="234"/>
      <c r="DA170" s="234"/>
      <c r="DB170" s="234"/>
      <c r="DC170" s="234"/>
      <c r="DD170" s="234"/>
      <c r="DE170" s="234"/>
      <c r="DF170" s="234"/>
      <c r="DG170" s="234"/>
      <c r="DH170" s="234"/>
      <c r="DI170" s="234"/>
      <c r="DJ170" s="234"/>
      <c r="DK170" s="234"/>
      <c r="DL170" s="234"/>
      <c r="DM170" s="234"/>
      <c r="DN170" s="234"/>
      <c r="DO170" s="234"/>
      <c r="DP170" s="234"/>
      <c r="DQ170" s="234"/>
      <c r="DR170" s="234"/>
      <c r="DS170" s="234"/>
      <c r="DT170" s="234"/>
      <c r="DU170" s="234"/>
      <c r="DV170" s="234"/>
      <c r="DW170" s="234"/>
      <c r="DX170" s="234"/>
      <c r="DY170" s="234"/>
      <c r="DZ170" s="234"/>
      <c r="EA170" s="234"/>
      <c r="EB170" s="234"/>
      <c r="EC170" s="234"/>
      <c r="ED170" s="234"/>
      <c r="EE170" s="234"/>
      <c r="EF170" s="234"/>
      <c r="EG170" s="234"/>
      <c r="EH170" s="234"/>
      <c r="EI170" s="234"/>
      <c r="EJ170" s="234"/>
      <c r="EK170" s="234"/>
      <c r="EL170" s="234"/>
      <c r="EM170" s="234"/>
      <c r="EN170" s="234"/>
      <c r="EO170" s="234"/>
      <c r="EP170" s="234"/>
      <c r="EQ170" s="234"/>
      <c r="ER170" s="234"/>
      <c r="ES170" s="234"/>
      <c r="ET170" s="234"/>
      <c r="EU170" s="234"/>
      <c r="EV170" s="234"/>
      <c r="EW170" s="234"/>
      <c r="EX170" s="234"/>
      <c r="EY170" s="234"/>
      <c r="EZ170" s="234"/>
      <c r="FA170" s="234"/>
      <c r="FB170" s="234"/>
      <c r="FC170" s="234"/>
      <c r="FD170" s="234"/>
      <c r="FE170" s="234"/>
      <c r="FF170" s="234"/>
      <c r="FG170" s="234"/>
      <c r="FH170" s="234"/>
      <c r="FI170" s="234"/>
      <c r="FJ170" s="234"/>
      <c r="FK170" s="234"/>
      <c r="FL170" s="234"/>
      <c r="FM170" s="234"/>
      <c r="FN170" s="234"/>
      <c r="FO170" s="234"/>
      <c r="FP170" s="234"/>
      <c r="FQ170" s="234"/>
      <c r="FR170" s="234"/>
      <c r="FS170" s="234"/>
      <c r="FT170" s="234"/>
      <c r="FU170" s="234"/>
      <c r="FV170" s="234"/>
      <c r="FW170" s="234"/>
      <c r="FX170" s="234"/>
      <c r="FY170" s="234"/>
      <c r="FZ170" s="234"/>
      <c r="GA170" s="234"/>
      <c r="GB170" s="234"/>
      <c r="GC170" s="234"/>
      <c r="GD170" s="234"/>
      <c r="GE170" s="234"/>
      <c r="GF170" s="234"/>
      <c r="GG170" s="234"/>
      <c r="GH170" s="234"/>
      <c r="GI170" s="234"/>
      <c r="GJ170" s="234"/>
      <c r="GK170" s="234"/>
      <c r="GL170" s="234"/>
      <c r="GM170" s="234"/>
      <c r="GN170" s="234"/>
      <c r="GO170" s="234"/>
      <c r="GP170" s="234"/>
      <c r="GQ170" s="234"/>
      <c r="GR170" s="234"/>
      <c r="GS170" s="234"/>
      <c r="GT170" s="234"/>
      <c r="GU170" s="234"/>
      <c r="GV170" s="234"/>
      <c r="GW170" s="234"/>
      <c r="GX170" s="234"/>
      <c r="GY170" s="234"/>
      <c r="GZ170" s="234"/>
      <c r="HA170" s="234"/>
      <c r="HB170" s="234"/>
      <c r="HC170" s="234"/>
      <c r="HD170" s="234"/>
      <c r="HE170" s="234"/>
      <c r="HF170" s="234"/>
      <c r="HG170" s="234"/>
      <c r="HH170" s="234"/>
      <c r="HI170" s="234"/>
      <c r="HJ170" s="234"/>
      <c r="HK170" s="234"/>
      <c r="HL170" s="234"/>
      <c r="HM170" s="234"/>
      <c r="HN170" s="234"/>
      <c r="HO170" s="234"/>
      <c r="HP170" s="234"/>
      <c r="HQ170" s="234"/>
      <c r="HR170" s="234"/>
      <c r="HS170" s="234"/>
      <c r="HT170" s="234"/>
      <c r="HU170" s="234"/>
      <c r="HV170" s="234"/>
      <c r="HW170" s="234"/>
      <c r="HX170" s="234"/>
      <c r="HY170" s="234"/>
      <c r="HZ170" s="234"/>
      <c r="IA170" s="234"/>
      <c r="IB170" s="234"/>
      <c r="IC170" s="234"/>
      <c r="ID170" s="234"/>
      <c r="IE170" s="234"/>
      <c r="IF170" s="234"/>
      <c r="IG170" s="234"/>
      <c r="IH170" s="234"/>
      <c r="II170" s="234"/>
      <c r="IJ170" s="234"/>
      <c r="IK170" s="234"/>
      <c r="IL170" s="234"/>
      <c r="IM170" s="234"/>
      <c r="IN170" s="234"/>
      <c r="IO170" s="234"/>
      <c r="IP170" s="234"/>
      <c r="IQ170" s="234"/>
      <c r="IR170" s="234"/>
      <c r="IS170" s="234"/>
      <c r="IT170" s="234"/>
      <c r="IU170" s="234"/>
    </row>
    <row r="171" spans="1:255" s="237" customFormat="1" ht="35.1" customHeight="1">
      <c r="A171" s="234"/>
      <c r="B171" s="1066"/>
      <c r="C171" s="348"/>
      <c r="D171" s="1082" t="s">
        <v>1468</v>
      </c>
      <c r="E171" s="1066"/>
      <c r="F171" s="1066"/>
      <c r="G171" s="280"/>
      <c r="H171" s="248"/>
      <c r="I171" s="248"/>
      <c r="J171" s="248"/>
      <c r="K171" s="248"/>
      <c r="L171" s="234"/>
      <c r="M171" s="234"/>
      <c r="N171" s="234"/>
      <c r="O171" s="234"/>
      <c r="P171" s="234"/>
      <c r="Q171" s="234"/>
      <c r="R171" s="234"/>
      <c r="S171" s="234"/>
      <c r="T171" s="234"/>
      <c r="U171" s="234"/>
      <c r="V171" s="234"/>
      <c r="W171" s="234"/>
      <c r="X171" s="234"/>
      <c r="Y171" s="234"/>
      <c r="Z171" s="234"/>
      <c r="AA171" s="234"/>
      <c r="AB171" s="234"/>
      <c r="AC171" s="234"/>
      <c r="AD171" s="234"/>
      <c r="AE171" s="234"/>
      <c r="AF171" s="234"/>
      <c r="AG171" s="234"/>
      <c r="AH171" s="234"/>
      <c r="AI171" s="234"/>
      <c r="AJ171" s="234"/>
      <c r="AK171" s="234"/>
      <c r="AL171" s="234"/>
      <c r="AM171" s="234"/>
      <c r="AN171" s="234"/>
      <c r="AO171" s="234"/>
      <c r="AP171" s="234"/>
      <c r="AQ171" s="234"/>
      <c r="AR171" s="234"/>
      <c r="AS171" s="234"/>
      <c r="AT171" s="234"/>
      <c r="AU171" s="234"/>
      <c r="AV171" s="234"/>
      <c r="AW171" s="234"/>
      <c r="AX171" s="234"/>
      <c r="AY171" s="234"/>
      <c r="AZ171" s="234"/>
      <c r="BA171" s="234"/>
      <c r="BB171" s="234"/>
      <c r="BC171" s="234"/>
      <c r="BD171" s="234"/>
      <c r="BE171" s="234"/>
      <c r="BF171" s="234"/>
      <c r="BG171" s="234"/>
      <c r="BH171" s="234"/>
      <c r="BI171" s="234"/>
      <c r="BJ171" s="234"/>
      <c r="BK171" s="234"/>
      <c r="BL171" s="234"/>
      <c r="BM171" s="234"/>
      <c r="BN171" s="234"/>
      <c r="BO171" s="234"/>
      <c r="BP171" s="234"/>
      <c r="BQ171" s="234"/>
      <c r="BR171" s="234"/>
      <c r="BS171" s="234"/>
      <c r="BT171" s="234"/>
      <c r="BU171" s="234"/>
      <c r="BV171" s="234"/>
      <c r="BW171" s="234"/>
      <c r="BX171" s="234"/>
      <c r="BY171" s="234"/>
      <c r="BZ171" s="234"/>
      <c r="CA171" s="234"/>
      <c r="CB171" s="234"/>
      <c r="CC171" s="234"/>
      <c r="CD171" s="234"/>
      <c r="CE171" s="234"/>
      <c r="CF171" s="234"/>
      <c r="CG171" s="234"/>
      <c r="CH171" s="234"/>
      <c r="CI171" s="234"/>
      <c r="CJ171" s="234"/>
      <c r="CK171" s="234"/>
      <c r="CL171" s="234"/>
      <c r="CM171" s="234"/>
      <c r="CN171" s="234"/>
      <c r="CO171" s="234"/>
      <c r="CP171" s="234"/>
      <c r="CQ171" s="234"/>
      <c r="CR171" s="234"/>
      <c r="CS171" s="234"/>
      <c r="CT171" s="234"/>
      <c r="CU171" s="234"/>
      <c r="CV171" s="234"/>
      <c r="CW171" s="234"/>
      <c r="CX171" s="234"/>
      <c r="CY171" s="234"/>
      <c r="CZ171" s="234"/>
      <c r="DA171" s="234"/>
      <c r="DB171" s="234"/>
      <c r="DC171" s="234"/>
      <c r="DD171" s="234"/>
      <c r="DE171" s="234"/>
      <c r="DF171" s="234"/>
      <c r="DG171" s="234"/>
      <c r="DH171" s="234"/>
      <c r="DI171" s="234"/>
      <c r="DJ171" s="234"/>
      <c r="DK171" s="234"/>
      <c r="DL171" s="234"/>
      <c r="DM171" s="234"/>
      <c r="DN171" s="234"/>
      <c r="DO171" s="234"/>
      <c r="DP171" s="234"/>
      <c r="DQ171" s="234"/>
      <c r="DR171" s="234"/>
      <c r="DS171" s="234"/>
      <c r="DT171" s="234"/>
      <c r="DU171" s="234"/>
      <c r="DV171" s="234"/>
      <c r="DW171" s="234"/>
      <c r="DX171" s="234"/>
      <c r="DY171" s="234"/>
      <c r="DZ171" s="234"/>
      <c r="EA171" s="234"/>
      <c r="EB171" s="234"/>
      <c r="EC171" s="234"/>
      <c r="ED171" s="234"/>
      <c r="EE171" s="234"/>
      <c r="EF171" s="234"/>
      <c r="EG171" s="234"/>
      <c r="EH171" s="234"/>
      <c r="EI171" s="234"/>
      <c r="EJ171" s="234"/>
      <c r="EK171" s="234"/>
      <c r="EL171" s="234"/>
      <c r="EM171" s="234"/>
      <c r="EN171" s="234"/>
      <c r="EO171" s="234"/>
      <c r="EP171" s="234"/>
      <c r="EQ171" s="234"/>
      <c r="ER171" s="234"/>
      <c r="ES171" s="234"/>
      <c r="ET171" s="234"/>
      <c r="EU171" s="234"/>
      <c r="EV171" s="234"/>
      <c r="EW171" s="234"/>
      <c r="EX171" s="234"/>
      <c r="EY171" s="234"/>
      <c r="EZ171" s="234"/>
      <c r="FA171" s="234"/>
      <c r="FB171" s="234"/>
      <c r="FC171" s="234"/>
      <c r="FD171" s="234"/>
      <c r="FE171" s="234"/>
      <c r="FF171" s="234"/>
      <c r="FG171" s="234"/>
      <c r="FH171" s="234"/>
      <c r="FI171" s="234"/>
      <c r="FJ171" s="234"/>
      <c r="FK171" s="234"/>
      <c r="FL171" s="234"/>
      <c r="FM171" s="234"/>
      <c r="FN171" s="234"/>
      <c r="FO171" s="234"/>
      <c r="FP171" s="234"/>
      <c r="FQ171" s="234"/>
      <c r="FR171" s="234"/>
      <c r="FS171" s="234"/>
      <c r="FT171" s="234"/>
      <c r="FU171" s="234"/>
      <c r="FV171" s="234"/>
      <c r="FW171" s="234"/>
      <c r="FX171" s="234"/>
      <c r="FY171" s="234"/>
      <c r="FZ171" s="234"/>
      <c r="GA171" s="234"/>
      <c r="GB171" s="234"/>
      <c r="GC171" s="234"/>
      <c r="GD171" s="234"/>
      <c r="GE171" s="234"/>
      <c r="GF171" s="234"/>
      <c r="GG171" s="234"/>
      <c r="GH171" s="234"/>
      <c r="GI171" s="234"/>
      <c r="GJ171" s="234"/>
      <c r="GK171" s="234"/>
      <c r="GL171" s="234"/>
      <c r="GM171" s="234"/>
      <c r="GN171" s="234"/>
      <c r="GO171" s="234"/>
      <c r="GP171" s="234"/>
      <c r="GQ171" s="234"/>
      <c r="GR171" s="234"/>
      <c r="GS171" s="234"/>
      <c r="GT171" s="234"/>
      <c r="GU171" s="234"/>
      <c r="GV171" s="234"/>
      <c r="GW171" s="234"/>
      <c r="GX171" s="234"/>
      <c r="GY171" s="234"/>
      <c r="GZ171" s="234"/>
      <c r="HA171" s="234"/>
      <c r="HB171" s="234"/>
      <c r="HC171" s="234"/>
      <c r="HD171" s="234"/>
      <c r="HE171" s="234"/>
      <c r="HF171" s="234"/>
      <c r="HG171" s="234"/>
      <c r="HH171" s="234"/>
      <c r="HI171" s="234"/>
      <c r="HJ171" s="234"/>
      <c r="HK171" s="234"/>
      <c r="HL171" s="234"/>
      <c r="HM171" s="234"/>
      <c r="HN171" s="234"/>
      <c r="HO171" s="234"/>
      <c r="HP171" s="234"/>
      <c r="HQ171" s="234"/>
      <c r="HR171" s="234"/>
      <c r="HS171" s="234"/>
      <c r="HT171" s="234"/>
      <c r="HU171" s="234"/>
      <c r="HV171" s="234"/>
      <c r="HW171" s="234"/>
      <c r="HX171" s="234"/>
      <c r="HY171" s="234"/>
      <c r="HZ171" s="234"/>
      <c r="IA171" s="234"/>
      <c r="IB171" s="234"/>
      <c r="IC171" s="234"/>
      <c r="ID171" s="234"/>
      <c r="IE171" s="234"/>
      <c r="IF171" s="234"/>
      <c r="IG171" s="234"/>
      <c r="IH171" s="234"/>
      <c r="II171" s="234"/>
      <c r="IJ171" s="234"/>
      <c r="IK171" s="234"/>
      <c r="IL171" s="234"/>
      <c r="IM171" s="234"/>
      <c r="IN171" s="234"/>
      <c r="IO171" s="234"/>
      <c r="IP171" s="234"/>
      <c r="IQ171" s="234"/>
      <c r="IR171" s="234"/>
      <c r="IS171" s="234"/>
      <c r="IT171" s="234"/>
      <c r="IU171" s="234"/>
    </row>
    <row r="172" spans="1:255" s="237" customFormat="1" ht="24.95" customHeight="1">
      <c r="A172" s="234"/>
      <c r="B172" s="1066"/>
      <c r="C172" s="348"/>
      <c r="D172" s="1082" t="s">
        <v>1469</v>
      </c>
      <c r="E172" s="1066"/>
      <c r="F172" s="1066"/>
      <c r="G172" s="280"/>
      <c r="H172" s="248"/>
      <c r="I172" s="248"/>
      <c r="J172" s="248"/>
      <c r="K172" s="248"/>
      <c r="L172" s="234"/>
      <c r="M172" s="234"/>
      <c r="N172" s="234"/>
      <c r="O172" s="234"/>
      <c r="P172" s="234"/>
      <c r="Q172" s="234"/>
      <c r="R172" s="234"/>
      <c r="S172" s="234"/>
      <c r="T172" s="234"/>
      <c r="U172" s="234"/>
      <c r="V172" s="234"/>
      <c r="W172" s="234"/>
      <c r="X172" s="234"/>
      <c r="Y172" s="234"/>
      <c r="Z172" s="234"/>
      <c r="AA172" s="234"/>
      <c r="AB172" s="234"/>
      <c r="AC172" s="234"/>
      <c r="AD172" s="234"/>
      <c r="AE172" s="234"/>
      <c r="AF172" s="234"/>
      <c r="AG172" s="234"/>
      <c r="AH172" s="234"/>
      <c r="AI172" s="234"/>
      <c r="AJ172" s="234"/>
      <c r="AK172" s="234"/>
      <c r="AL172" s="234"/>
      <c r="AM172" s="234"/>
      <c r="AN172" s="234"/>
      <c r="AO172" s="234"/>
      <c r="AP172" s="234"/>
      <c r="AQ172" s="234"/>
      <c r="AR172" s="234"/>
      <c r="AS172" s="234"/>
      <c r="AT172" s="234"/>
      <c r="AU172" s="234"/>
      <c r="AV172" s="234"/>
      <c r="AW172" s="234"/>
      <c r="AX172" s="234"/>
      <c r="AY172" s="234"/>
      <c r="AZ172" s="234"/>
      <c r="BA172" s="234"/>
      <c r="BB172" s="234"/>
      <c r="BC172" s="234"/>
      <c r="BD172" s="234"/>
      <c r="BE172" s="234"/>
      <c r="BF172" s="234"/>
      <c r="BG172" s="234"/>
      <c r="BH172" s="234"/>
      <c r="BI172" s="234"/>
      <c r="BJ172" s="234"/>
      <c r="BK172" s="234"/>
      <c r="BL172" s="234"/>
      <c r="BM172" s="234"/>
      <c r="BN172" s="234"/>
      <c r="BO172" s="234"/>
      <c r="BP172" s="234"/>
      <c r="BQ172" s="234"/>
      <c r="BR172" s="234"/>
      <c r="BS172" s="234"/>
      <c r="BT172" s="234"/>
      <c r="BU172" s="234"/>
      <c r="BV172" s="234"/>
      <c r="BW172" s="234"/>
      <c r="BX172" s="234"/>
      <c r="BY172" s="234"/>
      <c r="BZ172" s="234"/>
      <c r="CA172" s="234"/>
      <c r="CB172" s="234"/>
      <c r="CC172" s="234"/>
      <c r="CD172" s="234"/>
      <c r="CE172" s="234"/>
      <c r="CF172" s="234"/>
      <c r="CG172" s="234"/>
      <c r="CH172" s="234"/>
      <c r="CI172" s="234"/>
      <c r="CJ172" s="234"/>
      <c r="CK172" s="234"/>
      <c r="CL172" s="234"/>
      <c r="CM172" s="234"/>
      <c r="CN172" s="234"/>
      <c r="CO172" s="234"/>
      <c r="CP172" s="234"/>
      <c r="CQ172" s="234"/>
      <c r="CR172" s="234"/>
      <c r="CS172" s="234"/>
      <c r="CT172" s="234"/>
      <c r="CU172" s="234"/>
      <c r="CV172" s="234"/>
      <c r="CW172" s="234"/>
      <c r="CX172" s="234"/>
      <c r="CY172" s="234"/>
      <c r="CZ172" s="234"/>
      <c r="DA172" s="234"/>
      <c r="DB172" s="234"/>
      <c r="DC172" s="234"/>
      <c r="DD172" s="234"/>
      <c r="DE172" s="234"/>
      <c r="DF172" s="234"/>
      <c r="DG172" s="234"/>
      <c r="DH172" s="234"/>
      <c r="DI172" s="234"/>
      <c r="DJ172" s="234"/>
      <c r="DK172" s="234"/>
      <c r="DL172" s="234"/>
      <c r="DM172" s="234"/>
      <c r="DN172" s="234"/>
      <c r="DO172" s="234"/>
      <c r="DP172" s="234"/>
      <c r="DQ172" s="234"/>
      <c r="DR172" s="234"/>
      <c r="DS172" s="234"/>
      <c r="DT172" s="234"/>
      <c r="DU172" s="234"/>
      <c r="DV172" s="234"/>
      <c r="DW172" s="234"/>
      <c r="DX172" s="234"/>
      <c r="DY172" s="234"/>
      <c r="DZ172" s="234"/>
      <c r="EA172" s="234"/>
      <c r="EB172" s="234"/>
      <c r="EC172" s="234"/>
      <c r="ED172" s="234"/>
      <c r="EE172" s="234"/>
      <c r="EF172" s="234"/>
      <c r="EG172" s="234"/>
      <c r="EH172" s="234"/>
      <c r="EI172" s="234"/>
      <c r="EJ172" s="234"/>
      <c r="EK172" s="234"/>
      <c r="EL172" s="234"/>
      <c r="EM172" s="234"/>
      <c r="EN172" s="234"/>
      <c r="EO172" s="234"/>
      <c r="EP172" s="234"/>
      <c r="EQ172" s="234"/>
      <c r="ER172" s="234"/>
      <c r="ES172" s="234"/>
      <c r="ET172" s="234"/>
      <c r="EU172" s="234"/>
      <c r="EV172" s="234"/>
      <c r="EW172" s="234"/>
      <c r="EX172" s="234"/>
      <c r="EY172" s="234"/>
      <c r="EZ172" s="234"/>
      <c r="FA172" s="234"/>
      <c r="FB172" s="234"/>
      <c r="FC172" s="234"/>
      <c r="FD172" s="234"/>
      <c r="FE172" s="234"/>
      <c r="FF172" s="234"/>
      <c r="FG172" s="234"/>
      <c r="FH172" s="234"/>
      <c r="FI172" s="234"/>
      <c r="FJ172" s="234"/>
      <c r="FK172" s="234"/>
      <c r="FL172" s="234"/>
      <c r="FM172" s="234"/>
      <c r="FN172" s="234"/>
      <c r="FO172" s="234"/>
      <c r="FP172" s="234"/>
      <c r="FQ172" s="234"/>
      <c r="FR172" s="234"/>
      <c r="FS172" s="234"/>
      <c r="FT172" s="234"/>
      <c r="FU172" s="234"/>
      <c r="FV172" s="234"/>
      <c r="FW172" s="234"/>
      <c r="FX172" s="234"/>
      <c r="FY172" s="234"/>
      <c r="FZ172" s="234"/>
      <c r="GA172" s="234"/>
      <c r="GB172" s="234"/>
      <c r="GC172" s="234"/>
      <c r="GD172" s="234"/>
      <c r="GE172" s="234"/>
      <c r="GF172" s="234"/>
      <c r="GG172" s="234"/>
      <c r="GH172" s="234"/>
      <c r="GI172" s="234"/>
      <c r="GJ172" s="234"/>
      <c r="GK172" s="234"/>
      <c r="GL172" s="234"/>
      <c r="GM172" s="234"/>
      <c r="GN172" s="234"/>
      <c r="GO172" s="234"/>
      <c r="GP172" s="234"/>
      <c r="GQ172" s="234"/>
      <c r="GR172" s="234"/>
      <c r="GS172" s="234"/>
      <c r="GT172" s="234"/>
      <c r="GU172" s="234"/>
      <c r="GV172" s="234"/>
      <c r="GW172" s="234"/>
      <c r="GX172" s="234"/>
      <c r="GY172" s="234"/>
      <c r="GZ172" s="234"/>
      <c r="HA172" s="234"/>
      <c r="HB172" s="234"/>
      <c r="HC172" s="234"/>
      <c r="HD172" s="234"/>
      <c r="HE172" s="234"/>
      <c r="HF172" s="234"/>
      <c r="HG172" s="234"/>
      <c r="HH172" s="234"/>
      <c r="HI172" s="234"/>
      <c r="HJ172" s="234"/>
      <c r="HK172" s="234"/>
      <c r="HL172" s="234"/>
      <c r="HM172" s="234"/>
      <c r="HN172" s="234"/>
      <c r="HO172" s="234"/>
      <c r="HP172" s="234"/>
      <c r="HQ172" s="234"/>
      <c r="HR172" s="234"/>
      <c r="HS172" s="234"/>
      <c r="HT172" s="234"/>
      <c r="HU172" s="234"/>
      <c r="HV172" s="234"/>
      <c r="HW172" s="234"/>
      <c r="HX172" s="234"/>
      <c r="HY172" s="234"/>
      <c r="HZ172" s="234"/>
      <c r="IA172" s="234"/>
      <c r="IB172" s="234"/>
      <c r="IC172" s="234"/>
      <c r="ID172" s="234"/>
      <c r="IE172" s="234"/>
      <c r="IF172" s="234"/>
      <c r="IG172" s="234"/>
      <c r="IH172" s="234"/>
      <c r="II172" s="234"/>
      <c r="IJ172" s="234"/>
      <c r="IK172" s="234"/>
      <c r="IL172" s="234"/>
      <c r="IM172" s="234"/>
      <c r="IN172" s="234"/>
      <c r="IO172" s="234"/>
      <c r="IP172" s="234"/>
      <c r="IQ172" s="234"/>
      <c r="IR172" s="234"/>
      <c r="IS172" s="234"/>
      <c r="IT172" s="234"/>
      <c r="IU172" s="234"/>
    </row>
    <row r="173" spans="1:255" s="237" customFormat="1" ht="24.95" customHeight="1">
      <c r="A173" s="234"/>
      <c r="B173" s="1066"/>
      <c r="C173" s="348"/>
      <c r="D173" s="1082" t="s">
        <v>1470</v>
      </c>
      <c r="E173" s="1066"/>
      <c r="F173" s="1066"/>
      <c r="G173" s="280"/>
      <c r="H173" s="248"/>
      <c r="I173" s="248"/>
      <c r="J173" s="248"/>
      <c r="K173" s="248"/>
      <c r="L173" s="234"/>
      <c r="M173" s="234"/>
      <c r="N173" s="234"/>
      <c r="O173" s="234"/>
      <c r="P173" s="234"/>
      <c r="Q173" s="234"/>
      <c r="R173" s="234"/>
      <c r="S173" s="234"/>
      <c r="T173" s="234"/>
      <c r="U173" s="234"/>
      <c r="V173" s="234"/>
      <c r="W173" s="234"/>
      <c r="X173" s="234"/>
      <c r="Y173" s="234"/>
      <c r="Z173" s="234"/>
      <c r="AA173" s="234"/>
      <c r="AB173" s="234"/>
      <c r="AC173" s="234"/>
      <c r="AD173" s="234"/>
      <c r="AE173" s="234"/>
      <c r="AF173" s="234"/>
      <c r="AG173" s="234"/>
      <c r="AH173" s="234"/>
      <c r="AI173" s="234"/>
      <c r="AJ173" s="234"/>
      <c r="AK173" s="234"/>
      <c r="AL173" s="234"/>
      <c r="AM173" s="234"/>
      <c r="AN173" s="234"/>
      <c r="AO173" s="234"/>
      <c r="AP173" s="234"/>
      <c r="AQ173" s="234"/>
      <c r="AR173" s="234"/>
      <c r="AS173" s="234"/>
      <c r="AT173" s="234"/>
      <c r="AU173" s="234"/>
      <c r="AV173" s="234"/>
      <c r="AW173" s="234"/>
      <c r="AX173" s="234"/>
      <c r="AY173" s="234"/>
      <c r="AZ173" s="234"/>
      <c r="BA173" s="234"/>
      <c r="BB173" s="234"/>
      <c r="BC173" s="234"/>
      <c r="BD173" s="234"/>
      <c r="BE173" s="234"/>
      <c r="BF173" s="234"/>
      <c r="BG173" s="234"/>
      <c r="BH173" s="234"/>
      <c r="BI173" s="234"/>
      <c r="BJ173" s="234"/>
      <c r="BK173" s="234"/>
      <c r="BL173" s="234"/>
      <c r="BM173" s="234"/>
      <c r="BN173" s="234"/>
      <c r="BO173" s="234"/>
      <c r="BP173" s="234"/>
      <c r="BQ173" s="234"/>
      <c r="BR173" s="234"/>
      <c r="BS173" s="234"/>
      <c r="BT173" s="234"/>
      <c r="BU173" s="234"/>
      <c r="BV173" s="234"/>
      <c r="BW173" s="234"/>
      <c r="BX173" s="234"/>
      <c r="BY173" s="234"/>
      <c r="BZ173" s="234"/>
      <c r="CA173" s="234"/>
      <c r="CB173" s="234"/>
      <c r="CC173" s="234"/>
      <c r="CD173" s="234"/>
      <c r="CE173" s="234"/>
      <c r="CF173" s="234"/>
      <c r="CG173" s="234"/>
      <c r="CH173" s="234"/>
      <c r="CI173" s="234"/>
      <c r="CJ173" s="234"/>
      <c r="CK173" s="234"/>
      <c r="CL173" s="234"/>
      <c r="CM173" s="234"/>
      <c r="CN173" s="234"/>
      <c r="CO173" s="234"/>
      <c r="CP173" s="234"/>
      <c r="CQ173" s="234"/>
      <c r="CR173" s="234"/>
      <c r="CS173" s="234"/>
      <c r="CT173" s="234"/>
      <c r="CU173" s="234"/>
      <c r="CV173" s="234"/>
      <c r="CW173" s="234"/>
      <c r="CX173" s="234"/>
      <c r="CY173" s="234"/>
      <c r="CZ173" s="234"/>
      <c r="DA173" s="234"/>
      <c r="DB173" s="234"/>
      <c r="DC173" s="234"/>
      <c r="DD173" s="234"/>
      <c r="DE173" s="234"/>
      <c r="DF173" s="234"/>
      <c r="DG173" s="234"/>
      <c r="DH173" s="234"/>
      <c r="DI173" s="234"/>
      <c r="DJ173" s="234"/>
      <c r="DK173" s="234"/>
      <c r="DL173" s="234"/>
      <c r="DM173" s="234"/>
      <c r="DN173" s="234"/>
      <c r="DO173" s="234"/>
      <c r="DP173" s="234"/>
      <c r="DQ173" s="234"/>
      <c r="DR173" s="234"/>
      <c r="DS173" s="234"/>
      <c r="DT173" s="234"/>
      <c r="DU173" s="234"/>
      <c r="DV173" s="234"/>
      <c r="DW173" s="234"/>
      <c r="DX173" s="234"/>
      <c r="DY173" s="234"/>
      <c r="DZ173" s="234"/>
      <c r="EA173" s="234"/>
      <c r="EB173" s="234"/>
      <c r="EC173" s="234"/>
      <c r="ED173" s="234"/>
      <c r="EE173" s="234"/>
      <c r="EF173" s="234"/>
      <c r="EG173" s="234"/>
      <c r="EH173" s="234"/>
      <c r="EI173" s="234"/>
      <c r="EJ173" s="234"/>
      <c r="EK173" s="234"/>
      <c r="EL173" s="234"/>
      <c r="EM173" s="234"/>
      <c r="EN173" s="234"/>
      <c r="EO173" s="234"/>
      <c r="EP173" s="234"/>
      <c r="EQ173" s="234"/>
      <c r="ER173" s="234"/>
      <c r="ES173" s="234"/>
      <c r="ET173" s="234"/>
      <c r="EU173" s="234"/>
      <c r="EV173" s="234"/>
      <c r="EW173" s="234"/>
      <c r="EX173" s="234"/>
      <c r="EY173" s="234"/>
      <c r="EZ173" s="234"/>
      <c r="FA173" s="234"/>
      <c r="FB173" s="234"/>
      <c r="FC173" s="234"/>
      <c r="FD173" s="234"/>
      <c r="FE173" s="234"/>
      <c r="FF173" s="234"/>
      <c r="FG173" s="234"/>
      <c r="FH173" s="234"/>
      <c r="FI173" s="234"/>
      <c r="FJ173" s="234"/>
      <c r="FK173" s="234"/>
      <c r="FL173" s="234"/>
      <c r="FM173" s="234"/>
      <c r="FN173" s="234"/>
      <c r="FO173" s="234"/>
      <c r="FP173" s="234"/>
      <c r="FQ173" s="234"/>
      <c r="FR173" s="234"/>
      <c r="FS173" s="234"/>
      <c r="FT173" s="234"/>
      <c r="FU173" s="234"/>
      <c r="FV173" s="234"/>
      <c r="FW173" s="234"/>
      <c r="FX173" s="234"/>
      <c r="FY173" s="234"/>
      <c r="FZ173" s="234"/>
      <c r="GA173" s="234"/>
      <c r="GB173" s="234"/>
      <c r="GC173" s="234"/>
      <c r="GD173" s="234"/>
      <c r="GE173" s="234"/>
      <c r="GF173" s="234"/>
      <c r="GG173" s="234"/>
      <c r="GH173" s="234"/>
      <c r="GI173" s="234"/>
      <c r="GJ173" s="234"/>
      <c r="GK173" s="234"/>
      <c r="GL173" s="234"/>
      <c r="GM173" s="234"/>
      <c r="GN173" s="234"/>
      <c r="GO173" s="234"/>
      <c r="GP173" s="234"/>
      <c r="GQ173" s="234"/>
      <c r="GR173" s="234"/>
      <c r="GS173" s="234"/>
      <c r="GT173" s="234"/>
      <c r="GU173" s="234"/>
      <c r="GV173" s="234"/>
      <c r="GW173" s="234"/>
      <c r="GX173" s="234"/>
      <c r="GY173" s="234"/>
      <c r="GZ173" s="234"/>
      <c r="HA173" s="234"/>
      <c r="HB173" s="234"/>
      <c r="HC173" s="234"/>
      <c r="HD173" s="234"/>
      <c r="HE173" s="234"/>
      <c r="HF173" s="234"/>
      <c r="HG173" s="234"/>
      <c r="HH173" s="234"/>
      <c r="HI173" s="234"/>
      <c r="HJ173" s="234"/>
      <c r="HK173" s="234"/>
      <c r="HL173" s="234"/>
      <c r="HM173" s="234"/>
      <c r="HN173" s="234"/>
      <c r="HO173" s="234"/>
      <c r="HP173" s="234"/>
      <c r="HQ173" s="234"/>
      <c r="HR173" s="234"/>
      <c r="HS173" s="234"/>
      <c r="HT173" s="234"/>
      <c r="HU173" s="234"/>
      <c r="HV173" s="234"/>
      <c r="HW173" s="234"/>
      <c r="HX173" s="234"/>
      <c r="HY173" s="234"/>
      <c r="HZ173" s="234"/>
      <c r="IA173" s="234"/>
      <c r="IB173" s="234"/>
      <c r="IC173" s="234"/>
      <c r="ID173" s="234"/>
      <c r="IE173" s="234"/>
      <c r="IF173" s="234"/>
      <c r="IG173" s="234"/>
      <c r="IH173" s="234"/>
      <c r="II173" s="234"/>
      <c r="IJ173" s="234"/>
      <c r="IK173" s="234"/>
      <c r="IL173" s="234"/>
      <c r="IM173" s="234"/>
      <c r="IN173" s="234"/>
      <c r="IO173" s="234"/>
      <c r="IP173" s="234"/>
      <c r="IQ173" s="234"/>
      <c r="IR173" s="234"/>
      <c r="IS173" s="234"/>
      <c r="IT173" s="234"/>
      <c r="IU173" s="234"/>
    </row>
    <row r="174" spans="1:255" s="237" customFormat="1" ht="24.95" customHeight="1">
      <c r="A174" s="234"/>
      <c r="B174" s="1066"/>
      <c r="C174" s="348"/>
      <c r="D174" s="1082" t="s">
        <v>1471</v>
      </c>
      <c r="E174" s="1066"/>
      <c r="F174" s="1066"/>
      <c r="G174" s="280"/>
      <c r="H174" s="248"/>
      <c r="I174" s="248"/>
      <c r="J174" s="248"/>
      <c r="K174" s="248"/>
      <c r="L174" s="234"/>
      <c r="M174" s="234"/>
      <c r="N174" s="234"/>
      <c r="O174" s="234"/>
      <c r="P174" s="234"/>
      <c r="Q174" s="234"/>
      <c r="R174" s="234"/>
      <c r="S174" s="234"/>
      <c r="T174" s="234"/>
      <c r="U174" s="234"/>
      <c r="V174" s="234"/>
      <c r="W174" s="234"/>
      <c r="X174" s="234"/>
      <c r="Y174" s="234"/>
      <c r="Z174" s="234"/>
      <c r="AA174" s="234"/>
      <c r="AB174" s="234"/>
      <c r="AC174" s="234"/>
      <c r="AD174" s="234"/>
      <c r="AE174" s="234"/>
      <c r="AF174" s="234"/>
      <c r="AG174" s="234"/>
      <c r="AH174" s="234"/>
      <c r="AI174" s="234"/>
      <c r="AJ174" s="234"/>
      <c r="AK174" s="234"/>
      <c r="AL174" s="234"/>
      <c r="AM174" s="234"/>
      <c r="AN174" s="234"/>
      <c r="AO174" s="234"/>
      <c r="AP174" s="234"/>
      <c r="AQ174" s="234"/>
      <c r="AR174" s="234"/>
      <c r="AS174" s="234"/>
      <c r="AT174" s="234"/>
      <c r="AU174" s="234"/>
      <c r="AV174" s="234"/>
      <c r="AW174" s="234"/>
      <c r="AX174" s="234"/>
      <c r="AY174" s="234"/>
      <c r="AZ174" s="234"/>
      <c r="BA174" s="234"/>
      <c r="BB174" s="234"/>
      <c r="BC174" s="234"/>
      <c r="BD174" s="234"/>
      <c r="BE174" s="234"/>
      <c r="BF174" s="234"/>
      <c r="BG174" s="234"/>
      <c r="BH174" s="234"/>
      <c r="BI174" s="234"/>
      <c r="BJ174" s="234"/>
      <c r="BK174" s="234"/>
      <c r="BL174" s="234"/>
      <c r="BM174" s="234"/>
      <c r="BN174" s="234"/>
      <c r="BO174" s="234"/>
      <c r="BP174" s="234"/>
      <c r="BQ174" s="234"/>
      <c r="BR174" s="234"/>
      <c r="BS174" s="234"/>
      <c r="BT174" s="234"/>
      <c r="BU174" s="234"/>
      <c r="BV174" s="234"/>
      <c r="BW174" s="234"/>
      <c r="BX174" s="234"/>
      <c r="BY174" s="234"/>
      <c r="BZ174" s="234"/>
      <c r="CA174" s="234"/>
      <c r="CB174" s="234"/>
      <c r="CC174" s="234"/>
      <c r="CD174" s="234"/>
      <c r="CE174" s="234"/>
      <c r="CF174" s="234"/>
      <c r="CG174" s="234"/>
      <c r="CH174" s="234"/>
      <c r="CI174" s="234"/>
      <c r="CJ174" s="234"/>
      <c r="CK174" s="234"/>
      <c r="CL174" s="234"/>
      <c r="CM174" s="234"/>
      <c r="CN174" s="234"/>
      <c r="CO174" s="234"/>
      <c r="CP174" s="234"/>
      <c r="CQ174" s="234"/>
      <c r="CR174" s="234"/>
      <c r="CS174" s="234"/>
      <c r="CT174" s="234"/>
      <c r="CU174" s="234"/>
      <c r="CV174" s="234"/>
      <c r="CW174" s="234"/>
      <c r="CX174" s="234"/>
      <c r="CY174" s="234"/>
      <c r="CZ174" s="234"/>
      <c r="DA174" s="234"/>
      <c r="DB174" s="234"/>
      <c r="DC174" s="234"/>
      <c r="DD174" s="234"/>
      <c r="DE174" s="234"/>
      <c r="DF174" s="234"/>
      <c r="DG174" s="234"/>
      <c r="DH174" s="234"/>
      <c r="DI174" s="234"/>
      <c r="DJ174" s="234"/>
      <c r="DK174" s="234"/>
      <c r="DL174" s="234"/>
      <c r="DM174" s="234"/>
      <c r="DN174" s="234"/>
      <c r="DO174" s="234"/>
      <c r="DP174" s="234"/>
      <c r="DQ174" s="234"/>
      <c r="DR174" s="234"/>
      <c r="DS174" s="234"/>
      <c r="DT174" s="234"/>
      <c r="DU174" s="234"/>
      <c r="DV174" s="234"/>
      <c r="DW174" s="234"/>
      <c r="DX174" s="234"/>
      <c r="DY174" s="234"/>
      <c r="DZ174" s="234"/>
      <c r="EA174" s="234"/>
      <c r="EB174" s="234"/>
      <c r="EC174" s="234"/>
      <c r="ED174" s="234"/>
      <c r="EE174" s="234"/>
      <c r="EF174" s="234"/>
      <c r="EG174" s="234"/>
      <c r="EH174" s="234"/>
      <c r="EI174" s="234"/>
      <c r="EJ174" s="234"/>
      <c r="EK174" s="234"/>
      <c r="EL174" s="234"/>
      <c r="EM174" s="234"/>
      <c r="EN174" s="234"/>
      <c r="EO174" s="234"/>
      <c r="EP174" s="234"/>
      <c r="EQ174" s="234"/>
      <c r="ER174" s="234"/>
      <c r="ES174" s="234"/>
      <c r="ET174" s="234"/>
      <c r="EU174" s="234"/>
      <c r="EV174" s="234"/>
      <c r="EW174" s="234"/>
      <c r="EX174" s="234"/>
      <c r="EY174" s="234"/>
      <c r="EZ174" s="234"/>
      <c r="FA174" s="234"/>
      <c r="FB174" s="234"/>
      <c r="FC174" s="234"/>
      <c r="FD174" s="234"/>
      <c r="FE174" s="234"/>
      <c r="FF174" s="234"/>
      <c r="FG174" s="234"/>
      <c r="FH174" s="234"/>
      <c r="FI174" s="234"/>
      <c r="FJ174" s="234"/>
      <c r="FK174" s="234"/>
      <c r="FL174" s="234"/>
      <c r="FM174" s="234"/>
      <c r="FN174" s="234"/>
      <c r="FO174" s="234"/>
      <c r="FP174" s="234"/>
      <c r="FQ174" s="234"/>
      <c r="FR174" s="234"/>
      <c r="FS174" s="234"/>
      <c r="FT174" s="234"/>
      <c r="FU174" s="234"/>
      <c r="FV174" s="234"/>
      <c r="FW174" s="234"/>
      <c r="FX174" s="234"/>
      <c r="FY174" s="234"/>
      <c r="FZ174" s="234"/>
      <c r="GA174" s="234"/>
      <c r="GB174" s="234"/>
      <c r="GC174" s="234"/>
      <c r="GD174" s="234"/>
      <c r="GE174" s="234"/>
      <c r="GF174" s="234"/>
      <c r="GG174" s="234"/>
      <c r="GH174" s="234"/>
      <c r="GI174" s="234"/>
      <c r="GJ174" s="234"/>
      <c r="GK174" s="234"/>
      <c r="GL174" s="234"/>
      <c r="GM174" s="234"/>
      <c r="GN174" s="234"/>
      <c r="GO174" s="234"/>
      <c r="GP174" s="234"/>
      <c r="GQ174" s="234"/>
      <c r="GR174" s="234"/>
      <c r="GS174" s="234"/>
      <c r="GT174" s="234"/>
      <c r="GU174" s="234"/>
      <c r="GV174" s="234"/>
      <c r="GW174" s="234"/>
      <c r="GX174" s="234"/>
      <c r="GY174" s="234"/>
      <c r="GZ174" s="234"/>
      <c r="HA174" s="234"/>
      <c r="HB174" s="234"/>
      <c r="HC174" s="234"/>
      <c r="HD174" s="234"/>
      <c r="HE174" s="234"/>
      <c r="HF174" s="234"/>
      <c r="HG174" s="234"/>
      <c r="HH174" s="234"/>
      <c r="HI174" s="234"/>
      <c r="HJ174" s="234"/>
      <c r="HK174" s="234"/>
      <c r="HL174" s="234"/>
      <c r="HM174" s="234"/>
      <c r="HN174" s="234"/>
      <c r="HO174" s="234"/>
      <c r="HP174" s="234"/>
      <c r="HQ174" s="234"/>
      <c r="HR174" s="234"/>
      <c r="HS174" s="234"/>
      <c r="HT174" s="234"/>
      <c r="HU174" s="234"/>
      <c r="HV174" s="234"/>
      <c r="HW174" s="234"/>
      <c r="HX174" s="234"/>
      <c r="HY174" s="234"/>
      <c r="HZ174" s="234"/>
      <c r="IA174" s="234"/>
      <c r="IB174" s="234"/>
      <c r="IC174" s="234"/>
      <c r="ID174" s="234"/>
      <c r="IE174" s="234"/>
      <c r="IF174" s="234"/>
      <c r="IG174" s="234"/>
      <c r="IH174" s="234"/>
      <c r="II174" s="234"/>
      <c r="IJ174" s="234"/>
      <c r="IK174" s="234"/>
      <c r="IL174" s="234"/>
      <c r="IM174" s="234"/>
      <c r="IN174" s="234"/>
      <c r="IO174" s="234"/>
      <c r="IP174" s="234"/>
      <c r="IQ174" s="234"/>
      <c r="IR174" s="234"/>
      <c r="IS174" s="234"/>
      <c r="IT174" s="234"/>
      <c r="IU174" s="234"/>
    </row>
    <row r="175" spans="1:255" s="237" customFormat="1" ht="15" customHeight="1">
      <c r="A175" s="234"/>
      <c r="B175" s="1066"/>
      <c r="C175" s="348"/>
      <c r="D175" s="1082" t="s">
        <v>574</v>
      </c>
      <c r="E175" s="1066"/>
      <c r="F175" s="1066"/>
      <c r="G175" s="280"/>
      <c r="H175" s="248"/>
      <c r="I175" s="248"/>
      <c r="J175" s="248"/>
      <c r="K175" s="248"/>
      <c r="L175" s="234"/>
      <c r="M175" s="234"/>
      <c r="N175" s="234"/>
      <c r="O175" s="234"/>
      <c r="P175" s="234"/>
      <c r="Q175" s="234"/>
      <c r="R175" s="234"/>
      <c r="S175" s="234"/>
      <c r="T175" s="234"/>
      <c r="U175" s="234"/>
      <c r="V175" s="234"/>
      <c r="W175" s="234"/>
      <c r="X175" s="234"/>
      <c r="Y175" s="234"/>
      <c r="Z175" s="234"/>
      <c r="AA175" s="234"/>
      <c r="AB175" s="234"/>
      <c r="AC175" s="234"/>
      <c r="AD175" s="234"/>
      <c r="AE175" s="234"/>
      <c r="AF175" s="234"/>
      <c r="AG175" s="234"/>
      <c r="AH175" s="234"/>
      <c r="AI175" s="234"/>
      <c r="AJ175" s="234"/>
      <c r="AK175" s="234"/>
      <c r="AL175" s="234"/>
      <c r="AM175" s="234"/>
      <c r="AN175" s="234"/>
      <c r="AO175" s="234"/>
      <c r="AP175" s="234"/>
      <c r="AQ175" s="234"/>
      <c r="AR175" s="234"/>
      <c r="AS175" s="234"/>
      <c r="AT175" s="234"/>
      <c r="AU175" s="234"/>
      <c r="AV175" s="234"/>
      <c r="AW175" s="234"/>
      <c r="AX175" s="234"/>
      <c r="AY175" s="234"/>
      <c r="AZ175" s="234"/>
      <c r="BA175" s="234"/>
      <c r="BB175" s="234"/>
      <c r="BC175" s="234"/>
      <c r="BD175" s="234"/>
      <c r="BE175" s="234"/>
      <c r="BF175" s="234"/>
      <c r="BG175" s="234"/>
      <c r="BH175" s="234"/>
      <c r="BI175" s="234"/>
      <c r="BJ175" s="234"/>
      <c r="BK175" s="234"/>
      <c r="BL175" s="234"/>
      <c r="BM175" s="234"/>
      <c r="BN175" s="234"/>
      <c r="BO175" s="234"/>
      <c r="BP175" s="234"/>
      <c r="BQ175" s="234"/>
      <c r="BR175" s="234"/>
      <c r="BS175" s="234"/>
      <c r="BT175" s="234"/>
      <c r="BU175" s="234"/>
      <c r="BV175" s="234"/>
      <c r="BW175" s="234"/>
      <c r="BX175" s="234"/>
      <c r="BY175" s="234"/>
      <c r="BZ175" s="234"/>
      <c r="CA175" s="234"/>
      <c r="CB175" s="234"/>
      <c r="CC175" s="234"/>
      <c r="CD175" s="234"/>
      <c r="CE175" s="234"/>
      <c r="CF175" s="234"/>
      <c r="CG175" s="234"/>
      <c r="CH175" s="234"/>
      <c r="CI175" s="234"/>
      <c r="CJ175" s="234"/>
      <c r="CK175" s="234"/>
      <c r="CL175" s="234"/>
      <c r="CM175" s="234"/>
      <c r="CN175" s="234"/>
      <c r="CO175" s="234"/>
      <c r="CP175" s="234"/>
      <c r="CQ175" s="234"/>
      <c r="CR175" s="234"/>
      <c r="CS175" s="234"/>
      <c r="CT175" s="234"/>
      <c r="CU175" s="234"/>
      <c r="CV175" s="234"/>
      <c r="CW175" s="234"/>
      <c r="CX175" s="234"/>
      <c r="CY175" s="234"/>
      <c r="CZ175" s="234"/>
      <c r="DA175" s="234"/>
      <c r="DB175" s="234"/>
      <c r="DC175" s="234"/>
      <c r="DD175" s="234"/>
      <c r="DE175" s="234"/>
      <c r="DF175" s="234"/>
      <c r="DG175" s="234"/>
      <c r="DH175" s="234"/>
      <c r="DI175" s="234"/>
      <c r="DJ175" s="234"/>
      <c r="DK175" s="234"/>
      <c r="DL175" s="234"/>
      <c r="DM175" s="234"/>
      <c r="DN175" s="234"/>
      <c r="DO175" s="234"/>
      <c r="DP175" s="234"/>
      <c r="DQ175" s="234"/>
      <c r="DR175" s="234"/>
      <c r="DS175" s="234"/>
      <c r="DT175" s="234"/>
      <c r="DU175" s="234"/>
      <c r="DV175" s="234"/>
      <c r="DW175" s="234"/>
      <c r="DX175" s="234"/>
      <c r="DY175" s="234"/>
      <c r="DZ175" s="234"/>
      <c r="EA175" s="234"/>
      <c r="EB175" s="234"/>
      <c r="EC175" s="234"/>
      <c r="ED175" s="234"/>
      <c r="EE175" s="234"/>
      <c r="EF175" s="234"/>
      <c r="EG175" s="234"/>
      <c r="EH175" s="234"/>
      <c r="EI175" s="234"/>
      <c r="EJ175" s="234"/>
      <c r="EK175" s="234"/>
      <c r="EL175" s="234"/>
      <c r="EM175" s="234"/>
      <c r="EN175" s="234"/>
      <c r="EO175" s="234"/>
      <c r="EP175" s="234"/>
      <c r="EQ175" s="234"/>
      <c r="ER175" s="234"/>
      <c r="ES175" s="234"/>
      <c r="ET175" s="234"/>
      <c r="EU175" s="234"/>
      <c r="EV175" s="234"/>
      <c r="EW175" s="234"/>
      <c r="EX175" s="234"/>
      <c r="EY175" s="234"/>
      <c r="EZ175" s="234"/>
      <c r="FA175" s="234"/>
      <c r="FB175" s="234"/>
      <c r="FC175" s="234"/>
      <c r="FD175" s="234"/>
      <c r="FE175" s="234"/>
      <c r="FF175" s="234"/>
      <c r="FG175" s="234"/>
      <c r="FH175" s="234"/>
      <c r="FI175" s="234"/>
      <c r="FJ175" s="234"/>
      <c r="FK175" s="234"/>
      <c r="FL175" s="234"/>
      <c r="FM175" s="234"/>
      <c r="FN175" s="234"/>
      <c r="FO175" s="234"/>
      <c r="FP175" s="234"/>
      <c r="FQ175" s="234"/>
      <c r="FR175" s="234"/>
      <c r="FS175" s="234"/>
      <c r="FT175" s="234"/>
      <c r="FU175" s="234"/>
      <c r="FV175" s="234"/>
      <c r="FW175" s="234"/>
      <c r="FX175" s="234"/>
      <c r="FY175" s="234"/>
      <c r="FZ175" s="234"/>
      <c r="GA175" s="234"/>
      <c r="GB175" s="234"/>
      <c r="GC175" s="234"/>
      <c r="GD175" s="234"/>
      <c r="GE175" s="234"/>
      <c r="GF175" s="234"/>
      <c r="GG175" s="234"/>
      <c r="GH175" s="234"/>
      <c r="GI175" s="234"/>
      <c r="GJ175" s="234"/>
      <c r="GK175" s="234"/>
      <c r="GL175" s="234"/>
      <c r="GM175" s="234"/>
      <c r="GN175" s="234"/>
      <c r="GO175" s="234"/>
      <c r="GP175" s="234"/>
      <c r="GQ175" s="234"/>
      <c r="GR175" s="234"/>
      <c r="GS175" s="234"/>
      <c r="GT175" s="234"/>
      <c r="GU175" s="234"/>
      <c r="GV175" s="234"/>
      <c r="GW175" s="234"/>
      <c r="GX175" s="234"/>
      <c r="GY175" s="234"/>
      <c r="GZ175" s="234"/>
      <c r="HA175" s="234"/>
      <c r="HB175" s="234"/>
      <c r="HC175" s="234"/>
      <c r="HD175" s="234"/>
      <c r="HE175" s="234"/>
      <c r="HF175" s="234"/>
      <c r="HG175" s="234"/>
      <c r="HH175" s="234"/>
      <c r="HI175" s="234"/>
      <c r="HJ175" s="234"/>
      <c r="HK175" s="234"/>
      <c r="HL175" s="234"/>
      <c r="HM175" s="234"/>
      <c r="HN175" s="234"/>
      <c r="HO175" s="234"/>
      <c r="HP175" s="234"/>
      <c r="HQ175" s="234"/>
      <c r="HR175" s="234"/>
      <c r="HS175" s="234"/>
      <c r="HT175" s="234"/>
      <c r="HU175" s="234"/>
      <c r="HV175" s="234"/>
      <c r="HW175" s="234"/>
      <c r="HX175" s="234"/>
      <c r="HY175" s="234"/>
      <c r="HZ175" s="234"/>
      <c r="IA175" s="234"/>
      <c r="IB175" s="234"/>
      <c r="IC175" s="234"/>
      <c r="ID175" s="234"/>
      <c r="IE175" s="234"/>
      <c r="IF175" s="234"/>
      <c r="IG175" s="234"/>
      <c r="IH175" s="234"/>
      <c r="II175" s="234"/>
      <c r="IJ175" s="234"/>
      <c r="IK175" s="234"/>
      <c r="IL175" s="234"/>
      <c r="IM175" s="234"/>
      <c r="IN175" s="234"/>
      <c r="IO175" s="234"/>
      <c r="IP175" s="234"/>
      <c r="IQ175" s="234"/>
      <c r="IR175" s="234"/>
      <c r="IS175" s="234"/>
      <c r="IT175" s="234"/>
      <c r="IU175" s="234"/>
    </row>
    <row r="176" spans="1:255" s="237" customFormat="1" ht="15" customHeight="1">
      <c r="A176" s="234"/>
      <c r="B176" s="1066"/>
      <c r="C176" s="348"/>
      <c r="D176" s="1082" t="s">
        <v>573</v>
      </c>
      <c r="E176" s="1066"/>
      <c r="F176" s="1066"/>
      <c r="G176" s="280"/>
      <c r="H176" s="248"/>
      <c r="I176" s="248"/>
      <c r="J176" s="248"/>
      <c r="K176" s="248"/>
      <c r="L176" s="234"/>
      <c r="M176" s="234"/>
      <c r="N176" s="234"/>
      <c r="O176" s="234"/>
      <c r="P176" s="234"/>
      <c r="Q176" s="234"/>
      <c r="R176" s="234"/>
      <c r="S176" s="234"/>
      <c r="T176" s="234"/>
      <c r="U176" s="234"/>
      <c r="V176" s="234"/>
      <c r="W176" s="234"/>
      <c r="X176" s="234"/>
      <c r="Y176" s="234"/>
      <c r="Z176" s="234"/>
      <c r="AA176" s="234"/>
      <c r="AB176" s="234"/>
      <c r="AC176" s="234"/>
      <c r="AD176" s="234"/>
      <c r="AE176" s="234"/>
      <c r="AF176" s="234"/>
      <c r="AG176" s="234"/>
      <c r="AH176" s="234"/>
      <c r="AI176" s="234"/>
      <c r="AJ176" s="234"/>
      <c r="AK176" s="234"/>
      <c r="AL176" s="234"/>
      <c r="AM176" s="234"/>
      <c r="AN176" s="234"/>
      <c r="AO176" s="234"/>
      <c r="AP176" s="234"/>
      <c r="AQ176" s="234"/>
      <c r="AR176" s="234"/>
      <c r="AS176" s="234"/>
      <c r="AT176" s="234"/>
      <c r="AU176" s="234"/>
      <c r="AV176" s="234"/>
      <c r="AW176" s="234"/>
      <c r="AX176" s="234"/>
      <c r="AY176" s="234"/>
      <c r="AZ176" s="234"/>
      <c r="BA176" s="234"/>
      <c r="BB176" s="234"/>
      <c r="BC176" s="234"/>
      <c r="BD176" s="234"/>
      <c r="BE176" s="234"/>
      <c r="BF176" s="234"/>
      <c r="BG176" s="234"/>
      <c r="BH176" s="234"/>
      <c r="BI176" s="234"/>
      <c r="BJ176" s="234"/>
      <c r="BK176" s="234"/>
      <c r="BL176" s="234"/>
      <c r="BM176" s="234"/>
      <c r="BN176" s="234"/>
      <c r="BO176" s="234"/>
      <c r="BP176" s="234"/>
      <c r="BQ176" s="234"/>
      <c r="BR176" s="234"/>
      <c r="BS176" s="234"/>
      <c r="BT176" s="234"/>
      <c r="BU176" s="234"/>
      <c r="BV176" s="234"/>
      <c r="BW176" s="234"/>
      <c r="BX176" s="234"/>
      <c r="BY176" s="234"/>
      <c r="BZ176" s="234"/>
      <c r="CA176" s="234"/>
      <c r="CB176" s="234"/>
      <c r="CC176" s="234"/>
      <c r="CD176" s="234"/>
      <c r="CE176" s="234"/>
      <c r="CF176" s="234"/>
      <c r="CG176" s="234"/>
      <c r="CH176" s="234"/>
      <c r="CI176" s="234"/>
      <c r="CJ176" s="234"/>
      <c r="CK176" s="234"/>
      <c r="CL176" s="234"/>
      <c r="CM176" s="234"/>
      <c r="CN176" s="234"/>
      <c r="CO176" s="234"/>
      <c r="CP176" s="234"/>
      <c r="CQ176" s="234"/>
      <c r="CR176" s="234"/>
      <c r="CS176" s="234"/>
      <c r="CT176" s="234"/>
      <c r="CU176" s="234"/>
      <c r="CV176" s="234"/>
      <c r="CW176" s="234"/>
      <c r="CX176" s="234"/>
      <c r="CY176" s="234"/>
      <c r="CZ176" s="234"/>
      <c r="DA176" s="234"/>
      <c r="DB176" s="234"/>
      <c r="DC176" s="234"/>
      <c r="DD176" s="234"/>
      <c r="DE176" s="234"/>
      <c r="DF176" s="234"/>
      <c r="DG176" s="234"/>
      <c r="DH176" s="234"/>
      <c r="DI176" s="234"/>
      <c r="DJ176" s="234"/>
      <c r="DK176" s="234"/>
      <c r="DL176" s="234"/>
      <c r="DM176" s="234"/>
      <c r="DN176" s="234"/>
      <c r="DO176" s="234"/>
      <c r="DP176" s="234"/>
      <c r="DQ176" s="234"/>
      <c r="DR176" s="234"/>
      <c r="DS176" s="234"/>
      <c r="DT176" s="234"/>
      <c r="DU176" s="234"/>
      <c r="DV176" s="234"/>
      <c r="DW176" s="234"/>
      <c r="DX176" s="234"/>
      <c r="DY176" s="234"/>
      <c r="DZ176" s="234"/>
      <c r="EA176" s="234"/>
      <c r="EB176" s="234"/>
      <c r="EC176" s="234"/>
      <c r="ED176" s="234"/>
      <c r="EE176" s="234"/>
      <c r="EF176" s="234"/>
      <c r="EG176" s="234"/>
      <c r="EH176" s="234"/>
      <c r="EI176" s="234"/>
      <c r="EJ176" s="234"/>
      <c r="EK176" s="234"/>
      <c r="EL176" s="234"/>
      <c r="EM176" s="234"/>
      <c r="EN176" s="234"/>
      <c r="EO176" s="234"/>
      <c r="EP176" s="234"/>
      <c r="EQ176" s="234"/>
      <c r="ER176" s="234"/>
      <c r="ES176" s="234"/>
      <c r="ET176" s="234"/>
      <c r="EU176" s="234"/>
      <c r="EV176" s="234"/>
      <c r="EW176" s="234"/>
      <c r="EX176" s="234"/>
      <c r="EY176" s="234"/>
      <c r="EZ176" s="234"/>
      <c r="FA176" s="234"/>
      <c r="FB176" s="234"/>
      <c r="FC176" s="234"/>
      <c r="FD176" s="234"/>
      <c r="FE176" s="234"/>
      <c r="FF176" s="234"/>
      <c r="FG176" s="234"/>
      <c r="FH176" s="234"/>
      <c r="FI176" s="234"/>
      <c r="FJ176" s="234"/>
      <c r="FK176" s="234"/>
      <c r="FL176" s="234"/>
      <c r="FM176" s="234"/>
      <c r="FN176" s="234"/>
      <c r="FO176" s="234"/>
      <c r="FP176" s="234"/>
      <c r="FQ176" s="234"/>
      <c r="FR176" s="234"/>
      <c r="FS176" s="234"/>
      <c r="FT176" s="234"/>
      <c r="FU176" s="234"/>
      <c r="FV176" s="234"/>
      <c r="FW176" s="234"/>
      <c r="FX176" s="234"/>
      <c r="FY176" s="234"/>
      <c r="FZ176" s="234"/>
      <c r="GA176" s="234"/>
      <c r="GB176" s="234"/>
      <c r="GC176" s="234"/>
      <c r="GD176" s="234"/>
      <c r="GE176" s="234"/>
      <c r="GF176" s="234"/>
      <c r="GG176" s="234"/>
      <c r="GH176" s="234"/>
      <c r="GI176" s="234"/>
      <c r="GJ176" s="234"/>
      <c r="GK176" s="234"/>
      <c r="GL176" s="234"/>
      <c r="GM176" s="234"/>
      <c r="GN176" s="234"/>
      <c r="GO176" s="234"/>
      <c r="GP176" s="234"/>
      <c r="GQ176" s="234"/>
      <c r="GR176" s="234"/>
      <c r="GS176" s="234"/>
      <c r="GT176" s="234"/>
      <c r="GU176" s="234"/>
      <c r="GV176" s="234"/>
      <c r="GW176" s="234"/>
      <c r="GX176" s="234"/>
      <c r="GY176" s="234"/>
      <c r="GZ176" s="234"/>
      <c r="HA176" s="234"/>
      <c r="HB176" s="234"/>
      <c r="HC176" s="234"/>
      <c r="HD176" s="234"/>
      <c r="HE176" s="234"/>
      <c r="HF176" s="234"/>
      <c r="HG176" s="234"/>
      <c r="HH176" s="234"/>
      <c r="HI176" s="234"/>
      <c r="HJ176" s="234"/>
      <c r="HK176" s="234"/>
      <c r="HL176" s="234"/>
      <c r="HM176" s="234"/>
      <c r="HN176" s="234"/>
      <c r="HO176" s="234"/>
      <c r="HP176" s="234"/>
      <c r="HQ176" s="234"/>
      <c r="HR176" s="234"/>
      <c r="HS176" s="234"/>
      <c r="HT176" s="234"/>
      <c r="HU176" s="234"/>
      <c r="HV176" s="234"/>
      <c r="HW176" s="234"/>
      <c r="HX176" s="234"/>
      <c r="HY176" s="234"/>
      <c r="HZ176" s="234"/>
      <c r="IA176" s="234"/>
      <c r="IB176" s="234"/>
      <c r="IC176" s="234"/>
      <c r="ID176" s="234"/>
      <c r="IE176" s="234"/>
      <c r="IF176" s="234"/>
      <c r="IG176" s="234"/>
      <c r="IH176" s="234"/>
      <c r="II176" s="234"/>
      <c r="IJ176" s="234"/>
      <c r="IK176" s="234"/>
      <c r="IL176" s="234"/>
      <c r="IM176" s="234"/>
      <c r="IN176" s="234"/>
      <c r="IO176" s="234"/>
      <c r="IP176" s="234"/>
      <c r="IQ176" s="234"/>
      <c r="IR176" s="234"/>
      <c r="IS176" s="234"/>
      <c r="IT176" s="234"/>
      <c r="IU176" s="234"/>
    </row>
    <row r="177" spans="1:255" s="237" customFormat="1" ht="15" customHeight="1">
      <c r="A177" s="234"/>
      <c r="B177" s="1066"/>
      <c r="C177" s="348"/>
      <c r="D177" s="1082" t="s">
        <v>572</v>
      </c>
      <c r="E177" s="1066"/>
      <c r="F177" s="1066"/>
      <c r="G177" s="280"/>
      <c r="H177" s="248"/>
      <c r="I177" s="248"/>
      <c r="J177" s="248"/>
      <c r="K177" s="248"/>
      <c r="L177" s="234"/>
      <c r="M177" s="234"/>
      <c r="N177" s="234"/>
      <c r="O177" s="234"/>
      <c r="P177" s="234"/>
      <c r="Q177" s="234"/>
      <c r="R177" s="234"/>
      <c r="S177" s="234"/>
      <c r="T177" s="234"/>
      <c r="U177" s="234"/>
      <c r="V177" s="234"/>
      <c r="W177" s="234"/>
      <c r="X177" s="234"/>
      <c r="Y177" s="234"/>
      <c r="Z177" s="234"/>
      <c r="AA177" s="234"/>
      <c r="AB177" s="234"/>
      <c r="AC177" s="234"/>
      <c r="AD177" s="234"/>
      <c r="AE177" s="234"/>
      <c r="AF177" s="234"/>
      <c r="AG177" s="234"/>
      <c r="AH177" s="234"/>
      <c r="AI177" s="234"/>
      <c r="AJ177" s="234"/>
      <c r="AK177" s="234"/>
      <c r="AL177" s="234"/>
      <c r="AM177" s="234"/>
      <c r="AN177" s="234"/>
      <c r="AO177" s="234"/>
      <c r="AP177" s="234"/>
      <c r="AQ177" s="234"/>
      <c r="AR177" s="234"/>
      <c r="AS177" s="234"/>
      <c r="AT177" s="234"/>
      <c r="AU177" s="234"/>
      <c r="AV177" s="234"/>
      <c r="AW177" s="234"/>
      <c r="AX177" s="234"/>
      <c r="AY177" s="234"/>
      <c r="AZ177" s="234"/>
      <c r="BA177" s="234"/>
      <c r="BB177" s="234"/>
      <c r="BC177" s="234"/>
      <c r="BD177" s="234"/>
      <c r="BE177" s="234"/>
      <c r="BF177" s="234"/>
      <c r="BG177" s="234"/>
      <c r="BH177" s="234"/>
      <c r="BI177" s="234"/>
      <c r="BJ177" s="234"/>
      <c r="BK177" s="234"/>
      <c r="BL177" s="234"/>
      <c r="BM177" s="234"/>
      <c r="BN177" s="234"/>
      <c r="BO177" s="234"/>
      <c r="BP177" s="234"/>
      <c r="BQ177" s="234"/>
      <c r="BR177" s="234"/>
      <c r="BS177" s="234"/>
      <c r="BT177" s="234"/>
      <c r="BU177" s="234"/>
      <c r="BV177" s="234"/>
      <c r="BW177" s="234"/>
      <c r="BX177" s="234"/>
      <c r="BY177" s="234"/>
      <c r="BZ177" s="234"/>
      <c r="CA177" s="234"/>
      <c r="CB177" s="234"/>
      <c r="CC177" s="234"/>
      <c r="CD177" s="234"/>
      <c r="CE177" s="234"/>
      <c r="CF177" s="234"/>
      <c r="CG177" s="234"/>
      <c r="CH177" s="234"/>
      <c r="CI177" s="234"/>
      <c r="CJ177" s="234"/>
      <c r="CK177" s="234"/>
      <c r="CL177" s="234"/>
      <c r="CM177" s="234"/>
      <c r="CN177" s="234"/>
      <c r="CO177" s="234"/>
      <c r="CP177" s="234"/>
      <c r="CQ177" s="234"/>
      <c r="CR177" s="234"/>
      <c r="CS177" s="234"/>
      <c r="CT177" s="234"/>
      <c r="CU177" s="234"/>
      <c r="CV177" s="234"/>
      <c r="CW177" s="234"/>
      <c r="CX177" s="234"/>
      <c r="CY177" s="234"/>
      <c r="CZ177" s="234"/>
      <c r="DA177" s="234"/>
      <c r="DB177" s="234"/>
      <c r="DC177" s="234"/>
      <c r="DD177" s="234"/>
      <c r="DE177" s="234"/>
      <c r="DF177" s="234"/>
      <c r="DG177" s="234"/>
      <c r="DH177" s="234"/>
      <c r="DI177" s="234"/>
      <c r="DJ177" s="234"/>
      <c r="DK177" s="234"/>
      <c r="DL177" s="234"/>
      <c r="DM177" s="234"/>
      <c r="DN177" s="234"/>
      <c r="DO177" s="234"/>
      <c r="DP177" s="234"/>
      <c r="DQ177" s="234"/>
      <c r="DR177" s="234"/>
      <c r="DS177" s="234"/>
      <c r="DT177" s="234"/>
      <c r="DU177" s="234"/>
      <c r="DV177" s="234"/>
      <c r="DW177" s="234"/>
      <c r="DX177" s="234"/>
      <c r="DY177" s="234"/>
      <c r="DZ177" s="234"/>
      <c r="EA177" s="234"/>
      <c r="EB177" s="234"/>
      <c r="EC177" s="234"/>
      <c r="ED177" s="234"/>
      <c r="EE177" s="234"/>
      <c r="EF177" s="234"/>
      <c r="EG177" s="234"/>
      <c r="EH177" s="234"/>
      <c r="EI177" s="234"/>
      <c r="EJ177" s="234"/>
      <c r="EK177" s="234"/>
      <c r="EL177" s="234"/>
      <c r="EM177" s="234"/>
      <c r="EN177" s="234"/>
      <c r="EO177" s="234"/>
      <c r="EP177" s="234"/>
      <c r="EQ177" s="234"/>
      <c r="ER177" s="234"/>
      <c r="ES177" s="234"/>
      <c r="ET177" s="234"/>
      <c r="EU177" s="234"/>
      <c r="EV177" s="234"/>
      <c r="EW177" s="234"/>
      <c r="EX177" s="234"/>
      <c r="EY177" s="234"/>
      <c r="EZ177" s="234"/>
      <c r="FA177" s="234"/>
      <c r="FB177" s="234"/>
      <c r="FC177" s="234"/>
      <c r="FD177" s="234"/>
      <c r="FE177" s="234"/>
      <c r="FF177" s="234"/>
      <c r="FG177" s="234"/>
      <c r="FH177" s="234"/>
      <c r="FI177" s="234"/>
      <c r="FJ177" s="234"/>
      <c r="FK177" s="234"/>
      <c r="FL177" s="234"/>
      <c r="FM177" s="234"/>
      <c r="FN177" s="234"/>
      <c r="FO177" s="234"/>
      <c r="FP177" s="234"/>
      <c r="FQ177" s="234"/>
      <c r="FR177" s="234"/>
      <c r="FS177" s="234"/>
      <c r="FT177" s="234"/>
      <c r="FU177" s="234"/>
      <c r="FV177" s="234"/>
      <c r="FW177" s="234"/>
      <c r="FX177" s="234"/>
      <c r="FY177" s="234"/>
      <c r="FZ177" s="234"/>
      <c r="GA177" s="234"/>
      <c r="GB177" s="234"/>
      <c r="GC177" s="234"/>
      <c r="GD177" s="234"/>
      <c r="GE177" s="234"/>
      <c r="GF177" s="234"/>
      <c r="GG177" s="234"/>
      <c r="GH177" s="234"/>
      <c r="GI177" s="234"/>
      <c r="GJ177" s="234"/>
      <c r="GK177" s="234"/>
      <c r="GL177" s="234"/>
      <c r="GM177" s="234"/>
      <c r="GN177" s="234"/>
      <c r="GO177" s="234"/>
      <c r="GP177" s="234"/>
      <c r="GQ177" s="234"/>
      <c r="GR177" s="234"/>
      <c r="GS177" s="234"/>
      <c r="GT177" s="234"/>
      <c r="GU177" s="234"/>
      <c r="GV177" s="234"/>
      <c r="GW177" s="234"/>
      <c r="GX177" s="234"/>
      <c r="GY177" s="234"/>
      <c r="GZ177" s="234"/>
      <c r="HA177" s="234"/>
      <c r="HB177" s="234"/>
      <c r="HC177" s="234"/>
      <c r="HD177" s="234"/>
      <c r="HE177" s="234"/>
      <c r="HF177" s="234"/>
      <c r="HG177" s="234"/>
      <c r="HH177" s="234"/>
      <c r="HI177" s="234"/>
      <c r="HJ177" s="234"/>
      <c r="HK177" s="234"/>
      <c r="HL177" s="234"/>
      <c r="HM177" s="234"/>
      <c r="HN177" s="234"/>
      <c r="HO177" s="234"/>
      <c r="HP177" s="234"/>
      <c r="HQ177" s="234"/>
      <c r="HR177" s="234"/>
      <c r="HS177" s="234"/>
      <c r="HT177" s="234"/>
      <c r="HU177" s="234"/>
      <c r="HV177" s="234"/>
      <c r="HW177" s="234"/>
      <c r="HX177" s="234"/>
      <c r="HY177" s="234"/>
      <c r="HZ177" s="234"/>
      <c r="IA177" s="234"/>
      <c r="IB177" s="234"/>
      <c r="IC177" s="234"/>
      <c r="ID177" s="234"/>
      <c r="IE177" s="234"/>
      <c r="IF177" s="234"/>
      <c r="IG177" s="234"/>
      <c r="IH177" s="234"/>
      <c r="II177" s="234"/>
      <c r="IJ177" s="234"/>
      <c r="IK177" s="234"/>
      <c r="IL177" s="234"/>
      <c r="IM177" s="234"/>
      <c r="IN177" s="234"/>
      <c r="IO177" s="234"/>
      <c r="IP177" s="234"/>
      <c r="IQ177" s="234"/>
      <c r="IR177" s="234"/>
      <c r="IS177" s="234"/>
      <c r="IT177" s="234"/>
      <c r="IU177" s="234"/>
    </row>
    <row r="178" spans="1:255" s="237" customFormat="1" ht="15" customHeight="1">
      <c r="A178" s="234"/>
      <c r="B178" s="1066"/>
      <c r="C178" s="348"/>
      <c r="D178" s="1082" t="s">
        <v>415</v>
      </c>
      <c r="E178" s="1066"/>
      <c r="F178" s="1066"/>
      <c r="G178" s="280"/>
      <c r="H178" s="248"/>
      <c r="I178" s="248"/>
      <c r="J178" s="248"/>
      <c r="K178" s="248"/>
      <c r="L178" s="234"/>
      <c r="M178" s="234"/>
      <c r="N178" s="234"/>
      <c r="O178" s="234"/>
      <c r="P178" s="234"/>
      <c r="Q178" s="234"/>
      <c r="R178" s="234"/>
      <c r="S178" s="234"/>
      <c r="T178" s="234"/>
      <c r="U178" s="234"/>
      <c r="V178" s="234"/>
      <c r="W178" s="234"/>
      <c r="X178" s="234"/>
      <c r="Y178" s="234"/>
      <c r="Z178" s="234"/>
      <c r="AA178" s="234"/>
      <c r="AB178" s="234"/>
      <c r="AC178" s="234"/>
      <c r="AD178" s="234"/>
      <c r="AE178" s="234"/>
      <c r="AF178" s="234"/>
      <c r="AG178" s="234"/>
      <c r="AH178" s="234"/>
      <c r="AI178" s="234"/>
      <c r="AJ178" s="234"/>
      <c r="AK178" s="234"/>
      <c r="AL178" s="234"/>
      <c r="AM178" s="234"/>
      <c r="AN178" s="234"/>
      <c r="AO178" s="234"/>
      <c r="AP178" s="234"/>
      <c r="AQ178" s="234"/>
      <c r="AR178" s="234"/>
      <c r="AS178" s="234"/>
      <c r="AT178" s="234"/>
      <c r="AU178" s="234"/>
      <c r="AV178" s="234"/>
      <c r="AW178" s="234"/>
      <c r="AX178" s="234"/>
      <c r="AY178" s="234"/>
      <c r="AZ178" s="234"/>
      <c r="BA178" s="234"/>
      <c r="BB178" s="234"/>
      <c r="BC178" s="234"/>
      <c r="BD178" s="234"/>
      <c r="BE178" s="234"/>
      <c r="BF178" s="234"/>
      <c r="BG178" s="234"/>
      <c r="BH178" s="234"/>
      <c r="BI178" s="234"/>
      <c r="BJ178" s="234"/>
      <c r="BK178" s="234"/>
      <c r="BL178" s="234"/>
      <c r="BM178" s="234"/>
      <c r="BN178" s="234"/>
      <c r="BO178" s="234"/>
      <c r="BP178" s="234"/>
      <c r="BQ178" s="234"/>
      <c r="BR178" s="234"/>
      <c r="BS178" s="234"/>
      <c r="BT178" s="234"/>
      <c r="BU178" s="234"/>
      <c r="BV178" s="234"/>
      <c r="BW178" s="234"/>
      <c r="BX178" s="234"/>
      <c r="BY178" s="234"/>
      <c r="BZ178" s="234"/>
      <c r="CA178" s="234"/>
      <c r="CB178" s="234"/>
      <c r="CC178" s="234"/>
      <c r="CD178" s="234"/>
      <c r="CE178" s="234"/>
      <c r="CF178" s="234"/>
      <c r="CG178" s="234"/>
      <c r="CH178" s="234"/>
      <c r="CI178" s="234"/>
      <c r="CJ178" s="234"/>
      <c r="CK178" s="234"/>
      <c r="CL178" s="234"/>
      <c r="CM178" s="234"/>
      <c r="CN178" s="234"/>
      <c r="CO178" s="234"/>
      <c r="CP178" s="234"/>
      <c r="CQ178" s="234"/>
      <c r="CR178" s="234"/>
      <c r="CS178" s="234"/>
      <c r="CT178" s="234"/>
      <c r="CU178" s="234"/>
      <c r="CV178" s="234"/>
      <c r="CW178" s="234"/>
      <c r="CX178" s="234"/>
      <c r="CY178" s="234"/>
      <c r="CZ178" s="234"/>
      <c r="DA178" s="234"/>
      <c r="DB178" s="234"/>
      <c r="DC178" s="234"/>
      <c r="DD178" s="234"/>
      <c r="DE178" s="234"/>
      <c r="DF178" s="234"/>
      <c r="DG178" s="234"/>
      <c r="DH178" s="234"/>
      <c r="DI178" s="234"/>
      <c r="DJ178" s="234"/>
      <c r="DK178" s="234"/>
      <c r="DL178" s="234"/>
      <c r="DM178" s="234"/>
      <c r="DN178" s="234"/>
      <c r="DO178" s="234"/>
      <c r="DP178" s="234"/>
      <c r="DQ178" s="234"/>
      <c r="DR178" s="234"/>
      <c r="DS178" s="234"/>
      <c r="DT178" s="234"/>
      <c r="DU178" s="234"/>
      <c r="DV178" s="234"/>
      <c r="DW178" s="234"/>
      <c r="DX178" s="234"/>
      <c r="DY178" s="234"/>
      <c r="DZ178" s="234"/>
      <c r="EA178" s="234"/>
      <c r="EB178" s="234"/>
      <c r="EC178" s="234"/>
      <c r="ED178" s="234"/>
      <c r="EE178" s="234"/>
      <c r="EF178" s="234"/>
      <c r="EG178" s="234"/>
      <c r="EH178" s="234"/>
      <c r="EI178" s="234"/>
      <c r="EJ178" s="234"/>
      <c r="EK178" s="234"/>
      <c r="EL178" s="234"/>
      <c r="EM178" s="234"/>
      <c r="EN178" s="234"/>
      <c r="EO178" s="234"/>
      <c r="EP178" s="234"/>
      <c r="EQ178" s="234"/>
      <c r="ER178" s="234"/>
      <c r="ES178" s="234"/>
      <c r="ET178" s="234"/>
      <c r="EU178" s="234"/>
      <c r="EV178" s="234"/>
      <c r="EW178" s="234"/>
      <c r="EX178" s="234"/>
      <c r="EY178" s="234"/>
      <c r="EZ178" s="234"/>
      <c r="FA178" s="234"/>
      <c r="FB178" s="234"/>
      <c r="FC178" s="234"/>
      <c r="FD178" s="234"/>
      <c r="FE178" s="234"/>
      <c r="FF178" s="234"/>
      <c r="FG178" s="234"/>
      <c r="FH178" s="234"/>
      <c r="FI178" s="234"/>
      <c r="FJ178" s="234"/>
      <c r="FK178" s="234"/>
      <c r="FL178" s="234"/>
      <c r="FM178" s="234"/>
      <c r="FN178" s="234"/>
      <c r="FO178" s="234"/>
      <c r="FP178" s="234"/>
      <c r="FQ178" s="234"/>
      <c r="FR178" s="234"/>
      <c r="FS178" s="234"/>
      <c r="FT178" s="234"/>
      <c r="FU178" s="234"/>
      <c r="FV178" s="234"/>
      <c r="FW178" s="234"/>
      <c r="FX178" s="234"/>
      <c r="FY178" s="234"/>
      <c r="FZ178" s="234"/>
      <c r="GA178" s="234"/>
      <c r="GB178" s="234"/>
      <c r="GC178" s="234"/>
      <c r="GD178" s="234"/>
      <c r="GE178" s="234"/>
      <c r="GF178" s="234"/>
      <c r="GG178" s="234"/>
      <c r="GH178" s="234"/>
      <c r="GI178" s="234"/>
      <c r="GJ178" s="234"/>
      <c r="GK178" s="234"/>
      <c r="GL178" s="234"/>
      <c r="GM178" s="234"/>
      <c r="GN178" s="234"/>
      <c r="GO178" s="234"/>
      <c r="GP178" s="234"/>
      <c r="GQ178" s="234"/>
      <c r="GR178" s="234"/>
      <c r="GS178" s="234"/>
      <c r="GT178" s="234"/>
      <c r="GU178" s="234"/>
      <c r="GV178" s="234"/>
      <c r="GW178" s="234"/>
      <c r="GX178" s="234"/>
      <c r="GY178" s="234"/>
      <c r="GZ178" s="234"/>
      <c r="HA178" s="234"/>
      <c r="HB178" s="234"/>
      <c r="HC178" s="234"/>
      <c r="HD178" s="234"/>
      <c r="HE178" s="234"/>
      <c r="HF178" s="234"/>
      <c r="HG178" s="234"/>
      <c r="HH178" s="234"/>
      <c r="HI178" s="234"/>
      <c r="HJ178" s="234"/>
      <c r="HK178" s="234"/>
      <c r="HL178" s="234"/>
      <c r="HM178" s="234"/>
      <c r="HN178" s="234"/>
      <c r="HO178" s="234"/>
      <c r="HP178" s="234"/>
      <c r="HQ178" s="234"/>
      <c r="HR178" s="234"/>
      <c r="HS178" s="234"/>
      <c r="HT178" s="234"/>
      <c r="HU178" s="234"/>
      <c r="HV178" s="234"/>
      <c r="HW178" s="234"/>
      <c r="HX178" s="234"/>
      <c r="HY178" s="234"/>
      <c r="HZ178" s="234"/>
      <c r="IA178" s="234"/>
      <c r="IB178" s="234"/>
      <c r="IC178" s="234"/>
      <c r="ID178" s="234"/>
      <c r="IE178" s="234"/>
      <c r="IF178" s="234"/>
      <c r="IG178" s="234"/>
      <c r="IH178" s="234"/>
      <c r="II178" s="234"/>
      <c r="IJ178" s="234"/>
      <c r="IK178" s="234"/>
      <c r="IL178" s="234"/>
      <c r="IM178" s="234"/>
      <c r="IN178" s="234"/>
      <c r="IO178" s="234"/>
      <c r="IP178" s="234"/>
      <c r="IQ178" s="234"/>
      <c r="IR178" s="234"/>
      <c r="IS178" s="234"/>
      <c r="IT178" s="234"/>
      <c r="IU178" s="234"/>
    </row>
    <row r="179" spans="1:255" s="237" customFormat="1" ht="23.1" customHeight="1">
      <c r="A179" s="234"/>
      <c r="B179" s="1066"/>
      <c r="C179" s="348"/>
      <c r="D179" s="1082" t="s">
        <v>571</v>
      </c>
      <c r="E179" s="1066"/>
      <c r="F179" s="1066"/>
      <c r="G179" s="280"/>
      <c r="H179" s="248"/>
      <c r="I179" s="248"/>
      <c r="J179" s="248"/>
      <c r="K179" s="248"/>
      <c r="L179" s="234"/>
      <c r="M179" s="234"/>
      <c r="N179" s="234"/>
      <c r="O179" s="234"/>
      <c r="P179" s="234"/>
      <c r="Q179" s="234"/>
      <c r="R179" s="234"/>
      <c r="S179" s="234"/>
      <c r="T179" s="234"/>
      <c r="U179" s="234"/>
      <c r="V179" s="234"/>
      <c r="W179" s="234"/>
      <c r="X179" s="234"/>
      <c r="Y179" s="234"/>
      <c r="Z179" s="234"/>
      <c r="AA179" s="234"/>
      <c r="AB179" s="234"/>
      <c r="AC179" s="234"/>
      <c r="AD179" s="234"/>
      <c r="AE179" s="234"/>
      <c r="AF179" s="234"/>
      <c r="AG179" s="234"/>
      <c r="AH179" s="234"/>
      <c r="AI179" s="234"/>
      <c r="AJ179" s="234"/>
      <c r="AK179" s="234"/>
      <c r="AL179" s="234"/>
      <c r="AM179" s="234"/>
      <c r="AN179" s="234"/>
      <c r="AO179" s="234"/>
      <c r="AP179" s="234"/>
      <c r="AQ179" s="234"/>
      <c r="AR179" s="234"/>
      <c r="AS179" s="234"/>
      <c r="AT179" s="234"/>
      <c r="AU179" s="234"/>
      <c r="AV179" s="234"/>
      <c r="AW179" s="234"/>
      <c r="AX179" s="234"/>
      <c r="AY179" s="234"/>
      <c r="AZ179" s="234"/>
      <c r="BA179" s="234"/>
      <c r="BB179" s="234"/>
      <c r="BC179" s="234"/>
      <c r="BD179" s="234"/>
      <c r="BE179" s="234"/>
      <c r="BF179" s="234"/>
      <c r="BG179" s="234"/>
      <c r="BH179" s="234"/>
      <c r="BI179" s="234"/>
      <c r="BJ179" s="234"/>
      <c r="BK179" s="234"/>
      <c r="BL179" s="234"/>
      <c r="BM179" s="234"/>
      <c r="BN179" s="234"/>
      <c r="BO179" s="234"/>
      <c r="BP179" s="234"/>
      <c r="BQ179" s="234"/>
      <c r="BR179" s="234"/>
      <c r="BS179" s="234"/>
      <c r="BT179" s="234"/>
      <c r="BU179" s="234"/>
      <c r="BV179" s="234"/>
      <c r="BW179" s="234"/>
      <c r="BX179" s="234"/>
      <c r="BY179" s="234"/>
      <c r="BZ179" s="234"/>
      <c r="CA179" s="234"/>
      <c r="CB179" s="234"/>
      <c r="CC179" s="234"/>
      <c r="CD179" s="234"/>
      <c r="CE179" s="234"/>
      <c r="CF179" s="234"/>
      <c r="CG179" s="234"/>
      <c r="CH179" s="234"/>
      <c r="CI179" s="234"/>
      <c r="CJ179" s="234"/>
      <c r="CK179" s="234"/>
      <c r="CL179" s="234"/>
      <c r="CM179" s="234"/>
      <c r="CN179" s="234"/>
      <c r="CO179" s="234"/>
      <c r="CP179" s="234"/>
      <c r="CQ179" s="234"/>
      <c r="CR179" s="234"/>
      <c r="CS179" s="234"/>
      <c r="CT179" s="234"/>
      <c r="CU179" s="234"/>
      <c r="CV179" s="234"/>
      <c r="CW179" s="234"/>
      <c r="CX179" s="234"/>
      <c r="CY179" s="234"/>
      <c r="CZ179" s="234"/>
      <c r="DA179" s="234"/>
      <c r="DB179" s="234"/>
      <c r="DC179" s="234"/>
      <c r="DD179" s="234"/>
      <c r="DE179" s="234"/>
      <c r="DF179" s="234"/>
      <c r="DG179" s="234"/>
      <c r="DH179" s="234"/>
      <c r="DI179" s="234"/>
      <c r="DJ179" s="234"/>
      <c r="DK179" s="234"/>
      <c r="DL179" s="234"/>
      <c r="DM179" s="234"/>
      <c r="DN179" s="234"/>
      <c r="DO179" s="234"/>
      <c r="DP179" s="234"/>
      <c r="DQ179" s="234"/>
      <c r="DR179" s="234"/>
      <c r="DS179" s="234"/>
      <c r="DT179" s="234"/>
      <c r="DU179" s="234"/>
      <c r="DV179" s="234"/>
      <c r="DW179" s="234"/>
      <c r="DX179" s="234"/>
      <c r="DY179" s="234"/>
      <c r="DZ179" s="234"/>
      <c r="EA179" s="234"/>
      <c r="EB179" s="234"/>
      <c r="EC179" s="234"/>
      <c r="ED179" s="234"/>
      <c r="EE179" s="234"/>
      <c r="EF179" s="234"/>
      <c r="EG179" s="234"/>
      <c r="EH179" s="234"/>
      <c r="EI179" s="234"/>
      <c r="EJ179" s="234"/>
      <c r="EK179" s="234"/>
      <c r="EL179" s="234"/>
      <c r="EM179" s="234"/>
      <c r="EN179" s="234"/>
      <c r="EO179" s="234"/>
      <c r="EP179" s="234"/>
      <c r="EQ179" s="234"/>
      <c r="ER179" s="234"/>
      <c r="ES179" s="234"/>
      <c r="ET179" s="234"/>
      <c r="EU179" s="234"/>
      <c r="EV179" s="234"/>
      <c r="EW179" s="234"/>
      <c r="EX179" s="234"/>
      <c r="EY179" s="234"/>
      <c r="EZ179" s="234"/>
      <c r="FA179" s="234"/>
      <c r="FB179" s="234"/>
      <c r="FC179" s="234"/>
      <c r="FD179" s="234"/>
      <c r="FE179" s="234"/>
      <c r="FF179" s="234"/>
      <c r="FG179" s="234"/>
      <c r="FH179" s="234"/>
      <c r="FI179" s="234"/>
      <c r="FJ179" s="234"/>
      <c r="FK179" s="234"/>
      <c r="FL179" s="234"/>
      <c r="FM179" s="234"/>
      <c r="FN179" s="234"/>
      <c r="FO179" s="234"/>
      <c r="FP179" s="234"/>
      <c r="FQ179" s="234"/>
      <c r="FR179" s="234"/>
      <c r="FS179" s="234"/>
      <c r="FT179" s="234"/>
      <c r="FU179" s="234"/>
      <c r="FV179" s="234"/>
      <c r="FW179" s="234"/>
      <c r="FX179" s="234"/>
      <c r="FY179" s="234"/>
      <c r="FZ179" s="234"/>
      <c r="GA179" s="234"/>
      <c r="GB179" s="234"/>
      <c r="GC179" s="234"/>
      <c r="GD179" s="234"/>
      <c r="GE179" s="234"/>
      <c r="GF179" s="234"/>
      <c r="GG179" s="234"/>
      <c r="GH179" s="234"/>
      <c r="GI179" s="234"/>
      <c r="GJ179" s="234"/>
      <c r="GK179" s="234"/>
      <c r="GL179" s="234"/>
      <c r="GM179" s="234"/>
      <c r="GN179" s="234"/>
      <c r="GO179" s="234"/>
      <c r="GP179" s="234"/>
      <c r="GQ179" s="234"/>
      <c r="GR179" s="234"/>
      <c r="GS179" s="234"/>
      <c r="GT179" s="234"/>
      <c r="GU179" s="234"/>
      <c r="GV179" s="234"/>
      <c r="GW179" s="234"/>
      <c r="GX179" s="234"/>
      <c r="GY179" s="234"/>
      <c r="GZ179" s="234"/>
      <c r="HA179" s="234"/>
      <c r="HB179" s="234"/>
      <c r="HC179" s="234"/>
      <c r="HD179" s="234"/>
      <c r="HE179" s="234"/>
      <c r="HF179" s="234"/>
      <c r="HG179" s="234"/>
      <c r="HH179" s="234"/>
      <c r="HI179" s="234"/>
      <c r="HJ179" s="234"/>
      <c r="HK179" s="234"/>
      <c r="HL179" s="234"/>
      <c r="HM179" s="234"/>
      <c r="HN179" s="234"/>
      <c r="HO179" s="234"/>
      <c r="HP179" s="234"/>
      <c r="HQ179" s="234"/>
      <c r="HR179" s="234"/>
      <c r="HS179" s="234"/>
      <c r="HT179" s="234"/>
      <c r="HU179" s="234"/>
      <c r="HV179" s="234"/>
      <c r="HW179" s="234"/>
      <c r="HX179" s="234"/>
      <c r="HY179" s="234"/>
      <c r="HZ179" s="234"/>
      <c r="IA179" s="234"/>
      <c r="IB179" s="234"/>
      <c r="IC179" s="234"/>
      <c r="ID179" s="234"/>
      <c r="IE179" s="234"/>
      <c r="IF179" s="234"/>
      <c r="IG179" s="234"/>
      <c r="IH179" s="234"/>
      <c r="II179" s="234"/>
      <c r="IJ179" s="234"/>
      <c r="IK179" s="234"/>
      <c r="IL179" s="234"/>
      <c r="IM179" s="234"/>
      <c r="IN179" s="234"/>
      <c r="IO179" s="234"/>
      <c r="IP179" s="234"/>
      <c r="IQ179" s="234"/>
      <c r="IR179" s="234"/>
      <c r="IS179" s="234"/>
      <c r="IT179" s="234"/>
      <c r="IU179" s="234"/>
    </row>
    <row r="180" spans="1:255" s="237" customFormat="1" ht="15" customHeight="1">
      <c r="A180" s="234"/>
      <c r="B180" s="1066"/>
      <c r="C180" s="348"/>
      <c r="D180" s="1082" t="s">
        <v>570</v>
      </c>
      <c r="E180" s="1066"/>
      <c r="F180" s="1066"/>
      <c r="G180" s="280"/>
      <c r="H180" s="248"/>
      <c r="I180" s="248"/>
      <c r="J180" s="248"/>
      <c r="K180" s="248"/>
      <c r="L180" s="234"/>
      <c r="M180" s="234"/>
      <c r="N180" s="234"/>
      <c r="O180" s="234"/>
      <c r="P180" s="234"/>
      <c r="Q180" s="234"/>
      <c r="R180" s="234"/>
      <c r="S180" s="234"/>
      <c r="T180" s="234"/>
      <c r="U180" s="234"/>
      <c r="V180" s="234"/>
      <c r="W180" s="234"/>
      <c r="X180" s="234"/>
      <c r="Y180" s="234"/>
      <c r="Z180" s="234"/>
      <c r="AA180" s="234"/>
      <c r="AB180" s="234"/>
      <c r="AC180" s="234"/>
      <c r="AD180" s="234"/>
      <c r="AE180" s="234"/>
      <c r="AF180" s="234"/>
      <c r="AG180" s="234"/>
      <c r="AH180" s="234"/>
      <c r="AI180" s="234"/>
      <c r="AJ180" s="234"/>
      <c r="AK180" s="234"/>
      <c r="AL180" s="234"/>
      <c r="AM180" s="234"/>
      <c r="AN180" s="234"/>
      <c r="AO180" s="234"/>
      <c r="AP180" s="234"/>
      <c r="AQ180" s="234"/>
      <c r="AR180" s="234"/>
      <c r="AS180" s="234"/>
      <c r="AT180" s="234"/>
      <c r="AU180" s="234"/>
      <c r="AV180" s="234"/>
      <c r="AW180" s="234"/>
      <c r="AX180" s="234"/>
      <c r="AY180" s="234"/>
      <c r="AZ180" s="234"/>
      <c r="BA180" s="234"/>
      <c r="BB180" s="234"/>
      <c r="BC180" s="234"/>
      <c r="BD180" s="234"/>
      <c r="BE180" s="234"/>
      <c r="BF180" s="234"/>
      <c r="BG180" s="234"/>
      <c r="BH180" s="234"/>
      <c r="BI180" s="234"/>
      <c r="BJ180" s="234"/>
      <c r="BK180" s="234"/>
      <c r="BL180" s="234"/>
      <c r="BM180" s="234"/>
      <c r="BN180" s="234"/>
      <c r="BO180" s="234"/>
      <c r="BP180" s="234"/>
      <c r="BQ180" s="234"/>
      <c r="BR180" s="234"/>
      <c r="BS180" s="234"/>
      <c r="BT180" s="234"/>
      <c r="BU180" s="234"/>
      <c r="BV180" s="234"/>
      <c r="BW180" s="234"/>
      <c r="BX180" s="234"/>
      <c r="BY180" s="234"/>
      <c r="BZ180" s="234"/>
      <c r="CA180" s="234"/>
      <c r="CB180" s="234"/>
      <c r="CC180" s="234"/>
      <c r="CD180" s="234"/>
      <c r="CE180" s="234"/>
      <c r="CF180" s="234"/>
      <c r="CG180" s="234"/>
      <c r="CH180" s="234"/>
      <c r="CI180" s="234"/>
      <c r="CJ180" s="234"/>
      <c r="CK180" s="234"/>
      <c r="CL180" s="234"/>
      <c r="CM180" s="234"/>
      <c r="CN180" s="234"/>
      <c r="CO180" s="234"/>
      <c r="CP180" s="234"/>
      <c r="CQ180" s="234"/>
      <c r="CR180" s="234"/>
      <c r="CS180" s="234"/>
      <c r="CT180" s="234"/>
      <c r="CU180" s="234"/>
      <c r="CV180" s="234"/>
      <c r="CW180" s="234"/>
      <c r="CX180" s="234"/>
      <c r="CY180" s="234"/>
      <c r="CZ180" s="234"/>
      <c r="DA180" s="234"/>
      <c r="DB180" s="234"/>
      <c r="DC180" s="234"/>
      <c r="DD180" s="234"/>
      <c r="DE180" s="234"/>
      <c r="DF180" s="234"/>
      <c r="DG180" s="234"/>
      <c r="DH180" s="234"/>
      <c r="DI180" s="234"/>
      <c r="DJ180" s="234"/>
      <c r="DK180" s="234"/>
      <c r="DL180" s="234"/>
      <c r="DM180" s="234"/>
      <c r="DN180" s="234"/>
      <c r="DO180" s="234"/>
      <c r="DP180" s="234"/>
      <c r="DQ180" s="234"/>
      <c r="DR180" s="234"/>
      <c r="DS180" s="234"/>
      <c r="DT180" s="234"/>
      <c r="DU180" s="234"/>
      <c r="DV180" s="234"/>
      <c r="DW180" s="234"/>
      <c r="DX180" s="234"/>
      <c r="DY180" s="234"/>
      <c r="DZ180" s="234"/>
      <c r="EA180" s="234"/>
      <c r="EB180" s="234"/>
      <c r="EC180" s="234"/>
      <c r="ED180" s="234"/>
      <c r="EE180" s="234"/>
      <c r="EF180" s="234"/>
      <c r="EG180" s="234"/>
      <c r="EH180" s="234"/>
      <c r="EI180" s="234"/>
      <c r="EJ180" s="234"/>
      <c r="EK180" s="234"/>
      <c r="EL180" s="234"/>
      <c r="EM180" s="234"/>
      <c r="EN180" s="234"/>
      <c r="EO180" s="234"/>
      <c r="EP180" s="234"/>
      <c r="EQ180" s="234"/>
      <c r="ER180" s="234"/>
      <c r="ES180" s="234"/>
      <c r="ET180" s="234"/>
      <c r="EU180" s="234"/>
      <c r="EV180" s="234"/>
      <c r="EW180" s="234"/>
      <c r="EX180" s="234"/>
      <c r="EY180" s="234"/>
      <c r="EZ180" s="234"/>
      <c r="FA180" s="234"/>
      <c r="FB180" s="234"/>
      <c r="FC180" s="234"/>
      <c r="FD180" s="234"/>
      <c r="FE180" s="234"/>
      <c r="FF180" s="234"/>
      <c r="FG180" s="234"/>
      <c r="FH180" s="234"/>
      <c r="FI180" s="234"/>
      <c r="FJ180" s="234"/>
      <c r="FK180" s="234"/>
      <c r="FL180" s="234"/>
      <c r="FM180" s="234"/>
      <c r="FN180" s="234"/>
      <c r="FO180" s="234"/>
      <c r="FP180" s="234"/>
      <c r="FQ180" s="234"/>
      <c r="FR180" s="234"/>
      <c r="FS180" s="234"/>
      <c r="FT180" s="234"/>
      <c r="FU180" s="234"/>
      <c r="FV180" s="234"/>
      <c r="FW180" s="234"/>
      <c r="FX180" s="234"/>
      <c r="FY180" s="234"/>
      <c r="FZ180" s="234"/>
      <c r="GA180" s="234"/>
      <c r="GB180" s="234"/>
      <c r="GC180" s="234"/>
      <c r="GD180" s="234"/>
      <c r="GE180" s="234"/>
      <c r="GF180" s="234"/>
      <c r="GG180" s="234"/>
      <c r="GH180" s="234"/>
      <c r="GI180" s="234"/>
      <c r="GJ180" s="234"/>
      <c r="GK180" s="234"/>
      <c r="GL180" s="234"/>
      <c r="GM180" s="234"/>
      <c r="GN180" s="234"/>
      <c r="GO180" s="234"/>
      <c r="GP180" s="234"/>
      <c r="GQ180" s="234"/>
      <c r="GR180" s="234"/>
      <c r="GS180" s="234"/>
      <c r="GT180" s="234"/>
      <c r="GU180" s="234"/>
      <c r="GV180" s="234"/>
      <c r="GW180" s="234"/>
      <c r="GX180" s="234"/>
      <c r="GY180" s="234"/>
      <c r="GZ180" s="234"/>
      <c r="HA180" s="234"/>
      <c r="HB180" s="234"/>
      <c r="HC180" s="234"/>
      <c r="HD180" s="234"/>
      <c r="HE180" s="234"/>
      <c r="HF180" s="234"/>
      <c r="HG180" s="234"/>
      <c r="HH180" s="234"/>
      <c r="HI180" s="234"/>
      <c r="HJ180" s="234"/>
      <c r="HK180" s="234"/>
      <c r="HL180" s="234"/>
      <c r="HM180" s="234"/>
      <c r="HN180" s="234"/>
      <c r="HO180" s="234"/>
      <c r="HP180" s="234"/>
      <c r="HQ180" s="234"/>
      <c r="HR180" s="234"/>
      <c r="HS180" s="234"/>
      <c r="HT180" s="234"/>
      <c r="HU180" s="234"/>
      <c r="HV180" s="234"/>
      <c r="HW180" s="234"/>
      <c r="HX180" s="234"/>
      <c r="HY180" s="234"/>
      <c r="HZ180" s="234"/>
      <c r="IA180" s="234"/>
      <c r="IB180" s="234"/>
      <c r="IC180" s="234"/>
      <c r="ID180" s="234"/>
      <c r="IE180" s="234"/>
      <c r="IF180" s="234"/>
      <c r="IG180" s="234"/>
      <c r="IH180" s="234"/>
      <c r="II180" s="234"/>
      <c r="IJ180" s="234"/>
      <c r="IK180" s="234"/>
      <c r="IL180" s="234"/>
      <c r="IM180" s="234"/>
      <c r="IN180" s="234"/>
      <c r="IO180" s="234"/>
      <c r="IP180" s="234"/>
      <c r="IQ180" s="234"/>
      <c r="IR180" s="234"/>
      <c r="IS180" s="234"/>
      <c r="IT180" s="234"/>
      <c r="IU180" s="234"/>
    </row>
    <row r="181" spans="1:255" s="237" customFormat="1" ht="15.6" customHeight="1" thickBot="1">
      <c r="A181" s="234"/>
      <c r="B181" s="1066"/>
      <c r="C181" s="348"/>
      <c r="D181" s="1068" t="s">
        <v>1472</v>
      </c>
      <c r="E181" s="1066"/>
      <c r="F181" s="1066"/>
      <c r="G181" s="280"/>
      <c r="H181" s="248"/>
      <c r="I181" s="248"/>
      <c r="J181" s="248"/>
      <c r="K181" s="248"/>
      <c r="L181" s="234"/>
      <c r="M181" s="234"/>
      <c r="N181" s="234"/>
      <c r="O181" s="234"/>
      <c r="P181" s="234"/>
      <c r="Q181" s="234"/>
      <c r="R181" s="234"/>
      <c r="S181" s="234"/>
      <c r="T181" s="234"/>
      <c r="U181" s="234"/>
      <c r="V181" s="234"/>
      <c r="W181" s="234"/>
      <c r="X181" s="234"/>
      <c r="Y181" s="234"/>
      <c r="Z181" s="234"/>
      <c r="AA181" s="234"/>
      <c r="AB181" s="234"/>
      <c r="AC181" s="234"/>
      <c r="AD181" s="234"/>
      <c r="AE181" s="234"/>
      <c r="AF181" s="234"/>
      <c r="AG181" s="234"/>
      <c r="AH181" s="234"/>
      <c r="AI181" s="234"/>
      <c r="AJ181" s="234"/>
      <c r="AK181" s="234"/>
      <c r="AL181" s="234"/>
      <c r="AM181" s="234"/>
      <c r="AN181" s="234"/>
      <c r="AO181" s="234"/>
      <c r="AP181" s="234"/>
      <c r="AQ181" s="234"/>
      <c r="AR181" s="234"/>
      <c r="AS181" s="234"/>
      <c r="AT181" s="234"/>
      <c r="AU181" s="234"/>
      <c r="AV181" s="234"/>
      <c r="AW181" s="234"/>
      <c r="AX181" s="234"/>
      <c r="AY181" s="234"/>
      <c r="AZ181" s="234"/>
      <c r="BA181" s="234"/>
      <c r="BB181" s="234"/>
      <c r="BC181" s="234"/>
      <c r="BD181" s="234"/>
      <c r="BE181" s="234"/>
      <c r="BF181" s="234"/>
      <c r="BG181" s="234"/>
      <c r="BH181" s="234"/>
      <c r="BI181" s="234"/>
      <c r="BJ181" s="234"/>
      <c r="BK181" s="234"/>
      <c r="BL181" s="234"/>
      <c r="BM181" s="234"/>
      <c r="BN181" s="234"/>
      <c r="BO181" s="234"/>
      <c r="BP181" s="234"/>
      <c r="BQ181" s="234"/>
      <c r="BR181" s="234"/>
      <c r="BS181" s="234"/>
      <c r="BT181" s="234"/>
      <c r="BU181" s="234"/>
      <c r="BV181" s="234"/>
      <c r="BW181" s="234"/>
      <c r="BX181" s="234"/>
      <c r="BY181" s="234"/>
      <c r="BZ181" s="234"/>
      <c r="CA181" s="234"/>
      <c r="CB181" s="234"/>
      <c r="CC181" s="234"/>
      <c r="CD181" s="234"/>
      <c r="CE181" s="234"/>
      <c r="CF181" s="234"/>
      <c r="CG181" s="234"/>
      <c r="CH181" s="234"/>
      <c r="CI181" s="234"/>
      <c r="CJ181" s="234"/>
      <c r="CK181" s="234"/>
      <c r="CL181" s="234"/>
      <c r="CM181" s="234"/>
      <c r="CN181" s="234"/>
      <c r="CO181" s="234"/>
      <c r="CP181" s="234"/>
      <c r="CQ181" s="234"/>
      <c r="CR181" s="234"/>
      <c r="CS181" s="234"/>
      <c r="CT181" s="234"/>
      <c r="CU181" s="234"/>
      <c r="CV181" s="234"/>
      <c r="CW181" s="234"/>
      <c r="CX181" s="234"/>
      <c r="CY181" s="234"/>
      <c r="CZ181" s="234"/>
      <c r="DA181" s="234"/>
      <c r="DB181" s="234"/>
      <c r="DC181" s="234"/>
      <c r="DD181" s="234"/>
      <c r="DE181" s="234"/>
      <c r="DF181" s="234"/>
      <c r="DG181" s="234"/>
      <c r="DH181" s="234"/>
      <c r="DI181" s="234"/>
      <c r="DJ181" s="234"/>
      <c r="DK181" s="234"/>
      <c r="DL181" s="234"/>
      <c r="DM181" s="234"/>
      <c r="DN181" s="234"/>
      <c r="DO181" s="234"/>
      <c r="DP181" s="234"/>
      <c r="DQ181" s="234"/>
      <c r="DR181" s="234"/>
      <c r="DS181" s="234"/>
      <c r="DT181" s="234"/>
      <c r="DU181" s="234"/>
      <c r="DV181" s="234"/>
      <c r="DW181" s="234"/>
      <c r="DX181" s="234"/>
      <c r="DY181" s="234"/>
      <c r="DZ181" s="234"/>
      <c r="EA181" s="234"/>
      <c r="EB181" s="234"/>
      <c r="EC181" s="234"/>
      <c r="ED181" s="234"/>
      <c r="EE181" s="234"/>
      <c r="EF181" s="234"/>
      <c r="EG181" s="234"/>
      <c r="EH181" s="234"/>
      <c r="EI181" s="234"/>
      <c r="EJ181" s="234"/>
      <c r="EK181" s="234"/>
      <c r="EL181" s="234"/>
      <c r="EM181" s="234"/>
      <c r="EN181" s="234"/>
      <c r="EO181" s="234"/>
      <c r="EP181" s="234"/>
      <c r="EQ181" s="234"/>
      <c r="ER181" s="234"/>
      <c r="ES181" s="234"/>
      <c r="ET181" s="234"/>
      <c r="EU181" s="234"/>
      <c r="EV181" s="234"/>
      <c r="EW181" s="234"/>
      <c r="EX181" s="234"/>
      <c r="EY181" s="234"/>
      <c r="EZ181" s="234"/>
      <c r="FA181" s="234"/>
      <c r="FB181" s="234"/>
      <c r="FC181" s="234"/>
      <c r="FD181" s="234"/>
      <c r="FE181" s="234"/>
      <c r="FF181" s="234"/>
      <c r="FG181" s="234"/>
      <c r="FH181" s="234"/>
      <c r="FI181" s="234"/>
      <c r="FJ181" s="234"/>
      <c r="FK181" s="234"/>
      <c r="FL181" s="234"/>
      <c r="FM181" s="234"/>
      <c r="FN181" s="234"/>
      <c r="FO181" s="234"/>
      <c r="FP181" s="234"/>
      <c r="FQ181" s="234"/>
      <c r="FR181" s="234"/>
      <c r="FS181" s="234"/>
      <c r="FT181" s="234"/>
      <c r="FU181" s="234"/>
      <c r="FV181" s="234"/>
      <c r="FW181" s="234"/>
      <c r="FX181" s="234"/>
      <c r="FY181" s="234"/>
      <c r="FZ181" s="234"/>
      <c r="GA181" s="234"/>
      <c r="GB181" s="234"/>
      <c r="GC181" s="234"/>
      <c r="GD181" s="234"/>
      <c r="GE181" s="234"/>
      <c r="GF181" s="234"/>
      <c r="GG181" s="234"/>
      <c r="GH181" s="234"/>
      <c r="GI181" s="234"/>
      <c r="GJ181" s="234"/>
      <c r="GK181" s="234"/>
      <c r="GL181" s="234"/>
      <c r="GM181" s="234"/>
      <c r="GN181" s="234"/>
      <c r="GO181" s="234"/>
      <c r="GP181" s="234"/>
      <c r="GQ181" s="234"/>
      <c r="GR181" s="234"/>
      <c r="GS181" s="234"/>
      <c r="GT181" s="234"/>
      <c r="GU181" s="234"/>
      <c r="GV181" s="234"/>
      <c r="GW181" s="234"/>
      <c r="GX181" s="234"/>
      <c r="GY181" s="234"/>
      <c r="GZ181" s="234"/>
      <c r="HA181" s="234"/>
      <c r="HB181" s="234"/>
      <c r="HC181" s="234"/>
      <c r="HD181" s="234"/>
      <c r="HE181" s="234"/>
      <c r="HF181" s="234"/>
      <c r="HG181" s="234"/>
      <c r="HH181" s="234"/>
      <c r="HI181" s="234"/>
      <c r="HJ181" s="234"/>
      <c r="HK181" s="234"/>
      <c r="HL181" s="234"/>
      <c r="HM181" s="234"/>
      <c r="HN181" s="234"/>
      <c r="HO181" s="234"/>
      <c r="HP181" s="234"/>
      <c r="HQ181" s="234"/>
      <c r="HR181" s="234"/>
      <c r="HS181" s="234"/>
      <c r="HT181" s="234"/>
      <c r="HU181" s="234"/>
      <c r="HV181" s="234"/>
      <c r="HW181" s="234"/>
      <c r="HX181" s="234"/>
      <c r="HY181" s="234"/>
      <c r="HZ181" s="234"/>
      <c r="IA181" s="234"/>
      <c r="IB181" s="234"/>
      <c r="IC181" s="234"/>
      <c r="ID181" s="234"/>
      <c r="IE181" s="234"/>
      <c r="IF181" s="234"/>
      <c r="IG181" s="234"/>
      <c r="IH181" s="234"/>
      <c r="II181" s="234"/>
      <c r="IJ181" s="234"/>
      <c r="IK181" s="234"/>
      <c r="IL181" s="234"/>
      <c r="IM181" s="234"/>
      <c r="IN181" s="234"/>
      <c r="IO181" s="234"/>
      <c r="IP181" s="234"/>
      <c r="IQ181" s="234"/>
      <c r="IR181" s="234"/>
      <c r="IS181" s="234"/>
      <c r="IT181" s="234"/>
      <c r="IU181" s="234"/>
    </row>
    <row r="182" spans="1:255" s="237" customFormat="1" ht="24" customHeight="1" thickBot="1">
      <c r="A182" s="234"/>
      <c r="B182" s="1066"/>
      <c r="C182" s="348"/>
      <c r="D182" s="349" t="s">
        <v>569</v>
      </c>
      <c r="E182" s="349" t="s">
        <v>568</v>
      </c>
      <c r="F182" s="349" t="s">
        <v>567</v>
      </c>
      <c r="G182" s="280"/>
      <c r="H182" s="248"/>
      <c r="I182" s="248"/>
      <c r="J182" s="248"/>
      <c r="K182" s="248"/>
      <c r="L182" s="234"/>
      <c r="M182" s="234"/>
      <c r="N182" s="234"/>
      <c r="O182" s="234"/>
      <c r="P182" s="234"/>
      <c r="Q182" s="234"/>
      <c r="R182" s="234"/>
      <c r="S182" s="234"/>
      <c r="T182" s="234"/>
      <c r="U182" s="234"/>
      <c r="V182" s="234"/>
      <c r="W182" s="234"/>
      <c r="X182" s="234"/>
      <c r="Y182" s="234"/>
      <c r="Z182" s="234"/>
      <c r="AA182" s="234"/>
      <c r="AB182" s="234"/>
      <c r="AC182" s="234"/>
      <c r="AD182" s="234"/>
      <c r="AE182" s="234"/>
      <c r="AF182" s="234"/>
      <c r="AG182" s="234"/>
      <c r="AH182" s="234"/>
      <c r="AI182" s="234"/>
      <c r="AJ182" s="234"/>
      <c r="AK182" s="234"/>
      <c r="AL182" s="234"/>
      <c r="AM182" s="234"/>
      <c r="AN182" s="234"/>
      <c r="AO182" s="234"/>
      <c r="AP182" s="234"/>
      <c r="AQ182" s="234"/>
      <c r="AR182" s="234"/>
      <c r="AS182" s="234"/>
      <c r="AT182" s="234"/>
      <c r="AU182" s="234"/>
      <c r="AV182" s="234"/>
      <c r="AW182" s="234"/>
      <c r="AX182" s="234"/>
      <c r="AY182" s="234"/>
      <c r="AZ182" s="234"/>
      <c r="BA182" s="234"/>
      <c r="BB182" s="234"/>
      <c r="BC182" s="234"/>
      <c r="BD182" s="234"/>
      <c r="BE182" s="234"/>
      <c r="BF182" s="234"/>
      <c r="BG182" s="234"/>
      <c r="BH182" s="234"/>
      <c r="BI182" s="234"/>
      <c r="BJ182" s="234"/>
      <c r="BK182" s="234"/>
      <c r="BL182" s="234"/>
      <c r="BM182" s="234"/>
      <c r="BN182" s="234"/>
      <c r="BO182" s="234"/>
      <c r="BP182" s="234"/>
      <c r="BQ182" s="234"/>
      <c r="BR182" s="234"/>
      <c r="BS182" s="234"/>
      <c r="BT182" s="234"/>
      <c r="BU182" s="234"/>
      <c r="BV182" s="234"/>
      <c r="BW182" s="234"/>
      <c r="BX182" s="234"/>
      <c r="BY182" s="234"/>
      <c r="BZ182" s="234"/>
      <c r="CA182" s="234"/>
      <c r="CB182" s="234"/>
      <c r="CC182" s="234"/>
      <c r="CD182" s="234"/>
      <c r="CE182" s="234"/>
      <c r="CF182" s="234"/>
      <c r="CG182" s="234"/>
      <c r="CH182" s="234"/>
      <c r="CI182" s="234"/>
      <c r="CJ182" s="234"/>
      <c r="CK182" s="234"/>
      <c r="CL182" s="234"/>
      <c r="CM182" s="234"/>
      <c r="CN182" s="234"/>
      <c r="CO182" s="234"/>
      <c r="CP182" s="234"/>
      <c r="CQ182" s="234"/>
      <c r="CR182" s="234"/>
      <c r="CS182" s="234"/>
      <c r="CT182" s="234"/>
      <c r="CU182" s="234"/>
      <c r="CV182" s="234"/>
      <c r="CW182" s="234"/>
      <c r="CX182" s="234"/>
      <c r="CY182" s="234"/>
      <c r="CZ182" s="234"/>
      <c r="DA182" s="234"/>
      <c r="DB182" s="234"/>
      <c r="DC182" s="234"/>
      <c r="DD182" s="234"/>
      <c r="DE182" s="234"/>
      <c r="DF182" s="234"/>
      <c r="DG182" s="234"/>
      <c r="DH182" s="234"/>
      <c r="DI182" s="234"/>
      <c r="DJ182" s="234"/>
      <c r="DK182" s="234"/>
      <c r="DL182" s="234"/>
      <c r="DM182" s="234"/>
      <c r="DN182" s="234"/>
      <c r="DO182" s="234"/>
      <c r="DP182" s="234"/>
      <c r="DQ182" s="234"/>
      <c r="DR182" s="234"/>
      <c r="DS182" s="234"/>
      <c r="DT182" s="234"/>
      <c r="DU182" s="234"/>
      <c r="DV182" s="234"/>
      <c r="DW182" s="234"/>
      <c r="DX182" s="234"/>
      <c r="DY182" s="234"/>
      <c r="DZ182" s="234"/>
      <c r="EA182" s="234"/>
      <c r="EB182" s="234"/>
      <c r="EC182" s="234"/>
      <c r="ED182" s="234"/>
      <c r="EE182" s="234"/>
      <c r="EF182" s="234"/>
      <c r="EG182" s="234"/>
      <c r="EH182" s="234"/>
      <c r="EI182" s="234"/>
      <c r="EJ182" s="234"/>
      <c r="EK182" s="234"/>
      <c r="EL182" s="234"/>
      <c r="EM182" s="234"/>
      <c r="EN182" s="234"/>
      <c r="EO182" s="234"/>
      <c r="EP182" s="234"/>
      <c r="EQ182" s="234"/>
      <c r="ER182" s="234"/>
      <c r="ES182" s="234"/>
      <c r="ET182" s="234"/>
      <c r="EU182" s="234"/>
      <c r="EV182" s="234"/>
      <c r="EW182" s="234"/>
      <c r="EX182" s="234"/>
      <c r="EY182" s="234"/>
      <c r="EZ182" s="234"/>
      <c r="FA182" s="234"/>
      <c r="FB182" s="234"/>
      <c r="FC182" s="234"/>
      <c r="FD182" s="234"/>
      <c r="FE182" s="234"/>
      <c r="FF182" s="234"/>
      <c r="FG182" s="234"/>
      <c r="FH182" s="234"/>
      <c r="FI182" s="234"/>
      <c r="FJ182" s="234"/>
      <c r="FK182" s="234"/>
      <c r="FL182" s="234"/>
      <c r="FM182" s="234"/>
      <c r="FN182" s="234"/>
      <c r="FO182" s="234"/>
      <c r="FP182" s="234"/>
      <c r="FQ182" s="234"/>
      <c r="FR182" s="234"/>
      <c r="FS182" s="234"/>
      <c r="FT182" s="234"/>
      <c r="FU182" s="234"/>
      <c r="FV182" s="234"/>
      <c r="FW182" s="234"/>
      <c r="FX182" s="234"/>
      <c r="FY182" s="234"/>
      <c r="FZ182" s="234"/>
      <c r="GA182" s="234"/>
      <c r="GB182" s="234"/>
      <c r="GC182" s="234"/>
      <c r="GD182" s="234"/>
      <c r="GE182" s="234"/>
      <c r="GF182" s="234"/>
      <c r="GG182" s="234"/>
      <c r="GH182" s="234"/>
      <c r="GI182" s="234"/>
      <c r="GJ182" s="234"/>
      <c r="GK182" s="234"/>
      <c r="GL182" s="234"/>
      <c r="GM182" s="234"/>
      <c r="GN182" s="234"/>
      <c r="GO182" s="234"/>
      <c r="GP182" s="234"/>
      <c r="GQ182" s="234"/>
      <c r="GR182" s="234"/>
      <c r="GS182" s="234"/>
      <c r="GT182" s="234"/>
      <c r="GU182" s="234"/>
      <c r="GV182" s="234"/>
      <c r="GW182" s="234"/>
      <c r="GX182" s="234"/>
      <c r="GY182" s="234"/>
      <c r="GZ182" s="234"/>
      <c r="HA182" s="234"/>
      <c r="HB182" s="234"/>
      <c r="HC182" s="234"/>
      <c r="HD182" s="234"/>
      <c r="HE182" s="234"/>
      <c r="HF182" s="234"/>
      <c r="HG182" s="234"/>
      <c r="HH182" s="234"/>
      <c r="HI182" s="234"/>
      <c r="HJ182" s="234"/>
      <c r="HK182" s="234"/>
      <c r="HL182" s="234"/>
      <c r="HM182" s="234"/>
      <c r="HN182" s="234"/>
      <c r="HO182" s="234"/>
      <c r="HP182" s="234"/>
      <c r="HQ182" s="234"/>
      <c r="HR182" s="234"/>
      <c r="HS182" s="234"/>
      <c r="HT182" s="234"/>
      <c r="HU182" s="234"/>
      <c r="HV182" s="234"/>
      <c r="HW182" s="234"/>
      <c r="HX182" s="234"/>
      <c r="HY182" s="234"/>
      <c r="HZ182" s="234"/>
      <c r="IA182" s="234"/>
      <c r="IB182" s="234"/>
      <c r="IC182" s="234"/>
      <c r="ID182" s="234"/>
      <c r="IE182" s="234"/>
      <c r="IF182" s="234"/>
      <c r="IG182" s="234"/>
      <c r="IH182" s="234"/>
      <c r="II182" s="234"/>
      <c r="IJ182" s="234"/>
      <c r="IK182" s="234"/>
      <c r="IL182" s="234"/>
      <c r="IM182" s="234"/>
      <c r="IN182" s="234"/>
      <c r="IO182" s="234"/>
      <c r="IP182" s="234"/>
      <c r="IQ182" s="234"/>
      <c r="IR182" s="234"/>
      <c r="IS182" s="234"/>
      <c r="IT182" s="234"/>
      <c r="IU182" s="234"/>
    </row>
    <row r="183" spans="1:255" s="237" customFormat="1" ht="15.95" customHeight="1" thickBot="1">
      <c r="A183" s="234"/>
      <c r="B183" s="1066"/>
      <c r="C183" s="348"/>
      <c r="D183" s="349" t="s">
        <v>1473</v>
      </c>
      <c r="E183" s="373">
        <v>0.15</v>
      </c>
      <c r="F183" s="373">
        <v>0.15</v>
      </c>
      <c r="G183" s="280"/>
      <c r="H183" s="248"/>
      <c r="I183" s="248"/>
      <c r="J183" s="248"/>
      <c r="K183" s="248"/>
      <c r="L183" s="234"/>
      <c r="M183" s="234"/>
      <c r="N183" s="234"/>
      <c r="O183" s="234"/>
      <c r="P183" s="234"/>
      <c r="Q183" s="234"/>
      <c r="R183" s="234"/>
      <c r="S183" s="234"/>
      <c r="T183" s="234"/>
      <c r="U183" s="234"/>
      <c r="V183" s="234"/>
      <c r="W183" s="234"/>
      <c r="X183" s="234"/>
      <c r="Y183" s="234"/>
      <c r="Z183" s="234"/>
      <c r="AA183" s="234"/>
      <c r="AB183" s="234"/>
      <c r="AC183" s="234"/>
      <c r="AD183" s="234"/>
      <c r="AE183" s="234"/>
      <c r="AF183" s="234"/>
      <c r="AG183" s="234"/>
      <c r="AH183" s="234"/>
      <c r="AI183" s="234"/>
      <c r="AJ183" s="234"/>
      <c r="AK183" s="234"/>
      <c r="AL183" s="234"/>
      <c r="AM183" s="234"/>
      <c r="AN183" s="234"/>
      <c r="AO183" s="234"/>
      <c r="AP183" s="234"/>
      <c r="AQ183" s="234"/>
      <c r="AR183" s="234"/>
      <c r="AS183" s="234"/>
      <c r="AT183" s="234"/>
      <c r="AU183" s="234"/>
      <c r="AV183" s="234"/>
      <c r="AW183" s="234"/>
      <c r="AX183" s="234"/>
      <c r="AY183" s="234"/>
      <c r="AZ183" s="234"/>
      <c r="BA183" s="234"/>
      <c r="BB183" s="234"/>
      <c r="BC183" s="234"/>
      <c r="BD183" s="234"/>
      <c r="BE183" s="234"/>
      <c r="BF183" s="234"/>
      <c r="BG183" s="234"/>
      <c r="BH183" s="234"/>
      <c r="BI183" s="234"/>
      <c r="BJ183" s="234"/>
      <c r="BK183" s="234"/>
      <c r="BL183" s="234"/>
      <c r="BM183" s="234"/>
      <c r="BN183" s="234"/>
      <c r="BO183" s="234"/>
      <c r="BP183" s="234"/>
      <c r="BQ183" s="234"/>
      <c r="BR183" s="234"/>
      <c r="BS183" s="234"/>
      <c r="BT183" s="234"/>
      <c r="BU183" s="234"/>
      <c r="BV183" s="234"/>
      <c r="BW183" s="234"/>
      <c r="BX183" s="234"/>
      <c r="BY183" s="234"/>
      <c r="BZ183" s="234"/>
      <c r="CA183" s="234"/>
      <c r="CB183" s="234"/>
      <c r="CC183" s="234"/>
      <c r="CD183" s="234"/>
      <c r="CE183" s="234"/>
      <c r="CF183" s="234"/>
      <c r="CG183" s="234"/>
      <c r="CH183" s="234"/>
      <c r="CI183" s="234"/>
      <c r="CJ183" s="234"/>
      <c r="CK183" s="234"/>
      <c r="CL183" s="234"/>
      <c r="CM183" s="234"/>
      <c r="CN183" s="234"/>
      <c r="CO183" s="234"/>
      <c r="CP183" s="234"/>
      <c r="CQ183" s="234"/>
      <c r="CR183" s="234"/>
      <c r="CS183" s="234"/>
      <c r="CT183" s="234"/>
      <c r="CU183" s="234"/>
      <c r="CV183" s="234"/>
      <c r="CW183" s="234"/>
      <c r="CX183" s="234"/>
      <c r="CY183" s="234"/>
      <c r="CZ183" s="234"/>
      <c r="DA183" s="234"/>
      <c r="DB183" s="234"/>
      <c r="DC183" s="234"/>
      <c r="DD183" s="234"/>
      <c r="DE183" s="234"/>
      <c r="DF183" s="234"/>
      <c r="DG183" s="234"/>
      <c r="DH183" s="234"/>
      <c r="DI183" s="234"/>
      <c r="DJ183" s="234"/>
      <c r="DK183" s="234"/>
      <c r="DL183" s="234"/>
      <c r="DM183" s="234"/>
      <c r="DN183" s="234"/>
      <c r="DO183" s="234"/>
      <c r="DP183" s="234"/>
      <c r="DQ183" s="234"/>
      <c r="DR183" s="234"/>
      <c r="DS183" s="234"/>
      <c r="DT183" s="234"/>
      <c r="DU183" s="234"/>
      <c r="DV183" s="234"/>
      <c r="DW183" s="234"/>
      <c r="DX183" s="234"/>
      <c r="DY183" s="234"/>
      <c r="DZ183" s="234"/>
      <c r="EA183" s="234"/>
      <c r="EB183" s="234"/>
      <c r="EC183" s="234"/>
      <c r="ED183" s="234"/>
      <c r="EE183" s="234"/>
      <c r="EF183" s="234"/>
      <c r="EG183" s="234"/>
      <c r="EH183" s="234"/>
      <c r="EI183" s="234"/>
      <c r="EJ183" s="234"/>
      <c r="EK183" s="234"/>
      <c r="EL183" s="234"/>
      <c r="EM183" s="234"/>
      <c r="EN183" s="234"/>
      <c r="EO183" s="234"/>
      <c r="EP183" s="234"/>
      <c r="EQ183" s="234"/>
      <c r="ER183" s="234"/>
      <c r="ES183" s="234"/>
      <c r="ET183" s="234"/>
      <c r="EU183" s="234"/>
      <c r="EV183" s="234"/>
      <c r="EW183" s="234"/>
      <c r="EX183" s="234"/>
      <c r="EY183" s="234"/>
      <c r="EZ183" s="234"/>
      <c r="FA183" s="234"/>
      <c r="FB183" s="234"/>
      <c r="FC183" s="234"/>
      <c r="FD183" s="234"/>
      <c r="FE183" s="234"/>
      <c r="FF183" s="234"/>
      <c r="FG183" s="234"/>
      <c r="FH183" s="234"/>
      <c r="FI183" s="234"/>
      <c r="FJ183" s="234"/>
      <c r="FK183" s="234"/>
      <c r="FL183" s="234"/>
      <c r="FM183" s="234"/>
      <c r="FN183" s="234"/>
      <c r="FO183" s="234"/>
      <c r="FP183" s="234"/>
      <c r="FQ183" s="234"/>
      <c r="FR183" s="234"/>
      <c r="FS183" s="234"/>
      <c r="FT183" s="234"/>
      <c r="FU183" s="234"/>
      <c r="FV183" s="234"/>
      <c r="FW183" s="234"/>
      <c r="FX183" s="234"/>
      <c r="FY183" s="234"/>
      <c r="FZ183" s="234"/>
      <c r="GA183" s="234"/>
      <c r="GB183" s="234"/>
      <c r="GC183" s="234"/>
      <c r="GD183" s="234"/>
      <c r="GE183" s="234"/>
      <c r="GF183" s="234"/>
      <c r="GG183" s="234"/>
      <c r="GH183" s="234"/>
      <c r="GI183" s="234"/>
      <c r="GJ183" s="234"/>
      <c r="GK183" s="234"/>
      <c r="GL183" s="234"/>
      <c r="GM183" s="234"/>
      <c r="GN183" s="234"/>
      <c r="GO183" s="234"/>
      <c r="GP183" s="234"/>
      <c r="GQ183" s="234"/>
      <c r="GR183" s="234"/>
      <c r="GS183" s="234"/>
      <c r="GT183" s="234"/>
      <c r="GU183" s="234"/>
      <c r="GV183" s="234"/>
      <c r="GW183" s="234"/>
      <c r="GX183" s="234"/>
      <c r="GY183" s="234"/>
      <c r="GZ183" s="234"/>
      <c r="HA183" s="234"/>
      <c r="HB183" s="234"/>
      <c r="HC183" s="234"/>
      <c r="HD183" s="234"/>
      <c r="HE183" s="234"/>
      <c r="HF183" s="234"/>
      <c r="HG183" s="234"/>
      <c r="HH183" s="234"/>
      <c r="HI183" s="234"/>
      <c r="HJ183" s="234"/>
      <c r="HK183" s="234"/>
      <c r="HL183" s="234"/>
      <c r="HM183" s="234"/>
      <c r="HN183" s="234"/>
      <c r="HO183" s="234"/>
      <c r="HP183" s="234"/>
      <c r="HQ183" s="234"/>
      <c r="HR183" s="234"/>
      <c r="HS183" s="234"/>
      <c r="HT183" s="234"/>
      <c r="HU183" s="234"/>
      <c r="HV183" s="234"/>
      <c r="HW183" s="234"/>
      <c r="HX183" s="234"/>
      <c r="HY183" s="234"/>
      <c r="HZ183" s="234"/>
      <c r="IA183" s="234"/>
      <c r="IB183" s="234"/>
      <c r="IC183" s="234"/>
      <c r="ID183" s="234"/>
      <c r="IE183" s="234"/>
      <c r="IF183" s="234"/>
      <c r="IG183" s="234"/>
      <c r="IH183" s="234"/>
      <c r="II183" s="234"/>
      <c r="IJ183" s="234"/>
      <c r="IK183" s="234"/>
      <c r="IL183" s="234"/>
      <c r="IM183" s="234"/>
      <c r="IN183" s="234"/>
      <c r="IO183" s="234"/>
      <c r="IP183" s="234"/>
      <c r="IQ183" s="234"/>
      <c r="IR183" s="234"/>
      <c r="IS183" s="234"/>
      <c r="IT183" s="234"/>
      <c r="IU183" s="234"/>
    </row>
    <row r="184" spans="1:255" s="237" customFormat="1" ht="15.95" customHeight="1" thickBot="1">
      <c r="A184" s="234"/>
      <c r="B184" s="1066"/>
      <c r="C184" s="348"/>
      <c r="D184" s="349" t="s">
        <v>1474</v>
      </c>
      <c r="E184" s="373">
        <v>0.18</v>
      </c>
      <c r="F184" s="373">
        <v>0.33</v>
      </c>
      <c r="G184" s="280"/>
      <c r="H184" s="374"/>
      <c r="I184" s="248"/>
      <c r="J184" s="248"/>
      <c r="K184" s="248"/>
      <c r="L184" s="234"/>
      <c r="M184" s="234"/>
      <c r="N184" s="234"/>
      <c r="O184" s="234"/>
      <c r="P184" s="234"/>
      <c r="Q184" s="234"/>
      <c r="R184" s="234"/>
      <c r="S184" s="234"/>
      <c r="T184" s="234"/>
      <c r="U184" s="234"/>
      <c r="V184" s="234"/>
      <c r="W184" s="234"/>
      <c r="X184" s="234"/>
      <c r="Y184" s="234"/>
      <c r="Z184" s="234"/>
      <c r="AA184" s="234"/>
      <c r="AB184" s="234"/>
      <c r="AC184" s="234"/>
      <c r="AD184" s="234"/>
      <c r="AE184" s="234"/>
      <c r="AF184" s="234"/>
      <c r="AG184" s="234"/>
      <c r="AH184" s="234"/>
      <c r="AI184" s="234"/>
      <c r="AJ184" s="234"/>
      <c r="AK184" s="234"/>
      <c r="AL184" s="234"/>
      <c r="AM184" s="234"/>
      <c r="AN184" s="234"/>
      <c r="AO184" s="234"/>
      <c r="AP184" s="234"/>
      <c r="AQ184" s="234"/>
      <c r="AR184" s="234"/>
      <c r="AS184" s="234"/>
      <c r="AT184" s="234"/>
      <c r="AU184" s="234"/>
      <c r="AV184" s="234"/>
      <c r="AW184" s="234"/>
      <c r="AX184" s="234"/>
      <c r="AY184" s="234"/>
      <c r="AZ184" s="234"/>
      <c r="BA184" s="234"/>
      <c r="BB184" s="234"/>
      <c r="BC184" s="234"/>
      <c r="BD184" s="234"/>
      <c r="BE184" s="234"/>
      <c r="BF184" s="234"/>
      <c r="BG184" s="234"/>
      <c r="BH184" s="234"/>
      <c r="BI184" s="234"/>
      <c r="BJ184" s="234"/>
      <c r="BK184" s="234"/>
      <c r="BL184" s="234"/>
      <c r="BM184" s="234"/>
      <c r="BN184" s="234"/>
      <c r="BO184" s="234"/>
      <c r="BP184" s="234"/>
      <c r="BQ184" s="234"/>
      <c r="BR184" s="234"/>
      <c r="BS184" s="234"/>
      <c r="BT184" s="234"/>
      <c r="BU184" s="234"/>
      <c r="BV184" s="234"/>
      <c r="BW184" s="234"/>
      <c r="BX184" s="234"/>
      <c r="BY184" s="234"/>
      <c r="BZ184" s="234"/>
      <c r="CA184" s="234"/>
      <c r="CB184" s="234"/>
      <c r="CC184" s="234"/>
      <c r="CD184" s="234"/>
      <c r="CE184" s="234"/>
      <c r="CF184" s="234"/>
      <c r="CG184" s="234"/>
      <c r="CH184" s="234"/>
      <c r="CI184" s="234"/>
      <c r="CJ184" s="234"/>
      <c r="CK184" s="234"/>
      <c r="CL184" s="234"/>
      <c r="CM184" s="234"/>
      <c r="CN184" s="234"/>
      <c r="CO184" s="234"/>
      <c r="CP184" s="234"/>
      <c r="CQ184" s="234"/>
      <c r="CR184" s="234"/>
      <c r="CS184" s="234"/>
      <c r="CT184" s="234"/>
      <c r="CU184" s="234"/>
      <c r="CV184" s="234"/>
      <c r="CW184" s="234"/>
      <c r="CX184" s="234"/>
      <c r="CY184" s="234"/>
      <c r="CZ184" s="234"/>
      <c r="DA184" s="234"/>
      <c r="DB184" s="234"/>
      <c r="DC184" s="234"/>
      <c r="DD184" s="234"/>
      <c r="DE184" s="234"/>
      <c r="DF184" s="234"/>
      <c r="DG184" s="234"/>
      <c r="DH184" s="234"/>
      <c r="DI184" s="234"/>
      <c r="DJ184" s="234"/>
      <c r="DK184" s="234"/>
      <c r="DL184" s="234"/>
      <c r="DM184" s="234"/>
      <c r="DN184" s="234"/>
      <c r="DO184" s="234"/>
      <c r="DP184" s="234"/>
      <c r="DQ184" s="234"/>
      <c r="DR184" s="234"/>
      <c r="DS184" s="234"/>
      <c r="DT184" s="234"/>
      <c r="DU184" s="234"/>
      <c r="DV184" s="234"/>
      <c r="DW184" s="234"/>
      <c r="DX184" s="234"/>
      <c r="DY184" s="234"/>
      <c r="DZ184" s="234"/>
      <c r="EA184" s="234"/>
      <c r="EB184" s="234"/>
      <c r="EC184" s="234"/>
      <c r="ED184" s="234"/>
      <c r="EE184" s="234"/>
      <c r="EF184" s="234"/>
      <c r="EG184" s="234"/>
      <c r="EH184" s="234"/>
      <c r="EI184" s="234"/>
      <c r="EJ184" s="234"/>
      <c r="EK184" s="234"/>
      <c r="EL184" s="234"/>
      <c r="EM184" s="234"/>
      <c r="EN184" s="234"/>
      <c r="EO184" s="234"/>
      <c r="EP184" s="234"/>
      <c r="EQ184" s="234"/>
      <c r="ER184" s="234"/>
      <c r="ES184" s="234"/>
      <c r="ET184" s="234"/>
      <c r="EU184" s="234"/>
      <c r="EV184" s="234"/>
      <c r="EW184" s="234"/>
      <c r="EX184" s="234"/>
      <c r="EY184" s="234"/>
      <c r="EZ184" s="234"/>
      <c r="FA184" s="234"/>
      <c r="FB184" s="234"/>
      <c r="FC184" s="234"/>
      <c r="FD184" s="234"/>
      <c r="FE184" s="234"/>
      <c r="FF184" s="234"/>
      <c r="FG184" s="234"/>
      <c r="FH184" s="234"/>
      <c r="FI184" s="234"/>
      <c r="FJ184" s="234"/>
      <c r="FK184" s="234"/>
      <c r="FL184" s="234"/>
      <c r="FM184" s="234"/>
      <c r="FN184" s="234"/>
      <c r="FO184" s="234"/>
      <c r="FP184" s="234"/>
      <c r="FQ184" s="234"/>
      <c r="FR184" s="234"/>
      <c r="FS184" s="234"/>
      <c r="FT184" s="234"/>
      <c r="FU184" s="234"/>
      <c r="FV184" s="234"/>
      <c r="FW184" s="234"/>
      <c r="FX184" s="234"/>
      <c r="FY184" s="234"/>
      <c r="FZ184" s="234"/>
      <c r="GA184" s="234"/>
      <c r="GB184" s="234"/>
      <c r="GC184" s="234"/>
      <c r="GD184" s="234"/>
      <c r="GE184" s="234"/>
      <c r="GF184" s="234"/>
      <c r="GG184" s="234"/>
      <c r="GH184" s="234"/>
      <c r="GI184" s="234"/>
      <c r="GJ184" s="234"/>
      <c r="GK184" s="234"/>
      <c r="GL184" s="234"/>
      <c r="GM184" s="234"/>
      <c r="GN184" s="234"/>
      <c r="GO184" s="234"/>
      <c r="GP184" s="234"/>
      <c r="GQ184" s="234"/>
      <c r="GR184" s="234"/>
      <c r="GS184" s="234"/>
      <c r="GT184" s="234"/>
      <c r="GU184" s="234"/>
      <c r="GV184" s="234"/>
      <c r="GW184" s="234"/>
      <c r="GX184" s="234"/>
      <c r="GY184" s="234"/>
      <c r="GZ184" s="234"/>
      <c r="HA184" s="234"/>
      <c r="HB184" s="234"/>
      <c r="HC184" s="234"/>
      <c r="HD184" s="234"/>
      <c r="HE184" s="234"/>
      <c r="HF184" s="234"/>
      <c r="HG184" s="234"/>
      <c r="HH184" s="234"/>
      <c r="HI184" s="234"/>
      <c r="HJ184" s="234"/>
      <c r="HK184" s="234"/>
      <c r="HL184" s="234"/>
      <c r="HM184" s="234"/>
      <c r="HN184" s="234"/>
      <c r="HO184" s="234"/>
      <c r="HP184" s="234"/>
      <c r="HQ184" s="234"/>
      <c r="HR184" s="234"/>
      <c r="HS184" s="234"/>
      <c r="HT184" s="234"/>
      <c r="HU184" s="234"/>
      <c r="HV184" s="234"/>
      <c r="HW184" s="234"/>
      <c r="HX184" s="234"/>
      <c r="HY184" s="234"/>
      <c r="HZ184" s="234"/>
      <c r="IA184" s="234"/>
      <c r="IB184" s="234"/>
      <c r="IC184" s="234"/>
      <c r="ID184" s="234"/>
      <c r="IE184" s="234"/>
      <c r="IF184" s="234"/>
      <c r="IG184" s="234"/>
      <c r="IH184" s="234"/>
      <c r="II184" s="234"/>
      <c r="IJ184" s="234"/>
      <c r="IK184" s="234"/>
      <c r="IL184" s="234"/>
      <c r="IM184" s="234"/>
      <c r="IN184" s="234"/>
      <c r="IO184" s="234"/>
      <c r="IP184" s="234"/>
      <c r="IQ184" s="234"/>
      <c r="IR184" s="234"/>
      <c r="IS184" s="234"/>
      <c r="IT184" s="234"/>
      <c r="IU184" s="234"/>
    </row>
    <row r="185" spans="1:255" s="237" customFormat="1" ht="15.95" customHeight="1" thickBot="1">
      <c r="A185" s="234"/>
      <c r="B185" s="1066"/>
      <c r="C185" s="348"/>
      <c r="D185" s="349" t="s">
        <v>1475</v>
      </c>
      <c r="E185" s="373">
        <v>0.33</v>
      </c>
      <c r="F185" s="373">
        <v>0.66</v>
      </c>
      <c r="G185" s="280"/>
      <c r="H185" s="374"/>
      <c r="I185" s="248"/>
      <c r="J185" s="248"/>
      <c r="K185" s="248"/>
      <c r="L185" s="234"/>
      <c r="M185" s="234"/>
      <c r="N185" s="234"/>
      <c r="O185" s="234"/>
      <c r="P185" s="234"/>
      <c r="Q185" s="234"/>
      <c r="R185" s="234"/>
      <c r="S185" s="234"/>
      <c r="T185" s="234"/>
      <c r="U185" s="234"/>
      <c r="V185" s="234"/>
      <c r="W185" s="234"/>
      <c r="X185" s="234"/>
      <c r="Y185" s="234"/>
      <c r="Z185" s="234"/>
      <c r="AA185" s="234"/>
      <c r="AB185" s="234"/>
      <c r="AC185" s="234"/>
      <c r="AD185" s="234"/>
      <c r="AE185" s="234"/>
      <c r="AF185" s="234"/>
      <c r="AG185" s="234"/>
      <c r="AH185" s="234"/>
      <c r="AI185" s="234"/>
      <c r="AJ185" s="234"/>
      <c r="AK185" s="234"/>
      <c r="AL185" s="234"/>
      <c r="AM185" s="234"/>
      <c r="AN185" s="234"/>
      <c r="AO185" s="234"/>
      <c r="AP185" s="234"/>
      <c r="AQ185" s="234"/>
      <c r="AR185" s="234"/>
      <c r="AS185" s="234"/>
      <c r="AT185" s="234"/>
      <c r="AU185" s="234"/>
      <c r="AV185" s="234"/>
      <c r="AW185" s="234"/>
      <c r="AX185" s="234"/>
      <c r="AY185" s="234"/>
      <c r="AZ185" s="234"/>
      <c r="BA185" s="234"/>
      <c r="BB185" s="234"/>
      <c r="BC185" s="234"/>
      <c r="BD185" s="234"/>
      <c r="BE185" s="234"/>
      <c r="BF185" s="234"/>
      <c r="BG185" s="234"/>
      <c r="BH185" s="234"/>
      <c r="BI185" s="234"/>
      <c r="BJ185" s="234"/>
      <c r="BK185" s="234"/>
      <c r="BL185" s="234"/>
      <c r="BM185" s="234"/>
      <c r="BN185" s="234"/>
      <c r="BO185" s="234"/>
      <c r="BP185" s="234"/>
      <c r="BQ185" s="234"/>
      <c r="BR185" s="234"/>
      <c r="BS185" s="234"/>
      <c r="BT185" s="234"/>
      <c r="BU185" s="234"/>
      <c r="BV185" s="234"/>
      <c r="BW185" s="234"/>
      <c r="BX185" s="234"/>
      <c r="BY185" s="234"/>
      <c r="BZ185" s="234"/>
      <c r="CA185" s="234"/>
      <c r="CB185" s="234"/>
      <c r="CC185" s="234"/>
      <c r="CD185" s="234"/>
      <c r="CE185" s="234"/>
      <c r="CF185" s="234"/>
      <c r="CG185" s="234"/>
      <c r="CH185" s="234"/>
      <c r="CI185" s="234"/>
      <c r="CJ185" s="234"/>
      <c r="CK185" s="234"/>
      <c r="CL185" s="234"/>
      <c r="CM185" s="234"/>
      <c r="CN185" s="234"/>
      <c r="CO185" s="234"/>
      <c r="CP185" s="234"/>
      <c r="CQ185" s="234"/>
      <c r="CR185" s="234"/>
      <c r="CS185" s="234"/>
      <c r="CT185" s="234"/>
      <c r="CU185" s="234"/>
      <c r="CV185" s="234"/>
      <c r="CW185" s="234"/>
      <c r="CX185" s="234"/>
      <c r="CY185" s="234"/>
      <c r="CZ185" s="234"/>
      <c r="DA185" s="234"/>
      <c r="DB185" s="234"/>
      <c r="DC185" s="234"/>
      <c r="DD185" s="234"/>
      <c r="DE185" s="234"/>
      <c r="DF185" s="234"/>
      <c r="DG185" s="234"/>
      <c r="DH185" s="234"/>
      <c r="DI185" s="234"/>
      <c r="DJ185" s="234"/>
      <c r="DK185" s="234"/>
      <c r="DL185" s="234"/>
      <c r="DM185" s="234"/>
      <c r="DN185" s="234"/>
      <c r="DO185" s="234"/>
      <c r="DP185" s="234"/>
      <c r="DQ185" s="234"/>
      <c r="DR185" s="234"/>
      <c r="DS185" s="234"/>
      <c r="DT185" s="234"/>
      <c r="DU185" s="234"/>
      <c r="DV185" s="234"/>
      <c r="DW185" s="234"/>
      <c r="DX185" s="234"/>
      <c r="DY185" s="234"/>
      <c r="DZ185" s="234"/>
      <c r="EA185" s="234"/>
      <c r="EB185" s="234"/>
      <c r="EC185" s="234"/>
      <c r="ED185" s="234"/>
      <c r="EE185" s="234"/>
      <c r="EF185" s="234"/>
      <c r="EG185" s="234"/>
      <c r="EH185" s="234"/>
      <c r="EI185" s="234"/>
      <c r="EJ185" s="234"/>
      <c r="EK185" s="234"/>
      <c r="EL185" s="234"/>
      <c r="EM185" s="234"/>
      <c r="EN185" s="234"/>
      <c r="EO185" s="234"/>
      <c r="EP185" s="234"/>
      <c r="EQ185" s="234"/>
      <c r="ER185" s="234"/>
      <c r="ES185" s="234"/>
      <c r="ET185" s="234"/>
      <c r="EU185" s="234"/>
      <c r="EV185" s="234"/>
      <c r="EW185" s="234"/>
      <c r="EX185" s="234"/>
      <c r="EY185" s="234"/>
      <c r="EZ185" s="234"/>
      <c r="FA185" s="234"/>
      <c r="FB185" s="234"/>
      <c r="FC185" s="234"/>
      <c r="FD185" s="234"/>
      <c r="FE185" s="234"/>
      <c r="FF185" s="234"/>
      <c r="FG185" s="234"/>
      <c r="FH185" s="234"/>
      <c r="FI185" s="234"/>
      <c r="FJ185" s="234"/>
      <c r="FK185" s="234"/>
      <c r="FL185" s="234"/>
      <c r="FM185" s="234"/>
      <c r="FN185" s="234"/>
      <c r="FO185" s="234"/>
      <c r="FP185" s="234"/>
      <c r="FQ185" s="234"/>
      <c r="FR185" s="234"/>
      <c r="FS185" s="234"/>
      <c r="FT185" s="234"/>
      <c r="FU185" s="234"/>
      <c r="FV185" s="234"/>
      <c r="FW185" s="234"/>
      <c r="FX185" s="234"/>
      <c r="FY185" s="234"/>
      <c r="FZ185" s="234"/>
      <c r="GA185" s="234"/>
      <c r="GB185" s="234"/>
      <c r="GC185" s="234"/>
      <c r="GD185" s="234"/>
      <c r="GE185" s="234"/>
      <c r="GF185" s="234"/>
      <c r="GG185" s="234"/>
      <c r="GH185" s="234"/>
      <c r="GI185" s="234"/>
      <c r="GJ185" s="234"/>
      <c r="GK185" s="234"/>
      <c r="GL185" s="234"/>
      <c r="GM185" s="234"/>
      <c r="GN185" s="234"/>
      <c r="GO185" s="234"/>
      <c r="GP185" s="234"/>
      <c r="GQ185" s="234"/>
      <c r="GR185" s="234"/>
      <c r="GS185" s="234"/>
      <c r="GT185" s="234"/>
      <c r="GU185" s="234"/>
      <c r="GV185" s="234"/>
      <c r="GW185" s="234"/>
      <c r="GX185" s="234"/>
      <c r="GY185" s="234"/>
      <c r="GZ185" s="234"/>
      <c r="HA185" s="234"/>
      <c r="HB185" s="234"/>
      <c r="HC185" s="234"/>
      <c r="HD185" s="234"/>
      <c r="HE185" s="234"/>
      <c r="HF185" s="234"/>
      <c r="HG185" s="234"/>
      <c r="HH185" s="234"/>
      <c r="HI185" s="234"/>
      <c r="HJ185" s="234"/>
      <c r="HK185" s="234"/>
      <c r="HL185" s="234"/>
      <c r="HM185" s="234"/>
      <c r="HN185" s="234"/>
      <c r="HO185" s="234"/>
      <c r="HP185" s="234"/>
      <c r="HQ185" s="234"/>
      <c r="HR185" s="234"/>
      <c r="HS185" s="234"/>
      <c r="HT185" s="234"/>
      <c r="HU185" s="234"/>
      <c r="HV185" s="234"/>
      <c r="HW185" s="234"/>
      <c r="HX185" s="234"/>
      <c r="HY185" s="234"/>
      <c r="HZ185" s="234"/>
      <c r="IA185" s="234"/>
      <c r="IB185" s="234"/>
      <c r="IC185" s="234"/>
      <c r="ID185" s="234"/>
      <c r="IE185" s="234"/>
      <c r="IF185" s="234"/>
      <c r="IG185" s="234"/>
      <c r="IH185" s="234"/>
      <c r="II185" s="234"/>
      <c r="IJ185" s="234"/>
      <c r="IK185" s="234"/>
      <c r="IL185" s="234"/>
      <c r="IM185" s="234"/>
      <c r="IN185" s="234"/>
      <c r="IO185" s="234"/>
      <c r="IP185" s="234"/>
      <c r="IQ185" s="234"/>
      <c r="IR185" s="234"/>
      <c r="IS185" s="234"/>
      <c r="IT185" s="234"/>
      <c r="IU185" s="234"/>
    </row>
    <row r="186" spans="1:255" s="237" customFormat="1" ht="15.95" customHeight="1" thickBot="1">
      <c r="A186" s="234"/>
      <c r="B186" s="1066"/>
      <c r="C186" s="348"/>
      <c r="D186" s="349" t="s">
        <v>1476</v>
      </c>
      <c r="E186" s="373">
        <v>0.16</v>
      </c>
      <c r="F186" s="373">
        <v>0.82</v>
      </c>
      <c r="G186" s="280"/>
      <c r="H186" s="374"/>
      <c r="I186" s="248"/>
      <c r="J186" s="248"/>
      <c r="K186" s="248"/>
      <c r="L186" s="234"/>
      <c r="M186" s="234"/>
      <c r="N186" s="234"/>
      <c r="O186" s="234"/>
      <c r="P186" s="234"/>
      <c r="Q186" s="234"/>
      <c r="R186" s="234"/>
      <c r="S186" s="234"/>
      <c r="T186" s="234"/>
      <c r="U186" s="234"/>
      <c r="V186" s="234"/>
      <c r="W186" s="234"/>
      <c r="X186" s="234"/>
      <c r="Y186" s="234"/>
      <c r="Z186" s="234"/>
      <c r="AA186" s="234"/>
      <c r="AB186" s="234"/>
      <c r="AC186" s="234"/>
      <c r="AD186" s="234"/>
      <c r="AE186" s="234"/>
      <c r="AF186" s="234"/>
      <c r="AG186" s="234"/>
      <c r="AH186" s="234"/>
      <c r="AI186" s="234"/>
      <c r="AJ186" s="234"/>
      <c r="AK186" s="234"/>
      <c r="AL186" s="234"/>
      <c r="AM186" s="234"/>
      <c r="AN186" s="234"/>
      <c r="AO186" s="234"/>
      <c r="AP186" s="234"/>
      <c r="AQ186" s="234"/>
      <c r="AR186" s="234"/>
      <c r="AS186" s="234"/>
      <c r="AT186" s="234"/>
      <c r="AU186" s="234"/>
      <c r="AV186" s="234"/>
      <c r="AW186" s="234"/>
      <c r="AX186" s="234"/>
      <c r="AY186" s="234"/>
      <c r="AZ186" s="234"/>
      <c r="BA186" s="234"/>
      <c r="BB186" s="234"/>
      <c r="BC186" s="234"/>
      <c r="BD186" s="234"/>
      <c r="BE186" s="234"/>
      <c r="BF186" s="234"/>
      <c r="BG186" s="234"/>
      <c r="BH186" s="234"/>
      <c r="BI186" s="234"/>
      <c r="BJ186" s="234"/>
      <c r="BK186" s="234"/>
      <c r="BL186" s="234"/>
      <c r="BM186" s="234"/>
      <c r="BN186" s="234"/>
      <c r="BO186" s="234"/>
      <c r="BP186" s="234"/>
      <c r="BQ186" s="234"/>
      <c r="BR186" s="234"/>
      <c r="BS186" s="234"/>
      <c r="BT186" s="234"/>
      <c r="BU186" s="234"/>
      <c r="BV186" s="234"/>
      <c r="BW186" s="234"/>
      <c r="BX186" s="234"/>
      <c r="BY186" s="234"/>
      <c r="BZ186" s="234"/>
      <c r="CA186" s="234"/>
      <c r="CB186" s="234"/>
      <c r="CC186" s="234"/>
      <c r="CD186" s="234"/>
      <c r="CE186" s="234"/>
      <c r="CF186" s="234"/>
      <c r="CG186" s="234"/>
      <c r="CH186" s="234"/>
      <c r="CI186" s="234"/>
      <c r="CJ186" s="234"/>
      <c r="CK186" s="234"/>
      <c r="CL186" s="234"/>
      <c r="CM186" s="234"/>
      <c r="CN186" s="234"/>
      <c r="CO186" s="234"/>
      <c r="CP186" s="234"/>
      <c r="CQ186" s="234"/>
      <c r="CR186" s="234"/>
      <c r="CS186" s="234"/>
      <c r="CT186" s="234"/>
      <c r="CU186" s="234"/>
      <c r="CV186" s="234"/>
      <c r="CW186" s="234"/>
      <c r="CX186" s="234"/>
      <c r="CY186" s="234"/>
      <c r="CZ186" s="234"/>
      <c r="DA186" s="234"/>
      <c r="DB186" s="234"/>
      <c r="DC186" s="234"/>
      <c r="DD186" s="234"/>
      <c r="DE186" s="234"/>
      <c r="DF186" s="234"/>
      <c r="DG186" s="234"/>
      <c r="DH186" s="234"/>
      <c r="DI186" s="234"/>
      <c r="DJ186" s="234"/>
      <c r="DK186" s="234"/>
      <c r="DL186" s="234"/>
      <c r="DM186" s="234"/>
      <c r="DN186" s="234"/>
      <c r="DO186" s="234"/>
      <c r="DP186" s="234"/>
      <c r="DQ186" s="234"/>
      <c r="DR186" s="234"/>
      <c r="DS186" s="234"/>
      <c r="DT186" s="234"/>
      <c r="DU186" s="234"/>
      <c r="DV186" s="234"/>
      <c r="DW186" s="234"/>
      <c r="DX186" s="234"/>
      <c r="DY186" s="234"/>
      <c r="DZ186" s="234"/>
      <c r="EA186" s="234"/>
      <c r="EB186" s="234"/>
      <c r="EC186" s="234"/>
      <c r="ED186" s="234"/>
      <c r="EE186" s="234"/>
      <c r="EF186" s="234"/>
      <c r="EG186" s="234"/>
      <c r="EH186" s="234"/>
      <c r="EI186" s="234"/>
      <c r="EJ186" s="234"/>
      <c r="EK186" s="234"/>
      <c r="EL186" s="234"/>
      <c r="EM186" s="234"/>
      <c r="EN186" s="234"/>
      <c r="EO186" s="234"/>
      <c r="EP186" s="234"/>
      <c r="EQ186" s="234"/>
      <c r="ER186" s="234"/>
      <c r="ES186" s="234"/>
      <c r="ET186" s="234"/>
      <c r="EU186" s="234"/>
      <c r="EV186" s="234"/>
      <c r="EW186" s="234"/>
      <c r="EX186" s="234"/>
      <c r="EY186" s="234"/>
      <c r="EZ186" s="234"/>
      <c r="FA186" s="234"/>
      <c r="FB186" s="234"/>
      <c r="FC186" s="234"/>
      <c r="FD186" s="234"/>
      <c r="FE186" s="234"/>
      <c r="FF186" s="234"/>
      <c r="FG186" s="234"/>
      <c r="FH186" s="234"/>
      <c r="FI186" s="234"/>
      <c r="FJ186" s="234"/>
      <c r="FK186" s="234"/>
      <c r="FL186" s="234"/>
      <c r="FM186" s="234"/>
      <c r="FN186" s="234"/>
      <c r="FO186" s="234"/>
      <c r="FP186" s="234"/>
      <c r="FQ186" s="234"/>
      <c r="FR186" s="234"/>
      <c r="FS186" s="234"/>
      <c r="FT186" s="234"/>
      <c r="FU186" s="234"/>
      <c r="FV186" s="234"/>
      <c r="FW186" s="234"/>
      <c r="FX186" s="234"/>
      <c r="FY186" s="234"/>
      <c r="FZ186" s="234"/>
      <c r="GA186" s="234"/>
      <c r="GB186" s="234"/>
      <c r="GC186" s="234"/>
      <c r="GD186" s="234"/>
      <c r="GE186" s="234"/>
      <c r="GF186" s="234"/>
      <c r="GG186" s="234"/>
      <c r="GH186" s="234"/>
      <c r="GI186" s="234"/>
      <c r="GJ186" s="234"/>
      <c r="GK186" s="234"/>
      <c r="GL186" s="234"/>
      <c r="GM186" s="234"/>
      <c r="GN186" s="234"/>
      <c r="GO186" s="234"/>
      <c r="GP186" s="234"/>
      <c r="GQ186" s="234"/>
      <c r="GR186" s="234"/>
      <c r="GS186" s="234"/>
      <c r="GT186" s="234"/>
      <c r="GU186" s="234"/>
      <c r="GV186" s="234"/>
      <c r="GW186" s="234"/>
      <c r="GX186" s="234"/>
      <c r="GY186" s="234"/>
      <c r="GZ186" s="234"/>
      <c r="HA186" s="234"/>
      <c r="HB186" s="234"/>
      <c r="HC186" s="234"/>
      <c r="HD186" s="234"/>
      <c r="HE186" s="234"/>
      <c r="HF186" s="234"/>
      <c r="HG186" s="234"/>
      <c r="HH186" s="234"/>
      <c r="HI186" s="234"/>
      <c r="HJ186" s="234"/>
      <c r="HK186" s="234"/>
      <c r="HL186" s="234"/>
      <c r="HM186" s="234"/>
      <c r="HN186" s="234"/>
      <c r="HO186" s="234"/>
      <c r="HP186" s="234"/>
      <c r="HQ186" s="234"/>
      <c r="HR186" s="234"/>
      <c r="HS186" s="234"/>
      <c r="HT186" s="234"/>
      <c r="HU186" s="234"/>
      <c r="HV186" s="234"/>
      <c r="HW186" s="234"/>
      <c r="HX186" s="234"/>
      <c r="HY186" s="234"/>
      <c r="HZ186" s="234"/>
      <c r="IA186" s="234"/>
      <c r="IB186" s="234"/>
      <c r="IC186" s="234"/>
      <c r="ID186" s="234"/>
      <c r="IE186" s="234"/>
      <c r="IF186" s="234"/>
      <c r="IG186" s="234"/>
      <c r="IH186" s="234"/>
      <c r="II186" s="234"/>
      <c r="IJ186" s="234"/>
      <c r="IK186" s="234"/>
      <c r="IL186" s="234"/>
      <c r="IM186" s="234"/>
      <c r="IN186" s="234"/>
      <c r="IO186" s="234"/>
      <c r="IP186" s="234"/>
      <c r="IQ186" s="234"/>
      <c r="IR186" s="234"/>
      <c r="IS186" s="234"/>
      <c r="IT186" s="234"/>
      <c r="IU186" s="234"/>
    </row>
    <row r="187" spans="1:255" s="237" customFormat="1" ht="15.95" customHeight="1" thickBot="1">
      <c r="A187" s="234"/>
      <c r="B187" s="1066"/>
      <c r="C187" s="348"/>
      <c r="D187" s="349" t="s">
        <v>1477</v>
      </c>
      <c r="E187" s="373">
        <v>0.18</v>
      </c>
      <c r="F187" s="373">
        <v>1</v>
      </c>
      <c r="G187" s="280"/>
      <c r="H187" s="374"/>
      <c r="I187" s="248"/>
      <c r="J187" s="248"/>
      <c r="K187" s="248"/>
      <c r="L187" s="234"/>
      <c r="M187" s="234"/>
      <c r="N187" s="234"/>
      <c r="O187" s="234"/>
      <c r="P187" s="234"/>
      <c r="Q187" s="234"/>
      <c r="R187" s="234"/>
      <c r="S187" s="234"/>
      <c r="T187" s="234"/>
      <c r="U187" s="234"/>
      <c r="V187" s="234"/>
      <c r="W187" s="234"/>
      <c r="X187" s="234"/>
      <c r="Y187" s="234"/>
      <c r="Z187" s="234"/>
      <c r="AA187" s="234"/>
      <c r="AB187" s="234"/>
      <c r="AC187" s="234"/>
      <c r="AD187" s="234"/>
      <c r="AE187" s="234"/>
      <c r="AF187" s="234"/>
      <c r="AG187" s="234"/>
      <c r="AH187" s="234"/>
      <c r="AI187" s="234"/>
      <c r="AJ187" s="234"/>
      <c r="AK187" s="234"/>
      <c r="AL187" s="234"/>
      <c r="AM187" s="234"/>
      <c r="AN187" s="234"/>
      <c r="AO187" s="234"/>
      <c r="AP187" s="234"/>
      <c r="AQ187" s="234"/>
      <c r="AR187" s="234"/>
      <c r="AS187" s="234"/>
      <c r="AT187" s="234"/>
      <c r="AU187" s="234"/>
      <c r="AV187" s="234"/>
      <c r="AW187" s="234"/>
      <c r="AX187" s="234"/>
      <c r="AY187" s="234"/>
      <c r="AZ187" s="234"/>
      <c r="BA187" s="234"/>
      <c r="BB187" s="234"/>
      <c r="BC187" s="234"/>
      <c r="BD187" s="234"/>
      <c r="BE187" s="234"/>
      <c r="BF187" s="234"/>
      <c r="BG187" s="234"/>
      <c r="BH187" s="234"/>
      <c r="BI187" s="234"/>
      <c r="BJ187" s="234"/>
      <c r="BK187" s="234"/>
      <c r="BL187" s="234"/>
      <c r="BM187" s="234"/>
      <c r="BN187" s="234"/>
      <c r="BO187" s="234"/>
      <c r="BP187" s="234"/>
      <c r="BQ187" s="234"/>
      <c r="BR187" s="234"/>
      <c r="BS187" s="234"/>
      <c r="BT187" s="234"/>
      <c r="BU187" s="234"/>
      <c r="BV187" s="234"/>
      <c r="BW187" s="234"/>
      <c r="BX187" s="234"/>
      <c r="BY187" s="234"/>
      <c r="BZ187" s="234"/>
      <c r="CA187" s="234"/>
      <c r="CB187" s="234"/>
      <c r="CC187" s="234"/>
      <c r="CD187" s="234"/>
      <c r="CE187" s="234"/>
      <c r="CF187" s="234"/>
      <c r="CG187" s="234"/>
      <c r="CH187" s="234"/>
      <c r="CI187" s="234"/>
      <c r="CJ187" s="234"/>
      <c r="CK187" s="234"/>
      <c r="CL187" s="234"/>
      <c r="CM187" s="234"/>
      <c r="CN187" s="234"/>
      <c r="CO187" s="234"/>
      <c r="CP187" s="234"/>
      <c r="CQ187" s="234"/>
      <c r="CR187" s="234"/>
      <c r="CS187" s="234"/>
      <c r="CT187" s="234"/>
      <c r="CU187" s="234"/>
      <c r="CV187" s="234"/>
      <c r="CW187" s="234"/>
      <c r="CX187" s="234"/>
      <c r="CY187" s="234"/>
      <c r="CZ187" s="234"/>
      <c r="DA187" s="234"/>
      <c r="DB187" s="234"/>
      <c r="DC187" s="234"/>
      <c r="DD187" s="234"/>
      <c r="DE187" s="234"/>
      <c r="DF187" s="234"/>
      <c r="DG187" s="234"/>
      <c r="DH187" s="234"/>
      <c r="DI187" s="234"/>
      <c r="DJ187" s="234"/>
      <c r="DK187" s="234"/>
      <c r="DL187" s="234"/>
      <c r="DM187" s="234"/>
      <c r="DN187" s="234"/>
      <c r="DO187" s="234"/>
      <c r="DP187" s="234"/>
      <c r="DQ187" s="234"/>
      <c r="DR187" s="234"/>
      <c r="DS187" s="234"/>
      <c r="DT187" s="234"/>
      <c r="DU187" s="234"/>
      <c r="DV187" s="234"/>
      <c r="DW187" s="234"/>
      <c r="DX187" s="234"/>
      <c r="DY187" s="234"/>
      <c r="DZ187" s="234"/>
      <c r="EA187" s="234"/>
      <c r="EB187" s="234"/>
      <c r="EC187" s="234"/>
      <c r="ED187" s="234"/>
      <c r="EE187" s="234"/>
      <c r="EF187" s="234"/>
      <c r="EG187" s="234"/>
      <c r="EH187" s="234"/>
      <c r="EI187" s="234"/>
      <c r="EJ187" s="234"/>
      <c r="EK187" s="234"/>
      <c r="EL187" s="234"/>
      <c r="EM187" s="234"/>
      <c r="EN187" s="234"/>
      <c r="EO187" s="234"/>
      <c r="EP187" s="234"/>
      <c r="EQ187" s="234"/>
      <c r="ER187" s="234"/>
      <c r="ES187" s="234"/>
      <c r="ET187" s="234"/>
      <c r="EU187" s="234"/>
      <c r="EV187" s="234"/>
      <c r="EW187" s="234"/>
      <c r="EX187" s="234"/>
      <c r="EY187" s="234"/>
      <c r="EZ187" s="234"/>
      <c r="FA187" s="234"/>
      <c r="FB187" s="234"/>
      <c r="FC187" s="234"/>
      <c r="FD187" s="234"/>
      <c r="FE187" s="234"/>
      <c r="FF187" s="234"/>
      <c r="FG187" s="234"/>
      <c r="FH187" s="234"/>
      <c r="FI187" s="234"/>
      <c r="FJ187" s="234"/>
      <c r="FK187" s="234"/>
      <c r="FL187" s="234"/>
      <c r="FM187" s="234"/>
      <c r="FN187" s="234"/>
      <c r="FO187" s="234"/>
      <c r="FP187" s="234"/>
      <c r="FQ187" s="234"/>
      <c r="FR187" s="234"/>
      <c r="FS187" s="234"/>
      <c r="FT187" s="234"/>
      <c r="FU187" s="234"/>
      <c r="FV187" s="234"/>
      <c r="FW187" s="234"/>
      <c r="FX187" s="234"/>
      <c r="FY187" s="234"/>
      <c r="FZ187" s="234"/>
      <c r="GA187" s="234"/>
      <c r="GB187" s="234"/>
      <c r="GC187" s="234"/>
      <c r="GD187" s="234"/>
      <c r="GE187" s="234"/>
      <c r="GF187" s="234"/>
      <c r="GG187" s="234"/>
      <c r="GH187" s="234"/>
      <c r="GI187" s="234"/>
      <c r="GJ187" s="234"/>
      <c r="GK187" s="234"/>
      <c r="GL187" s="234"/>
      <c r="GM187" s="234"/>
      <c r="GN187" s="234"/>
      <c r="GO187" s="234"/>
      <c r="GP187" s="234"/>
      <c r="GQ187" s="234"/>
      <c r="GR187" s="234"/>
      <c r="GS187" s="234"/>
      <c r="GT187" s="234"/>
      <c r="GU187" s="234"/>
      <c r="GV187" s="234"/>
      <c r="GW187" s="234"/>
      <c r="GX187" s="234"/>
      <c r="GY187" s="234"/>
      <c r="GZ187" s="234"/>
      <c r="HA187" s="234"/>
      <c r="HB187" s="234"/>
      <c r="HC187" s="234"/>
      <c r="HD187" s="234"/>
      <c r="HE187" s="234"/>
      <c r="HF187" s="234"/>
      <c r="HG187" s="234"/>
      <c r="HH187" s="234"/>
      <c r="HI187" s="234"/>
      <c r="HJ187" s="234"/>
      <c r="HK187" s="234"/>
      <c r="HL187" s="234"/>
      <c r="HM187" s="234"/>
      <c r="HN187" s="234"/>
      <c r="HO187" s="234"/>
      <c r="HP187" s="234"/>
      <c r="HQ187" s="234"/>
      <c r="HR187" s="234"/>
      <c r="HS187" s="234"/>
      <c r="HT187" s="234"/>
      <c r="HU187" s="234"/>
      <c r="HV187" s="234"/>
      <c r="HW187" s="234"/>
      <c r="HX187" s="234"/>
      <c r="HY187" s="234"/>
      <c r="HZ187" s="234"/>
      <c r="IA187" s="234"/>
      <c r="IB187" s="234"/>
      <c r="IC187" s="234"/>
      <c r="ID187" s="234"/>
      <c r="IE187" s="234"/>
      <c r="IF187" s="234"/>
      <c r="IG187" s="234"/>
      <c r="IH187" s="234"/>
      <c r="II187" s="234"/>
      <c r="IJ187" s="234"/>
      <c r="IK187" s="234"/>
      <c r="IL187" s="234"/>
      <c r="IM187" s="234"/>
      <c r="IN187" s="234"/>
      <c r="IO187" s="234"/>
      <c r="IP187" s="234"/>
      <c r="IQ187" s="234"/>
      <c r="IR187" s="234"/>
      <c r="IS187" s="234"/>
      <c r="IT187" s="234"/>
      <c r="IU187" s="234"/>
    </row>
    <row r="188" spans="1:255" s="237" customFormat="1" ht="15" customHeight="1">
      <c r="A188" s="234"/>
      <c r="B188" s="1066"/>
      <c r="C188" s="348"/>
      <c r="D188" s="1105"/>
      <c r="E188" s="1066"/>
      <c r="F188" s="1066"/>
      <c r="G188" s="280"/>
      <c r="H188" s="248"/>
      <c r="I188" s="248"/>
      <c r="J188" s="248"/>
      <c r="K188" s="248"/>
      <c r="L188" s="234"/>
      <c r="M188" s="234"/>
      <c r="N188" s="234"/>
      <c r="O188" s="234"/>
      <c r="P188" s="234"/>
      <c r="Q188" s="234"/>
      <c r="R188" s="234"/>
      <c r="S188" s="234"/>
      <c r="T188" s="234"/>
      <c r="U188" s="234"/>
      <c r="V188" s="234"/>
      <c r="W188" s="234"/>
      <c r="X188" s="234"/>
      <c r="Y188" s="234"/>
      <c r="Z188" s="234"/>
      <c r="AA188" s="234"/>
      <c r="AB188" s="234"/>
      <c r="AC188" s="234"/>
      <c r="AD188" s="234"/>
      <c r="AE188" s="234"/>
      <c r="AF188" s="234"/>
      <c r="AG188" s="234"/>
      <c r="AH188" s="234"/>
      <c r="AI188" s="234"/>
      <c r="AJ188" s="234"/>
      <c r="AK188" s="234"/>
      <c r="AL188" s="234"/>
      <c r="AM188" s="234"/>
      <c r="AN188" s="234"/>
      <c r="AO188" s="234"/>
      <c r="AP188" s="234"/>
      <c r="AQ188" s="234"/>
      <c r="AR188" s="234"/>
      <c r="AS188" s="234"/>
      <c r="AT188" s="234"/>
      <c r="AU188" s="234"/>
      <c r="AV188" s="234"/>
      <c r="AW188" s="234"/>
      <c r="AX188" s="234"/>
      <c r="AY188" s="234"/>
      <c r="AZ188" s="234"/>
      <c r="BA188" s="234"/>
      <c r="BB188" s="234"/>
      <c r="BC188" s="234"/>
      <c r="BD188" s="234"/>
      <c r="BE188" s="234"/>
      <c r="BF188" s="234"/>
      <c r="BG188" s="234"/>
      <c r="BH188" s="234"/>
      <c r="BI188" s="234"/>
      <c r="BJ188" s="234"/>
      <c r="BK188" s="234"/>
      <c r="BL188" s="234"/>
      <c r="BM188" s="234"/>
      <c r="BN188" s="234"/>
      <c r="BO188" s="234"/>
      <c r="BP188" s="234"/>
      <c r="BQ188" s="234"/>
      <c r="BR188" s="234"/>
      <c r="BS188" s="234"/>
      <c r="BT188" s="234"/>
      <c r="BU188" s="234"/>
      <c r="BV188" s="234"/>
      <c r="BW188" s="234"/>
      <c r="BX188" s="234"/>
      <c r="BY188" s="234"/>
      <c r="BZ188" s="234"/>
      <c r="CA188" s="234"/>
      <c r="CB188" s="234"/>
      <c r="CC188" s="234"/>
      <c r="CD188" s="234"/>
      <c r="CE188" s="234"/>
      <c r="CF188" s="234"/>
      <c r="CG188" s="234"/>
      <c r="CH188" s="234"/>
      <c r="CI188" s="234"/>
      <c r="CJ188" s="234"/>
      <c r="CK188" s="234"/>
      <c r="CL188" s="234"/>
      <c r="CM188" s="234"/>
      <c r="CN188" s="234"/>
      <c r="CO188" s="234"/>
      <c r="CP188" s="234"/>
      <c r="CQ188" s="234"/>
      <c r="CR188" s="234"/>
      <c r="CS188" s="234"/>
      <c r="CT188" s="234"/>
      <c r="CU188" s="234"/>
      <c r="CV188" s="234"/>
      <c r="CW188" s="234"/>
      <c r="CX188" s="234"/>
      <c r="CY188" s="234"/>
      <c r="CZ188" s="234"/>
      <c r="DA188" s="234"/>
      <c r="DB188" s="234"/>
      <c r="DC188" s="234"/>
      <c r="DD188" s="234"/>
      <c r="DE188" s="234"/>
      <c r="DF188" s="234"/>
      <c r="DG188" s="234"/>
      <c r="DH188" s="234"/>
      <c r="DI188" s="234"/>
      <c r="DJ188" s="234"/>
      <c r="DK188" s="234"/>
      <c r="DL188" s="234"/>
      <c r="DM188" s="234"/>
      <c r="DN188" s="234"/>
      <c r="DO188" s="234"/>
      <c r="DP188" s="234"/>
      <c r="DQ188" s="234"/>
      <c r="DR188" s="234"/>
      <c r="DS188" s="234"/>
      <c r="DT188" s="234"/>
      <c r="DU188" s="234"/>
      <c r="DV188" s="234"/>
      <c r="DW188" s="234"/>
      <c r="DX188" s="234"/>
      <c r="DY188" s="234"/>
      <c r="DZ188" s="234"/>
      <c r="EA188" s="234"/>
      <c r="EB188" s="234"/>
      <c r="EC188" s="234"/>
      <c r="ED188" s="234"/>
      <c r="EE188" s="234"/>
      <c r="EF188" s="234"/>
      <c r="EG188" s="234"/>
      <c r="EH188" s="234"/>
      <c r="EI188" s="234"/>
      <c r="EJ188" s="234"/>
      <c r="EK188" s="234"/>
      <c r="EL188" s="234"/>
      <c r="EM188" s="234"/>
      <c r="EN188" s="234"/>
      <c r="EO188" s="234"/>
      <c r="EP188" s="234"/>
      <c r="EQ188" s="234"/>
      <c r="ER188" s="234"/>
      <c r="ES188" s="234"/>
      <c r="ET188" s="234"/>
      <c r="EU188" s="234"/>
      <c r="EV188" s="234"/>
      <c r="EW188" s="234"/>
      <c r="EX188" s="234"/>
      <c r="EY188" s="234"/>
      <c r="EZ188" s="234"/>
      <c r="FA188" s="234"/>
      <c r="FB188" s="234"/>
      <c r="FC188" s="234"/>
      <c r="FD188" s="234"/>
      <c r="FE188" s="234"/>
      <c r="FF188" s="234"/>
      <c r="FG188" s="234"/>
      <c r="FH188" s="234"/>
      <c r="FI188" s="234"/>
      <c r="FJ188" s="234"/>
      <c r="FK188" s="234"/>
      <c r="FL188" s="234"/>
      <c r="FM188" s="234"/>
      <c r="FN188" s="234"/>
      <c r="FO188" s="234"/>
      <c r="FP188" s="234"/>
      <c r="FQ188" s="234"/>
      <c r="FR188" s="234"/>
      <c r="FS188" s="234"/>
      <c r="FT188" s="234"/>
      <c r="FU188" s="234"/>
      <c r="FV188" s="234"/>
      <c r="FW188" s="234"/>
      <c r="FX188" s="234"/>
      <c r="FY188" s="234"/>
      <c r="FZ188" s="234"/>
      <c r="GA188" s="234"/>
      <c r="GB188" s="234"/>
      <c r="GC188" s="234"/>
      <c r="GD188" s="234"/>
      <c r="GE188" s="234"/>
      <c r="GF188" s="234"/>
      <c r="GG188" s="234"/>
      <c r="GH188" s="234"/>
      <c r="GI188" s="234"/>
      <c r="GJ188" s="234"/>
      <c r="GK188" s="234"/>
      <c r="GL188" s="234"/>
      <c r="GM188" s="234"/>
      <c r="GN188" s="234"/>
      <c r="GO188" s="234"/>
      <c r="GP188" s="234"/>
      <c r="GQ188" s="234"/>
      <c r="GR188" s="234"/>
      <c r="GS188" s="234"/>
      <c r="GT188" s="234"/>
      <c r="GU188" s="234"/>
      <c r="GV188" s="234"/>
      <c r="GW188" s="234"/>
      <c r="GX188" s="234"/>
      <c r="GY188" s="234"/>
      <c r="GZ188" s="234"/>
      <c r="HA188" s="234"/>
      <c r="HB188" s="234"/>
      <c r="HC188" s="234"/>
      <c r="HD188" s="234"/>
      <c r="HE188" s="234"/>
      <c r="HF188" s="234"/>
      <c r="HG188" s="234"/>
      <c r="HH188" s="234"/>
      <c r="HI188" s="234"/>
      <c r="HJ188" s="234"/>
      <c r="HK188" s="234"/>
      <c r="HL188" s="234"/>
      <c r="HM188" s="234"/>
      <c r="HN188" s="234"/>
      <c r="HO188" s="234"/>
      <c r="HP188" s="234"/>
      <c r="HQ188" s="234"/>
      <c r="HR188" s="234"/>
      <c r="HS188" s="234"/>
      <c r="HT188" s="234"/>
      <c r="HU188" s="234"/>
      <c r="HV188" s="234"/>
      <c r="HW188" s="234"/>
      <c r="HX188" s="234"/>
      <c r="HY188" s="234"/>
      <c r="HZ188" s="234"/>
      <c r="IA188" s="234"/>
      <c r="IB188" s="234"/>
      <c r="IC188" s="234"/>
      <c r="ID188" s="234"/>
      <c r="IE188" s="234"/>
      <c r="IF188" s="234"/>
      <c r="IG188" s="234"/>
      <c r="IH188" s="234"/>
      <c r="II188" s="234"/>
      <c r="IJ188" s="234"/>
      <c r="IK188" s="234"/>
      <c r="IL188" s="234"/>
      <c r="IM188" s="234"/>
      <c r="IN188" s="234"/>
      <c r="IO188" s="234"/>
      <c r="IP188" s="234"/>
      <c r="IQ188" s="234"/>
      <c r="IR188" s="234"/>
      <c r="IS188" s="234"/>
      <c r="IT188" s="234"/>
      <c r="IU188" s="234"/>
    </row>
    <row r="189" spans="1:255" s="237" customFormat="1" ht="15.6" customHeight="1" thickBot="1">
      <c r="A189" s="234"/>
      <c r="B189" s="1066"/>
      <c r="C189" s="348"/>
      <c r="D189" s="1068" t="s">
        <v>1462</v>
      </c>
      <c r="E189" s="1066"/>
      <c r="F189" s="1066"/>
      <c r="G189" s="280"/>
      <c r="H189" s="248"/>
      <c r="I189" s="248"/>
      <c r="J189" s="248"/>
      <c r="K189" s="248"/>
      <c r="L189" s="234"/>
      <c r="M189" s="234"/>
      <c r="N189" s="234"/>
      <c r="O189" s="234"/>
      <c r="P189" s="234"/>
      <c r="Q189" s="234"/>
      <c r="R189" s="234"/>
      <c r="S189" s="234"/>
      <c r="T189" s="234"/>
      <c r="U189" s="234"/>
      <c r="V189" s="234"/>
      <c r="W189" s="234"/>
      <c r="X189" s="234"/>
      <c r="Y189" s="234"/>
      <c r="Z189" s="234"/>
      <c r="AA189" s="234"/>
      <c r="AB189" s="234"/>
      <c r="AC189" s="234"/>
      <c r="AD189" s="234"/>
      <c r="AE189" s="234"/>
      <c r="AF189" s="234"/>
      <c r="AG189" s="234"/>
      <c r="AH189" s="234"/>
      <c r="AI189" s="234"/>
      <c r="AJ189" s="234"/>
      <c r="AK189" s="234"/>
      <c r="AL189" s="234"/>
      <c r="AM189" s="234"/>
      <c r="AN189" s="234"/>
      <c r="AO189" s="234"/>
      <c r="AP189" s="234"/>
      <c r="AQ189" s="234"/>
      <c r="AR189" s="234"/>
      <c r="AS189" s="234"/>
      <c r="AT189" s="234"/>
      <c r="AU189" s="234"/>
      <c r="AV189" s="234"/>
      <c r="AW189" s="234"/>
      <c r="AX189" s="234"/>
      <c r="AY189" s="234"/>
      <c r="AZ189" s="234"/>
      <c r="BA189" s="234"/>
      <c r="BB189" s="234"/>
      <c r="BC189" s="234"/>
      <c r="BD189" s="234"/>
      <c r="BE189" s="234"/>
      <c r="BF189" s="234"/>
      <c r="BG189" s="234"/>
      <c r="BH189" s="234"/>
      <c r="BI189" s="234"/>
      <c r="BJ189" s="234"/>
      <c r="BK189" s="234"/>
      <c r="BL189" s="234"/>
      <c r="BM189" s="234"/>
      <c r="BN189" s="234"/>
      <c r="BO189" s="234"/>
      <c r="BP189" s="234"/>
      <c r="BQ189" s="234"/>
      <c r="BR189" s="234"/>
      <c r="BS189" s="234"/>
      <c r="BT189" s="234"/>
      <c r="BU189" s="234"/>
      <c r="BV189" s="234"/>
      <c r="BW189" s="234"/>
      <c r="BX189" s="234"/>
      <c r="BY189" s="234"/>
      <c r="BZ189" s="234"/>
      <c r="CA189" s="234"/>
      <c r="CB189" s="234"/>
      <c r="CC189" s="234"/>
      <c r="CD189" s="234"/>
      <c r="CE189" s="234"/>
      <c r="CF189" s="234"/>
      <c r="CG189" s="234"/>
      <c r="CH189" s="234"/>
      <c r="CI189" s="234"/>
      <c r="CJ189" s="234"/>
      <c r="CK189" s="234"/>
      <c r="CL189" s="234"/>
      <c r="CM189" s="234"/>
      <c r="CN189" s="234"/>
      <c r="CO189" s="234"/>
      <c r="CP189" s="234"/>
      <c r="CQ189" s="234"/>
      <c r="CR189" s="234"/>
      <c r="CS189" s="234"/>
      <c r="CT189" s="234"/>
      <c r="CU189" s="234"/>
      <c r="CV189" s="234"/>
      <c r="CW189" s="234"/>
      <c r="CX189" s="234"/>
      <c r="CY189" s="234"/>
      <c r="CZ189" s="234"/>
      <c r="DA189" s="234"/>
      <c r="DB189" s="234"/>
      <c r="DC189" s="234"/>
      <c r="DD189" s="234"/>
      <c r="DE189" s="234"/>
      <c r="DF189" s="234"/>
      <c r="DG189" s="234"/>
      <c r="DH189" s="234"/>
      <c r="DI189" s="234"/>
      <c r="DJ189" s="234"/>
      <c r="DK189" s="234"/>
      <c r="DL189" s="234"/>
      <c r="DM189" s="234"/>
      <c r="DN189" s="234"/>
      <c r="DO189" s="234"/>
      <c r="DP189" s="234"/>
      <c r="DQ189" s="234"/>
      <c r="DR189" s="234"/>
      <c r="DS189" s="234"/>
      <c r="DT189" s="234"/>
      <c r="DU189" s="234"/>
      <c r="DV189" s="234"/>
      <c r="DW189" s="234"/>
      <c r="DX189" s="234"/>
      <c r="DY189" s="234"/>
      <c r="DZ189" s="234"/>
      <c r="EA189" s="234"/>
      <c r="EB189" s="234"/>
      <c r="EC189" s="234"/>
      <c r="ED189" s="234"/>
      <c r="EE189" s="234"/>
      <c r="EF189" s="234"/>
      <c r="EG189" s="234"/>
      <c r="EH189" s="234"/>
      <c r="EI189" s="234"/>
      <c r="EJ189" s="234"/>
      <c r="EK189" s="234"/>
      <c r="EL189" s="234"/>
      <c r="EM189" s="234"/>
      <c r="EN189" s="234"/>
      <c r="EO189" s="234"/>
      <c r="EP189" s="234"/>
      <c r="EQ189" s="234"/>
      <c r="ER189" s="234"/>
      <c r="ES189" s="234"/>
      <c r="ET189" s="234"/>
      <c r="EU189" s="234"/>
      <c r="EV189" s="234"/>
      <c r="EW189" s="234"/>
      <c r="EX189" s="234"/>
      <c r="EY189" s="234"/>
      <c r="EZ189" s="234"/>
      <c r="FA189" s="234"/>
      <c r="FB189" s="234"/>
      <c r="FC189" s="234"/>
      <c r="FD189" s="234"/>
      <c r="FE189" s="234"/>
      <c r="FF189" s="234"/>
      <c r="FG189" s="234"/>
      <c r="FH189" s="234"/>
      <c r="FI189" s="234"/>
      <c r="FJ189" s="234"/>
      <c r="FK189" s="234"/>
      <c r="FL189" s="234"/>
      <c r="FM189" s="234"/>
      <c r="FN189" s="234"/>
      <c r="FO189" s="234"/>
      <c r="FP189" s="234"/>
      <c r="FQ189" s="234"/>
      <c r="FR189" s="234"/>
      <c r="FS189" s="234"/>
      <c r="FT189" s="234"/>
      <c r="FU189" s="234"/>
      <c r="FV189" s="234"/>
      <c r="FW189" s="234"/>
      <c r="FX189" s="234"/>
      <c r="FY189" s="234"/>
      <c r="FZ189" s="234"/>
      <c r="GA189" s="234"/>
      <c r="GB189" s="234"/>
      <c r="GC189" s="234"/>
      <c r="GD189" s="234"/>
      <c r="GE189" s="234"/>
      <c r="GF189" s="234"/>
      <c r="GG189" s="234"/>
      <c r="GH189" s="234"/>
      <c r="GI189" s="234"/>
      <c r="GJ189" s="234"/>
      <c r="GK189" s="234"/>
      <c r="GL189" s="234"/>
      <c r="GM189" s="234"/>
      <c r="GN189" s="234"/>
      <c r="GO189" s="234"/>
      <c r="GP189" s="234"/>
      <c r="GQ189" s="234"/>
      <c r="GR189" s="234"/>
      <c r="GS189" s="234"/>
      <c r="GT189" s="234"/>
      <c r="GU189" s="234"/>
      <c r="GV189" s="234"/>
      <c r="GW189" s="234"/>
      <c r="GX189" s="234"/>
      <c r="GY189" s="234"/>
      <c r="GZ189" s="234"/>
      <c r="HA189" s="234"/>
      <c r="HB189" s="234"/>
      <c r="HC189" s="234"/>
      <c r="HD189" s="234"/>
      <c r="HE189" s="234"/>
      <c r="HF189" s="234"/>
      <c r="HG189" s="234"/>
      <c r="HH189" s="234"/>
      <c r="HI189" s="234"/>
      <c r="HJ189" s="234"/>
      <c r="HK189" s="234"/>
      <c r="HL189" s="234"/>
      <c r="HM189" s="234"/>
      <c r="HN189" s="234"/>
      <c r="HO189" s="234"/>
      <c r="HP189" s="234"/>
      <c r="HQ189" s="234"/>
      <c r="HR189" s="234"/>
      <c r="HS189" s="234"/>
      <c r="HT189" s="234"/>
      <c r="HU189" s="234"/>
      <c r="HV189" s="234"/>
      <c r="HW189" s="234"/>
      <c r="HX189" s="234"/>
      <c r="HY189" s="234"/>
      <c r="HZ189" s="234"/>
      <c r="IA189" s="234"/>
      <c r="IB189" s="234"/>
      <c r="IC189" s="234"/>
      <c r="ID189" s="234"/>
      <c r="IE189" s="234"/>
      <c r="IF189" s="234"/>
      <c r="IG189" s="234"/>
      <c r="IH189" s="234"/>
      <c r="II189" s="234"/>
      <c r="IJ189" s="234"/>
      <c r="IK189" s="234"/>
      <c r="IL189" s="234"/>
      <c r="IM189" s="234"/>
      <c r="IN189" s="234"/>
      <c r="IO189" s="234"/>
      <c r="IP189" s="234"/>
      <c r="IQ189" s="234"/>
      <c r="IR189" s="234"/>
      <c r="IS189" s="234"/>
      <c r="IT189" s="234"/>
      <c r="IU189" s="234"/>
    </row>
    <row r="190" spans="1:255" s="237" customFormat="1" ht="24" customHeight="1" thickBot="1">
      <c r="A190" s="234"/>
      <c r="B190" s="1066"/>
      <c r="C190" s="348"/>
      <c r="D190" s="349" t="s">
        <v>569</v>
      </c>
      <c r="E190" s="349" t="s">
        <v>568</v>
      </c>
      <c r="F190" s="349" t="s">
        <v>567</v>
      </c>
      <c r="G190" s="280"/>
      <c r="H190" s="248"/>
      <c r="I190" s="248"/>
      <c r="J190" s="248"/>
      <c r="K190" s="248"/>
      <c r="L190" s="234"/>
      <c r="M190" s="234"/>
      <c r="N190" s="234"/>
      <c r="O190" s="234"/>
      <c r="P190" s="234"/>
      <c r="Q190" s="234"/>
      <c r="R190" s="234"/>
      <c r="S190" s="234"/>
      <c r="T190" s="234"/>
      <c r="U190" s="234"/>
      <c r="V190" s="234"/>
      <c r="W190" s="234"/>
      <c r="X190" s="234"/>
      <c r="Y190" s="234"/>
      <c r="Z190" s="234"/>
      <c r="AA190" s="234"/>
      <c r="AB190" s="234"/>
      <c r="AC190" s="234"/>
      <c r="AD190" s="234"/>
      <c r="AE190" s="234"/>
      <c r="AF190" s="234"/>
      <c r="AG190" s="234"/>
      <c r="AH190" s="234"/>
      <c r="AI190" s="234"/>
      <c r="AJ190" s="234"/>
      <c r="AK190" s="234"/>
      <c r="AL190" s="234"/>
      <c r="AM190" s="234"/>
      <c r="AN190" s="234"/>
      <c r="AO190" s="234"/>
      <c r="AP190" s="234"/>
      <c r="AQ190" s="234"/>
      <c r="AR190" s="234"/>
      <c r="AS190" s="234"/>
      <c r="AT190" s="234"/>
      <c r="AU190" s="234"/>
      <c r="AV190" s="234"/>
      <c r="AW190" s="234"/>
      <c r="AX190" s="234"/>
      <c r="AY190" s="234"/>
      <c r="AZ190" s="234"/>
      <c r="BA190" s="234"/>
      <c r="BB190" s="234"/>
      <c r="BC190" s="234"/>
      <c r="BD190" s="234"/>
      <c r="BE190" s="234"/>
      <c r="BF190" s="234"/>
      <c r="BG190" s="234"/>
      <c r="BH190" s="234"/>
      <c r="BI190" s="234"/>
      <c r="BJ190" s="234"/>
      <c r="BK190" s="234"/>
      <c r="BL190" s="234"/>
      <c r="BM190" s="234"/>
      <c r="BN190" s="234"/>
      <c r="BO190" s="234"/>
      <c r="BP190" s="234"/>
      <c r="BQ190" s="234"/>
      <c r="BR190" s="234"/>
      <c r="BS190" s="234"/>
      <c r="BT190" s="234"/>
      <c r="BU190" s="234"/>
      <c r="BV190" s="234"/>
      <c r="BW190" s="234"/>
      <c r="BX190" s="234"/>
      <c r="BY190" s="234"/>
      <c r="BZ190" s="234"/>
      <c r="CA190" s="234"/>
      <c r="CB190" s="234"/>
      <c r="CC190" s="234"/>
      <c r="CD190" s="234"/>
      <c r="CE190" s="234"/>
      <c r="CF190" s="234"/>
      <c r="CG190" s="234"/>
      <c r="CH190" s="234"/>
      <c r="CI190" s="234"/>
      <c r="CJ190" s="234"/>
      <c r="CK190" s="234"/>
      <c r="CL190" s="234"/>
      <c r="CM190" s="234"/>
      <c r="CN190" s="234"/>
      <c r="CO190" s="234"/>
      <c r="CP190" s="234"/>
      <c r="CQ190" s="234"/>
      <c r="CR190" s="234"/>
      <c r="CS190" s="234"/>
      <c r="CT190" s="234"/>
      <c r="CU190" s="234"/>
      <c r="CV190" s="234"/>
      <c r="CW190" s="234"/>
      <c r="CX190" s="234"/>
      <c r="CY190" s="234"/>
      <c r="CZ190" s="234"/>
      <c r="DA190" s="234"/>
      <c r="DB190" s="234"/>
      <c r="DC190" s="234"/>
      <c r="DD190" s="234"/>
      <c r="DE190" s="234"/>
      <c r="DF190" s="234"/>
      <c r="DG190" s="234"/>
      <c r="DH190" s="234"/>
      <c r="DI190" s="234"/>
      <c r="DJ190" s="234"/>
      <c r="DK190" s="234"/>
      <c r="DL190" s="234"/>
      <c r="DM190" s="234"/>
      <c r="DN190" s="234"/>
      <c r="DO190" s="234"/>
      <c r="DP190" s="234"/>
      <c r="DQ190" s="234"/>
      <c r="DR190" s="234"/>
      <c r="DS190" s="234"/>
      <c r="DT190" s="234"/>
      <c r="DU190" s="234"/>
      <c r="DV190" s="234"/>
      <c r="DW190" s="234"/>
      <c r="DX190" s="234"/>
      <c r="DY190" s="234"/>
      <c r="DZ190" s="234"/>
      <c r="EA190" s="234"/>
      <c r="EB190" s="234"/>
      <c r="EC190" s="234"/>
      <c r="ED190" s="234"/>
      <c r="EE190" s="234"/>
      <c r="EF190" s="234"/>
      <c r="EG190" s="234"/>
      <c r="EH190" s="234"/>
      <c r="EI190" s="234"/>
      <c r="EJ190" s="234"/>
      <c r="EK190" s="234"/>
      <c r="EL190" s="234"/>
      <c r="EM190" s="234"/>
      <c r="EN190" s="234"/>
      <c r="EO190" s="234"/>
      <c r="EP190" s="234"/>
      <c r="EQ190" s="234"/>
      <c r="ER190" s="234"/>
      <c r="ES190" s="234"/>
      <c r="ET190" s="234"/>
      <c r="EU190" s="234"/>
      <c r="EV190" s="234"/>
      <c r="EW190" s="234"/>
      <c r="EX190" s="234"/>
      <c r="EY190" s="234"/>
      <c r="EZ190" s="234"/>
      <c r="FA190" s="234"/>
      <c r="FB190" s="234"/>
      <c r="FC190" s="234"/>
      <c r="FD190" s="234"/>
      <c r="FE190" s="234"/>
      <c r="FF190" s="234"/>
      <c r="FG190" s="234"/>
      <c r="FH190" s="234"/>
      <c r="FI190" s="234"/>
      <c r="FJ190" s="234"/>
      <c r="FK190" s="234"/>
      <c r="FL190" s="234"/>
      <c r="FM190" s="234"/>
      <c r="FN190" s="234"/>
      <c r="FO190" s="234"/>
      <c r="FP190" s="234"/>
      <c r="FQ190" s="234"/>
      <c r="FR190" s="234"/>
      <c r="FS190" s="234"/>
      <c r="FT190" s="234"/>
      <c r="FU190" s="234"/>
      <c r="FV190" s="234"/>
      <c r="FW190" s="234"/>
      <c r="FX190" s="234"/>
      <c r="FY190" s="234"/>
      <c r="FZ190" s="234"/>
      <c r="GA190" s="234"/>
      <c r="GB190" s="234"/>
      <c r="GC190" s="234"/>
      <c r="GD190" s="234"/>
      <c r="GE190" s="234"/>
      <c r="GF190" s="234"/>
      <c r="GG190" s="234"/>
      <c r="GH190" s="234"/>
      <c r="GI190" s="234"/>
      <c r="GJ190" s="234"/>
      <c r="GK190" s="234"/>
      <c r="GL190" s="234"/>
      <c r="GM190" s="234"/>
      <c r="GN190" s="234"/>
      <c r="GO190" s="234"/>
      <c r="GP190" s="234"/>
      <c r="GQ190" s="234"/>
      <c r="GR190" s="234"/>
      <c r="GS190" s="234"/>
      <c r="GT190" s="234"/>
      <c r="GU190" s="234"/>
      <c r="GV190" s="234"/>
      <c r="GW190" s="234"/>
      <c r="GX190" s="234"/>
      <c r="GY190" s="234"/>
      <c r="GZ190" s="234"/>
      <c r="HA190" s="234"/>
      <c r="HB190" s="234"/>
      <c r="HC190" s="234"/>
      <c r="HD190" s="234"/>
      <c r="HE190" s="234"/>
      <c r="HF190" s="234"/>
      <c r="HG190" s="234"/>
      <c r="HH190" s="234"/>
      <c r="HI190" s="234"/>
      <c r="HJ190" s="234"/>
      <c r="HK190" s="234"/>
      <c r="HL190" s="234"/>
      <c r="HM190" s="234"/>
      <c r="HN190" s="234"/>
      <c r="HO190" s="234"/>
      <c r="HP190" s="234"/>
      <c r="HQ190" s="234"/>
      <c r="HR190" s="234"/>
      <c r="HS190" s="234"/>
      <c r="HT190" s="234"/>
      <c r="HU190" s="234"/>
      <c r="HV190" s="234"/>
      <c r="HW190" s="234"/>
      <c r="HX190" s="234"/>
      <c r="HY190" s="234"/>
      <c r="HZ190" s="234"/>
      <c r="IA190" s="234"/>
      <c r="IB190" s="234"/>
      <c r="IC190" s="234"/>
      <c r="ID190" s="234"/>
      <c r="IE190" s="234"/>
      <c r="IF190" s="234"/>
      <c r="IG190" s="234"/>
      <c r="IH190" s="234"/>
      <c r="II190" s="234"/>
      <c r="IJ190" s="234"/>
      <c r="IK190" s="234"/>
      <c r="IL190" s="234"/>
      <c r="IM190" s="234"/>
      <c r="IN190" s="234"/>
      <c r="IO190" s="234"/>
      <c r="IP190" s="234"/>
      <c r="IQ190" s="234"/>
      <c r="IR190" s="234"/>
      <c r="IS190" s="234"/>
      <c r="IT190" s="234"/>
      <c r="IU190" s="234"/>
    </row>
    <row r="191" spans="1:255" s="237" customFormat="1" ht="15.95" customHeight="1" thickBot="1">
      <c r="A191" s="234"/>
      <c r="B191" s="1066"/>
      <c r="C191" s="348"/>
      <c r="D191" s="349" t="s">
        <v>1478</v>
      </c>
      <c r="E191" s="373">
        <v>0.2</v>
      </c>
      <c r="F191" s="373">
        <v>0.2</v>
      </c>
      <c r="G191" s="280"/>
      <c r="H191" s="248"/>
      <c r="I191" s="248"/>
      <c r="J191" s="248"/>
      <c r="K191" s="248"/>
      <c r="L191" s="234"/>
      <c r="M191" s="234"/>
      <c r="N191" s="234"/>
      <c r="O191" s="234"/>
      <c r="P191" s="234"/>
      <c r="Q191" s="234"/>
      <c r="R191" s="234"/>
      <c r="S191" s="234"/>
      <c r="T191" s="234"/>
      <c r="U191" s="234"/>
      <c r="V191" s="234"/>
      <c r="W191" s="234"/>
      <c r="X191" s="234"/>
      <c r="Y191" s="234"/>
      <c r="Z191" s="234"/>
      <c r="AA191" s="234"/>
      <c r="AB191" s="234"/>
      <c r="AC191" s="234"/>
      <c r="AD191" s="234"/>
      <c r="AE191" s="234"/>
      <c r="AF191" s="234"/>
      <c r="AG191" s="234"/>
      <c r="AH191" s="234"/>
      <c r="AI191" s="234"/>
      <c r="AJ191" s="234"/>
      <c r="AK191" s="234"/>
      <c r="AL191" s="234"/>
      <c r="AM191" s="234"/>
      <c r="AN191" s="234"/>
      <c r="AO191" s="234"/>
      <c r="AP191" s="234"/>
      <c r="AQ191" s="234"/>
      <c r="AR191" s="234"/>
      <c r="AS191" s="234"/>
      <c r="AT191" s="234"/>
      <c r="AU191" s="234"/>
      <c r="AV191" s="234"/>
      <c r="AW191" s="234"/>
      <c r="AX191" s="234"/>
      <c r="AY191" s="234"/>
      <c r="AZ191" s="234"/>
      <c r="BA191" s="234"/>
      <c r="BB191" s="234"/>
      <c r="BC191" s="234"/>
      <c r="BD191" s="234"/>
      <c r="BE191" s="234"/>
      <c r="BF191" s="234"/>
      <c r="BG191" s="234"/>
      <c r="BH191" s="234"/>
      <c r="BI191" s="234"/>
      <c r="BJ191" s="234"/>
      <c r="BK191" s="234"/>
      <c r="BL191" s="234"/>
      <c r="BM191" s="234"/>
      <c r="BN191" s="234"/>
      <c r="BO191" s="234"/>
      <c r="BP191" s="234"/>
      <c r="BQ191" s="234"/>
      <c r="BR191" s="234"/>
      <c r="BS191" s="234"/>
      <c r="BT191" s="234"/>
      <c r="BU191" s="234"/>
      <c r="BV191" s="234"/>
      <c r="BW191" s="234"/>
      <c r="BX191" s="234"/>
      <c r="BY191" s="234"/>
      <c r="BZ191" s="234"/>
      <c r="CA191" s="234"/>
      <c r="CB191" s="234"/>
      <c r="CC191" s="234"/>
      <c r="CD191" s="234"/>
      <c r="CE191" s="234"/>
      <c r="CF191" s="234"/>
      <c r="CG191" s="234"/>
      <c r="CH191" s="234"/>
      <c r="CI191" s="234"/>
      <c r="CJ191" s="234"/>
      <c r="CK191" s="234"/>
      <c r="CL191" s="234"/>
      <c r="CM191" s="234"/>
      <c r="CN191" s="234"/>
      <c r="CO191" s="234"/>
      <c r="CP191" s="234"/>
      <c r="CQ191" s="234"/>
      <c r="CR191" s="234"/>
      <c r="CS191" s="234"/>
      <c r="CT191" s="234"/>
      <c r="CU191" s="234"/>
      <c r="CV191" s="234"/>
      <c r="CW191" s="234"/>
      <c r="CX191" s="234"/>
      <c r="CY191" s="234"/>
      <c r="CZ191" s="234"/>
      <c r="DA191" s="234"/>
      <c r="DB191" s="234"/>
      <c r="DC191" s="234"/>
      <c r="DD191" s="234"/>
      <c r="DE191" s="234"/>
      <c r="DF191" s="234"/>
      <c r="DG191" s="234"/>
      <c r="DH191" s="234"/>
      <c r="DI191" s="234"/>
      <c r="DJ191" s="234"/>
      <c r="DK191" s="234"/>
      <c r="DL191" s="234"/>
      <c r="DM191" s="234"/>
      <c r="DN191" s="234"/>
      <c r="DO191" s="234"/>
      <c r="DP191" s="234"/>
      <c r="DQ191" s="234"/>
      <c r="DR191" s="234"/>
      <c r="DS191" s="234"/>
      <c r="DT191" s="234"/>
      <c r="DU191" s="234"/>
      <c r="DV191" s="234"/>
      <c r="DW191" s="234"/>
      <c r="DX191" s="234"/>
      <c r="DY191" s="234"/>
      <c r="DZ191" s="234"/>
      <c r="EA191" s="234"/>
      <c r="EB191" s="234"/>
      <c r="EC191" s="234"/>
      <c r="ED191" s="234"/>
      <c r="EE191" s="234"/>
      <c r="EF191" s="234"/>
      <c r="EG191" s="234"/>
      <c r="EH191" s="234"/>
      <c r="EI191" s="234"/>
      <c r="EJ191" s="234"/>
      <c r="EK191" s="234"/>
      <c r="EL191" s="234"/>
      <c r="EM191" s="234"/>
      <c r="EN191" s="234"/>
      <c r="EO191" s="234"/>
      <c r="EP191" s="234"/>
      <c r="EQ191" s="234"/>
      <c r="ER191" s="234"/>
      <c r="ES191" s="234"/>
      <c r="ET191" s="234"/>
      <c r="EU191" s="234"/>
      <c r="EV191" s="234"/>
      <c r="EW191" s="234"/>
      <c r="EX191" s="234"/>
      <c r="EY191" s="234"/>
      <c r="EZ191" s="234"/>
      <c r="FA191" s="234"/>
      <c r="FB191" s="234"/>
      <c r="FC191" s="234"/>
      <c r="FD191" s="234"/>
      <c r="FE191" s="234"/>
      <c r="FF191" s="234"/>
      <c r="FG191" s="234"/>
      <c r="FH191" s="234"/>
      <c r="FI191" s="234"/>
      <c r="FJ191" s="234"/>
      <c r="FK191" s="234"/>
      <c r="FL191" s="234"/>
      <c r="FM191" s="234"/>
      <c r="FN191" s="234"/>
      <c r="FO191" s="234"/>
      <c r="FP191" s="234"/>
      <c r="FQ191" s="234"/>
      <c r="FR191" s="234"/>
      <c r="FS191" s="234"/>
      <c r="FT191" s="234"/>
      <c r="FU191" s="234"/>
      <c r="FV191" s="234"/>
      <c r="FW191" s="234"/>
      <c r="FX191" s="234"/>
      <c r="FY191" s="234"/>
      <c r="FZ191" s="234"/>
      <c r="GA191" s="234"/>
      <c r="GB191" s="234"/>
      <c r="GC191" s="234"/>
      <c r="GD191" s="234"/>
      <c r="GE191" s="234"/>
      <c r="GF191" s="234"/>
      <c r="GG191" s="234"/>
      <c r="GH191" s="234"/>
      <c r="GI191" s="234"/>
      <c r="GJ191" s="234"/>
      <c r="GK191" s="234"/>
      <c r="GL191" s="234"/>
      <c r="GM191" s="234"/>
      <c r="GN191" s="234"/>
      <c r="GO191" s="234"/>
      <c r="GP191" s="234"/>
      <c r="GQ191" s="234"/>
      <c r="GR191" s="234"/>
      <c r="GS191" s="234"/>
      <c r="GT191" s="234"/>
      <c r="GU191" s="234"/>
      <c r="GV191" s="234"/>
      <c r="GW191" s="234"/>
      <c r="GX191" s="234"/>
      <c r="GY191" s="234"/>
      <c r="GZ191" s="234"/>
      <c r="HA191" s="234"/>
      <c r="HB191" s="234"/>
      <c r="HC191" s="234"/>
      <c r="HD191" s="234"/>
      <c r="HE191" s="234"/>
      <c r="HF191" s="234"/>
      <c r="HG191" s="234"/>
      <c r="HH191" s="234"/>
      <c r="HI191" s="234"/>
      <c r="HJ191" s="234"/>
      <c r="HK191" s="234"/>
      <c r="HL191" s="234"/>
      <c r="HM191" s="234"/>
      <c r="HN191" s="234"/>
      <c r="HO191" s="234"/>
      <c r="HP191" s="234"/>
      <c r="HQ191" s="234"/>
      <c r="HR191" s="234"/>
      <c r="HS191" s="234"/>
      <c r="HT191" s="234"/>
      <c r="HU191" s="234"/>
      <c r="HV191" s="234"/>
      <c r="HW191" s="234"/>
      <c r="HX191" s="234"/>
      <c r="HY191" s="234"/>
      <c r="HZ191" s="234"/>
      <c r="IA191" s="234"/>
      <c r="IB191" s="234"/>
      <c r="IC191" s="234"/>
      <c r="ID191" s="234"/>
      <c r="IE191" s="234"/>
      <c r="IF191" s="234"/>
      <c r="IG191" s="234"/>
      <c r="IH191" s="234"/>
      <c r="II191" s="234"/>
      <c r="IJ191" s="234"/>
      <c r="IK191" s="234"/>
      <c r="IL191" s="234"/>
      <c r="IM191" s="234"/>
      <c r="IN191" s="234"/>
      <c r="IO191" s="234"/>
      <c r="IP191" s="234"/>
      <c r="IQ191" s="234"/>
      <c r="IR191" s="234"/>
      <c r="IS191" s="234"/>
      <c r="IT191" s="234"/>
      <c r="IU191" s="234"/>
    </row>
    <row r="192" spans="1:255" s="237" customFormat="1" ht="15.95" customHeight="1" thickBot="1">
      <c r="A192" s="234"/>
      <c r="B192" s="1066"/>
      <c r="C192" s="348"/>
      <c r="D192" s="349" t="s">
        <v>1479</v>
      </c>
      <c r="E192" s="373">
        <v>0.5</v>
      </c>
      <c r="F192" s="373">
        <v>0.7</v>
      </c>
      <c r="G192" s="280"/>
      <c r="H192" s="374"/>
      <c r="I192" s="248"/>
      <c r="J192" s="248"/>
      <c r="K192" s="248"/>
      <c r="L192" s="234"/>
      <c r="M192" s="234"/>
      <c r="N192" s="234"/>
      <c r="O192" s="234"/>
      <c r="P192" s="234"/>
      <c r="Q192" s="234"/>
      <c r="R192" s="234"/>
      <c r="S192" s="234"/>
      <c r="T192" s="234"/>
      <c r="U192" s="234"/>
      <c r="V192" s="234"/>
      <c r="W192" s="234"/>
      <c r="X192" s="234"/>
      <c r="Y192" s="234"/>
      <c r="Z192" s="234"/>
      <c r="AA192" s="234"/>
      <c r="AB192" s="234"/>
      <c r="AC192" s="234"/>
      <c r="AD192" s="234"/>
      <c r="AE192" s="234"/>
      <c r="AF192" s="234"/>
      <c r="AG192" s="234"/>
      <c r="AH192" s="234"/>
      <c r="AI192" s="234"/>
      <c r="AJ192" s="234"/>
      <c r="AK192" s="234"/>
      <c r="AL192" s="234"/>
      <c r="AM192" s="234"/>
      <c r="AN192" s="234"/>
      <c r="AO192" s="234"/>
      <c r="AP192" s="234"/>
      <c r="AQ192" s="234"/>
      <c r="AR192" s="234"/>
      <c r="AS192" s="234"/>
      <c r="AT192" s="234"/>
      <c r="AU192" s="234"/>
      <c r="AV192" s="234"/>
      <c r="AW192" s="234"/>
      <c r="AX192" s="234"/>
      <c r="AY192" s="234"/>
      <c r="AZ192" s="234"/>
      <c r="BA192" s="234"/>
      <c r="BB192" s="234"/>
      <c r="BC192" s="234"/>
      <c r="BD192" s="234"/>
      <c r="BE192" s="234"/>
      <c r="BF192" s="234"/>
      <c r="BG192" s="234"/>
      <c r="BH192" s="234"/>
      <c r="BI192" s="234"/>
      <c r="BJ192" s="234"/>
      <c r="BK192" s="234"/>
      <c r="BL192" s="234"/>
      <c r="BM192" s="234"/>
      <c r="BN192" s="234"/>
      <c r="BO192" s="234"/>
      <c r="BP192" s="234"/>
      <c r="BQ192" s="234"/>
      <c r="BR192" s="234"/>
      <c r="BS192" s="234"/>
      <c r="BT192" s="234"/>
      <c r="BU192" s="234"/>
      <c r="BV192" s="234"/>
      <c r="BW192" s="234"/>
      <c r="BX192" s="234"/>
      <c r="BY192" s="234"/>
      <c r="BZ192" s="234"/>
      <c r="CA192" s="234"/>
      <c r="CB192" s="234"/>
      <c r="CC192" s="234"/>
      <c r="CD192" s="234"/>
      <c r="CE192" s="234"/>
      <c r="CF192" s="234"/>
      <c r="CG192" s="234"/>
      <c r="CH192" s="234"/>
      <c r="CI192" s="234"/>
      <c r="CJ192" s="234"/>
      <c r="CK192" s="234"/>
      <c r="CL192" s="234"/>
      <c r="CM192" s="234"/>
      <c r="CN192" s="234"/>
      <c r="CO192" s="234"/>
      <c r="CP192" s="234"/>
      <c r="CQ192" s="234"/>
      <c r="CR192" s="234"/>
      <c r="CS192" s="234"/>
      <c r="CT192" s="234"/>
      <c r="CU192" s="234"/>
      <c r="CV192" s="234"/>
      <c r="CW192" s="234"/>
      <c r="CX192" s="234"/>
      <c r="CY192" s="234"/>
      <c r="CZ192" s="234"/>
      <c r="DA192" s="234"/>
      <c r="DB192" s="234"/>
      <c r="DC192" s="234"/>
      <c r="DD192" s="234"/>
      <c r="DE192" s="234"/>
      <c r="DF192" s="234"/>
      <c r="DG192" s="234"/>
      <c r="DH192" s="234"/>
      <c r="DI192" s="234"/>
      <c r="DJ192" s="234"/>
      <c r="DK192" s="234"/>
      <c r="DL192" s="234"/>
      <c r="DM192" s="234"/>
      <c r="DN192" s="234"/>
      <c r="DO192" s="234"/>
      <c r="DP192" s="234"/>
      <c r="DQ192" s="234"/>
      <c r="DR192" s="234"/>
      <c r="DS192" s="234"/>
      <c r="DT192" s="234"/>
      <c r="DU192" s="234"/>
      <c r="DV192" s="234"/>
      <c r="DW192" s="234"/>
      <c r="DX192" s="234"/>
      <c r="DY192" s="234"/>
      <c r="DZ192" s="234"/>
      <c r="EA192" s="234"/>
      <c r="EB192" s="234"/>
      <c r="EC192" s="234"/>
      <c r="ED192" s="234"/>
      <c r="EE192" s="234"/>
      <c r="EF192" s="234"/>
      <c r="EG192" s="234"/>
      <c r="EH192" s="234"/>
      <c r="EI192" s="234"/>
      <c r="EJ192" s="234"/>
      <c r="EK192" s="234"/>
      <c r="EL192" s="234"/>
      <c r="EM192" s="234"/>
      <c r="EN192" s="234"/>
      <c r="EO192" s="234"/>
      <c r="EP192" s="234"/>
      <c r="EQ192" s="234"/>
      <c r="ER192" s="234"/>
      <c r="ES192" s="234"/>
      <c r="ET192" s="234"/>
      <c r="EU192" s="234"/>
      <c r="EV192" s="234"/>
      <c r="EW192" s="234"/>
      <c r="EX192" s="234"/>
      <c r="EY192" s="234"/>
      <c r="EZ192" s="234"/>
      <c r="FA192" s="234"/>
      <c r="FB192" s="234"/>
      <c r="FC192" s="234"/>
      <c r="FD192" s="234"/>
      <c r="FE192" s="234"/>
      <c r="FF192" s="234"/>
      <c r="FG192" s="234"/>
      <c r="FH192" s="234"/>
      <c r="FI192" s="234"/>
      <c r="FJ192" s="234"/>
      <c r="FK192" s="234"/>
      <c r="FL192" s="234"/>
      <c r="FM192" s="234"/>
      <c r="FN192" s="234"/>
      <c r="FO192" s="234"/>
      <c r="FP192" s="234"/>
      <c r="FQ192" s="234"/>
      <c r="FR192" s="234"/>
      <c r="FS192" s="234"/>
      <c r="FT192" s="234"/>
      <c r="FU192" s="234"/>
      <c r="FV192" s="234"/>
      <c r="FW192" s="234"/>
      <c r="FX192" s="234"/>
      <c r="FY192" s="234"/>
      <c r="FZ192" s="234"/>
      <c r="GA192" s="234"/>
      <c r="GB192" s="234"/>
      <c r="GC192" s="234"/>
      <c r="GD192" s="234"/>
      <c r="GE192" s="234"/>
      <c r="GF192" s="234"/>
      <c r="GG192" s="234"/>
      <c r="GH192" s="234"/>
      <c r="GI192" s="234"/>
      <c r="GJ192" s="234"/>
      <c r="GK192" s="234"/>
      <c r="GL192" s="234"/>
      <c r="GM192" s="234"/>
      <c r="GN192" s="234"/>
      <c r="GO192" s="234"/>
      <c r="GP192" s="234"/>
      <c r="GQ192" s="234"/>
      <c r="GR192" s="234"/>
      <c r="GS192" s="234"/>
      <c r="GT192" s="234"/>
      <c r="GU192" s="234"/>
      <c r="GV192" s="234"/>
      <c r="GW192" s="234"/>
      <c r="GX192" s="234"/>
      <c r="GY192" s="234"/>
      <c r="GZ192" s="234"/>
      <c r="HA192" s="234"/>
      <c r="HB192" s="234"/>
      <c r="HC192" s="234"/>
      <c r="HD192" s="234"/>
      <c r="HE192" s="234"/>
      <c r="HF192" s="234"/>
      <c r="HG192" s="234"/>
      <c r="HH192" s="234"/>
      <c r="HI192" s="234"/>
      <c r="HJ192" s="234"/>
      <c r="HK192" s="234"/>
      <c r="HL192" s="234"/>
      <c r="HM192" s="234"/>
      <c r="HN192" s="234"/>
      <c r="HO192" s="234"/>
      <c r="HP192" s="234"/>
      <c r="HQ192" s="234"/>
      <c r="HR192" s="234"/>
      <c r="HS192" s="234"/>
      <c r="HT192" s="234"/>
      <c r="HU192" s="234"/>
      <c r="HV192" s="234"/>
      <c r="HW192" s="234"/>
      <c r="HX192" s="234"/>
      <c r="HY192" s="234"/>
      <c r="HZ192" s="234"/>
      <c r="IA192" s="234"/>
      <c r="IB192" s="234"/>
      <c r="IC192" s="234"/>
      <c r="ID192" s="234"/>
      <c r="IE192" s="234"/>
      <c r="IF192" s="234"/>
      <c r="IG192" s="234"/>
      <c r="IH192" s="234"/>
      <c r="II192" s="234"/>
      <c r="IJ192" s="234"/>
      <c r="IK192" s="234"/>
      <c r="IL192" s="234"/>
      <c r="IM192" s="234"/>
      <c r="IN192" s="234"/>
      <c r="IO192" s="234"/>
      <c r="IP192" s="234"/>
      <c r="IQ192" s="234"/>
      <c r="IR192" s="234"/>
      <c r="IS192" s="234"/>
      <c r="IT192" s="234"/>
      <c r="IU192" s="234"/>
    </row>
    <row r="193" spans="1:255" s="237" customFormat="1" ht="15.95" customHeight="1" thickBot="1">
      <c r="A193" s="234"/>
      <c r="B193" s="1066"/>
      <c r="C193" s="348"/>
      <c r="D193" s="349" t="s">
        <v>1480</v>
      </c>
      <c r="E193" s="373">
        <v>0.3</v>
      </c>
      <c r="F193" s="373">
        <v>1</v>
      </c>
      <c r="G193" s="280"/>
      <c r="H193" s="374"/>
      <c r="I193" s="248"/>
      <c r="J193" s="248"/>
      <c r="K193" s="248"/>
      <c r="L193" s="234"/>
      <c r="M193" s="234"/>
      <c r="N193" s="234"/>
      <c r="O193" s="234"/>
      <c r="P193" s="234"/>
      <c r="Q193" s="234"/>
      <c r="R193" s="234"/>
      <c r="S193" s="234"/>
      <c r="T193" s="234"/>
      <c r="U193" s="234"/>
      <c r="V193" s="234"/>
      <c r="W193" s="234"/>
      <c r="X193" s="234"/>
      <c r="Y193" s="234"/>
      <c r="Z193" s="234"/>
      <c r="AA193" s="234"/>
      <c r="AB193" s="234"/>
      <c r="AC193" s="234"/>
      <c r="AD193" s="234"/>
      <c r="AE193" s="234"/>
      <c r="AF193" s="234"/>
      <c r="AG193" s="234"/>
      <c r="AH193" s="234"/>
      <c r="AI193" s="234"/>
      <c r="AJ193" s="234"/>
      <c r="AK193" s="234"/>
      <c r="AL193" s="234"/>
      <c r="AM193" s="234"/>
      <c r="AN193" s="234"/>
      <c r="AO193" s="234"/>
      <c r="AP193" s="234"/>
      <c r="AQ193" s="234"/>
      <c r="AR193" s="234"/>
      <c r="AS193" s="234"/>
      <c r="AT193" s="234"/>
      <c r="AU193" s="234"/>
      <c r="AV193" s="234"/>
      <c r="AW193" s="234"/>
      <c r="AX193" s="234"/>
      <c r="AY193" s="234"/>
      <c r="AZ193" s="234"/>
      <c r="BA193" s="234"/>
      <c r="BB193" s="234"/>
      <c r="BC193" s="234"/>
      <c r="BD193" s="234"/>
      <c r="BE193" s="234"/>
      <c r="BF193" s="234"/>
      <c r="BG193" s="234"/>
      <c r="BH193" s="234"/>
      <c r="BI193" s="234"/>
      <c r="BJ193" s="234"/>
      <c r="BK193" s="234"/>
      <c r="BL193" s="234"/>
      <c r="BM193" s="234"/>
      <c r="BN193" s="234"/>
      <c r="BO193" s="234"/>
      <c r="BP193" s="234"/>
      <c r="BQ193" s="234"/>
      <c r="BR193" s="234"/>
      <c r="BS193" s="234"/>
      <c r="BT193" s="234"/>
      <c r="BU193" s="234"/>
      <c r="BV193" s="234"/>
      <c r="BW193" s="234"/>
      <c r="BX193" s="234"/>
      <c r="BY193" s="234"/>
      <c r="BZ193" s="234"/>
      <c r="CA193" s="234"/>
      <c r="CB193" s="234"/>
      <c r="CC193" s="234"/>
      <c r="CD193" s="234"/>
      <c r="CE193" s="234"/>
      <c r="CF193" s="234"/>
      <c r="CG193" s="234"/>
      <c r="CH193" s="234"/>
      <c r="CI193" s="234"/>
      <c r="CJ193" s="234"/>
      <c r="CK193" s="234"/>
      <c r="CL193" s="234"/>
      <c r="CM193" s="234"/>
      <c r="CN193" s="234"/>
      <c r="CO193" s="234"/>
      <c r="CP193" s="234"/>
      <c r="CQ193" s="234"/>
      <c r="CR193" s="234"/>
      <c r="CS193" s="234"/>
      <c r="CT193" s="234"/>
      <c r="CU193" s="234"/>
      <c r="CV193" s="234"/>
      <c r="CW193" s="234"/>
      <c r="CX193" s="234"/>
      <c r="CY193" s="234"/>
      <c r="CZ193" s="234"/>
      <c r="DA193" s="234"/>
      <c r="DB193" s="234"/>
      <c r="DC193" s="234"/>
      <c r="DD193" s="234"/>
      <c r="DE193" s="234"/>
      <c r="DF193" s="234"/>
      <c r="DG193" s="234"/>
      <c r="DH193" s="234"/>
      <c r="DI193" s="234"/>
      <c r="DJ193" s="234"/>
      <c r="DK193" s="234"/>
      <c r="DL193" s="234"/>
      <c r="DM193" s="234"/>
      <c r="DN193" s="234"/>
      <c r="DO193" s="234"/>
      <c r="DP193" s="234"/>
      <c r="DQ193" s="234"/>
      <c r="DR193" s="234"/>
      <c r="DS193" s="234"/>
      <c r="DT193" s="234"/>
      <c r="DU193" s="234"/>
      <c r="DV193" s="234"/>
      <c r="DW193" s="234"/>
      <c r="DX193" s="234"/>
      <c r="DY193" s="234"/>
      <c r="DZ193" s="234"/>
      <c r="EA193" s="234"/>
      <c r="EB193" s="234"/>
      <c r="EC193" s="234"/>
      <c r="ED193" s="234"/>
      <c r="EE193" s="234"/>
      <c r="EF193" s="234"/>
      <c r="EG193" s="234"/>
      <c r="EH193" s="234"/>
      <c r="EI193" s="234"/>
      <c r="EJ193" s="234"/>
      <c r="EK193" s="234"/>
      <c r="EL193" s="234"/>
      <c r="EM193" s="234"/>
      <c r="EN193" s="234"/>
      <c r="EO193" s="234"/>
      <c r="EP193" s="234"/>
      <c r="EQ193" s="234"/>
      <c r="ER193" s="234"/>
      <c r="ES193" s="234"/>
      <c r="ET193" s="234"/>
      <c r="EU193" s="234"/>
      <c r="EV193" s="234"/>
      <c r="EW193" s="234"/>
      <c r="EX193" s="234"/>
      <c r="EY193" s="234"/>
      <c r="EZ193" s="234"/>
      <c r="FA193" s="234"/>
      <c r="FB193" s="234"/>
      <c r="FC193" s="234"/>
      <c r="FD193" s="234"/>
      <c r="FE193" s="234"/>
      <c r="FF193" s="234"/>
      <c r="FG193" s="234"/>
      <c r="FH193" s="234"/>
      <c r="FI193" s="234"/>
      <c r="FJ193" s="234"/>
      <c r="FK193" s="234"/>
      <c r="FL193" s="234"/>
      <c r="FM193" s="234"/>
      <c r="FN193" s="234"/>
      <c r="FO193" s="234"/>
      <c r="FP193" s="234"/>
      <c r="FQ193" s="234"/>
      <c r="FR193" s="234"/>
      <c r="FS193" s="234"/>
      <c r="FT193" s="234"/>
      <c r="FU193" s="234"/>
      <c r="FV193" s="234"/>
      <c r="FW193" s="234"/>
      <c r="FX193" s="234"/>
      <c r="FY193" s="234"/>
      <c r="FZ193" s="234"/>
      <c r="GA193" s="234"/>
      <c r="GB193" s="234"/>
      <c r="GC193" s="234"/>
      <c r="GD193" s="234"/>
      <c r="GE193" s="234"/>
      <c r="GF193" s="234"/>
      <c r="GG193" s="234"/>
      <c r="GH193" s="234"/>
      <c r="GI193" s="234"/>
      <c r="GJ193" s="234"/>
      <c r="GK193" s="234"/>
      <c r="GL193" s="234"/>
      <c r="GM193" s="234"/>
      <c r="GN193" s="234"/>
      <c r="GO193" s="234"/>
      <c r="GP193" s="234"/>
      <c r="GQ193" s="234"/>
      <c r="GR193" s="234"/>
      <c r="GS193" s="234"/>
      <c r="GT193" s="234"/>
      <c r="GU193" s="234"/>
      <c r="GV193" s="234"/>
      <c r="GW193" s="234"/>
      <c r="GX193" s="234"/>
      <c r="GY193" s="234"/>
      <c r="GZ193" s="234"/>
      <c r="HA193" s="234"/>
      <c r="HB193" s="234"/>
      <c r="HC193" s="234"/>
      <c r="HD193" s="234"/>
      <c r="HE193" s="234"/>
      <c r="HF193" s="234"/>
      <c r="HG193" s="234"/>
      <c r="HH193" s="234"/>
      <c r="HI193" s="234"/>
      <c r="HJ193" s="234"/>
      <c r="HK193" s="234"/>
      <c r="HL193" s="234"/>
      <c r="HM193" s="234"/>
      <c r="HN193" s="234"/>
      <c r="HO193" s="234"/>
      <c r="HP193" s="234"/>
      <c r="HQ193" s="234"/>
      <c r="HR193" s="234"/>
      <c r="HS193" s="234"/>
      <c r="HT193" s="234"/>
      <c r="HU193" s="234"/>
      <c r="HV193" s="234"/>
      <c r="HW193" s="234"/>
      <c r="HX193" s="234"/>
      <c r="HY193" s="234"/>
      <c r="HZ193" s="234"/>
      <c r="IA193" s="234"/>
      <c r="IB193" s="234"/>
      <c r="IC193" s="234"/>
      <c r="ID193" s="234"/>
      <c r="IE193" s="234"/>
      <c r="IF193" s="234"/>
      <c r="IG193" s="234"/>
      <c r="IH193" s="234"/>
      <c r="II193" s="234"/>
      <c r="IJ193" s="234"/>
      <c r="IK193" s="234"/>
      <c r="IL193" s="234"/>
      <c r="IM193" s="234"/>
      <c r="IN193" s="234"/>
      <c r="IO193" s="234"/>
      <c r="IP193" s="234"/>
      <c r="IQ193" s="234"/>
      <c r="IR193" s="234"/>
      <c r="IS193" s="234"/>
      <c r="IT193" s="234"/>
      <c r="IU193" s="234"/>
    </row>
    <row r="194" spans="1:255" s="237" customFormat="1" ht="15" customHeight="1">
      <c r="A194" s="234"/>
      <c r="B194" s="1066"/>
      <c r="C194" s="348"/>
      <c r="D194" s="1103"/>
      <c r="E194" s="1066"/>
      <c r="F194" s="1066"/>
      <c r="G194" s="280"/>
      <c r="H194" s="374"/>
      <c r="I194" s="248"/>
      <c r="J194" s="248"/>
      <c r="K194" s="248"/>
      <c r="L194" s="234"/>
      <c r="M194" s="234"/>
      <c r="N194" s="234"/>
      <c r="O194" s="234"/>
      <c r="P194" s="234"/>
      <c r="Q194" s="234"/>
      <c r="R194" s="234"/>
      <c r="S194" s="234"/>
      <c r="T194" s="234"/>
      <c r="U194" s="234"/>
      <c r="V194" s="234"/>
      <c r="W194" s="234"/>
      <c r="X194" s="234"/>
      <c r="Y194" s="234"/>
      <c r="Z194" s="234"/>
      <c r="AA194" s="234"/>
      <c r="AB194" s="234"/>
      <c r="AC194" s="234"/>
      <c r="AD194" s="234"/>
      <c r="AE194" s="234"/>
      <c r="AF194" s="234"/>
      <c r="AG194" s="234"/>
      <c r="AH194" s="234"/>
      <c r="AI194" s="234"/>
      <c r="AJ194" s="234"/>
      <c r="AK194" s="234"/>
      <c r="AL194" s="234"/>
      <c r="AM194" s="234"/>
      <c r="AN194" s="234"/>
      <c r="AO194" s="234"/>
      <c r="AP194" s="234"/>
      <c r="AQ194" s="234"/>
      <c r="AR194" s="234"/>
      <c r="AS194" s="234"/>
      <c r="AT194" s="234"/>
      <c r="AU194" s="234"/>
      <c r="AV194" s="234"/>
      <c r="AW194" s="234"/>
      <c r="AX194" s="234"/>
      <c r="AY194" s="234"/>
      <c r="AZ194" s="234"/>
      <c r="BA194" s="234"/>
      <c r="BB194" s="234"/>
      <c r="BC194" s="234"/>
      <c r="BD194" s="234"/>
      <c r="BE194" s="234"/>
      <c r="BF194" s="234"/>
      <c r="BG194" s="234"/>
      <c r="BH194" s="234"/>
      <c r="BI194" s="234"/>
      <c r="BJ194" s="234"/>
      <c r="BK194" s="234"/>
      <c r="BL194" s="234"/>
      <c r="BM194" s="234"/>
      <c r="BN194" s="234"/>
      <c r="BO194" s="234"/>
      <c r="BP194" s="234"/>
      <c r="BQ194" s="234"/>
      <c r="BR194" s="234"/>
      <c r="BS194" s="234"/>
      <c r="BT194" s="234"/>
      <c r="BU194" s="234"/>
      <c r="BV194" s="234"/>
      <c r="BW194" s="234"/>
      <c r="BX194" s="234"/>
      <c r="BY194" s="234"/>
      <c r="BZ194" s="234"/>
      <c r="CA194" s="234"/>
      <c r="CB194" s="234"/>
      <c r="CC194" s="234"/>
      <c r="CD194" s="234"/>
      <c r="CE194" s="234"/>
      <c r="CF194" s="234"/>
      <c r="CG194" s="234"/>
      <c r="CH194" s="234"/>
      <c r="CI194" s="234"/>
      <c r="CJ194" s="234"/>
      <c r="CK194" s="234"/>
      <c r="CL194" s="234"/>
      <c r="CM194" s="234"/>
      <c r="CN194" s="234"/>
      <c r="CO194" s="234"/>
      <c r="CP194" s="234"/>
      <c r="CQ194" s="234"/>
      <c r="CR194" s="234"/>
      <c r="CS194" s="234"/>
      <c r="CT194" s="234"/>
      <c r="CU194" s="234"/>
      <c r="CV194" s="234"/>
      <c r="CW194" s="234"/>
      <c r="CX194" s="234"/>
      <c r="CY194" s="234"/>
      <c r="CZ194" s="234"/>
      <c r="DA194" s="234"/>
      <c r="DB194" s="234"/>
      <c r="DC194" s="234"/>
      <c r="DD194" s="234"/>
      <c r="DE194" s="234"/>
      <c r="DF194" s="234"/>
      <c r="DG194" s="234"/>
      <c r="DH194" s="234"/>
      <c r="DI194" s="234"/>
      <c r="DJ194" s="234"/>
      <c r="DK194" s="234"/>
      <c r="DL194" s="234"/>
      <c r="DM194" s="234"/>
      <c r="DN194" s="234"/>
      <c r="DO194" s="234"/>
      <c r="DP194" s="234"/>
      <c r="DQ194" s="234"/>
      <c r="DR194" s="234"/>
      <c r="DS194" s="234"/>
      <c r="DT194" s="234"/>
      <c r="DU194" s="234"/>
      <c r="DV194" s="234"/>
      <c r="DW194" s="234"/>
      <c r="DX194" s="234"/>
      <c r="DY194" s="234"/>
      <c r="DZ194" s="234"/>
      <c r="EA194" s="234"/>
      <c r="EB194" s="234"/>
      <c r="EC194" s="234"/>
      <c r="ED194" s="234"/>
      <c r="EE194" s="234"/>
      <c r="EF194" s="234"/>
      <c r="EG194" s="234"/>
      <c r="EH194" s="234"/>
      <c r="EI194" s="234"/>
      <c r="EJ194" s="234"/>
      <c r="EK194" s="234"/>
      <c r="EL194" s="234"/>
      <c r="EM194" s="234"/>
      <c r="EN194" s="234"/>
      <c r="EO194" s="234"/>
      <c r="EP194" s="234"/>
      <c r="EQ194" s="234"/>
      <c r="ER194" s="234"/>
      <c r="ES194" s="234"/>
      <c r="ET194" s="234"/>
      <c r="EU194" s="234"/>
      <c r="EV194" s="234"/>
      <c r="EW194" s="234"/>
      <c r="EX194" s="234"/>
      <c r="EY194" s="234"/>
      <c r="EZ194" s="234"/>
      <c r="FA194" s="234"/>
      <c r="FB194" s="234"/>
      <c r="FC194" s="234"/>
      <c r="FD194" s="234"/>
      <c r="FE194" s="234"/>
      <c r="FF194" s="234"/>
      <c r="FG194" s="234"/>
      <c r="FH194" s="234"/>
      <c r="FI194" s="234"/>
      <c r="FJ194" s="234"/>
      <c r="FK194" s="234"/>
      <c r="FL194" s="234"/>
      <c r="FM194" s="234"/>
      <c r="FN194" s="234"/>
      <c r="FO194" s="234"/>
      <c r="FP194" s="234"/>
      <c r="FQ194" s="234"/>
      <c r="FR194" s="234"/>
      <c r="FS194" s="234"/>
      <c r="FT194" s="234"/>
      <c r="FU194" s="234"/>
      <c r="FV194" s="234"/>
      <c r="FW194" s="234"/>
      <c r="FX194" s="234"/>
      <c r="FY194" s="234"/>
      <c r="FZ194" s="234"/>
      <c r="GA194" s="234"/>
      <c r="GB194" s="234"/>
      <c r="GC194" s="234"/>
      <c r="GD194" s="234"/>
      <c r="GE194" s="234"/>
      <c r="GF194" s="234"/>
      <c r="GG194" s="234"/>
      <c r="GH194" s="234"/>
      <c r="GI194" s="234"/>
      <c r="GJ194" s="234"/>
      <c r="GK194" s="234"/>
      <c r="GL194" s="234"/>
      <c r="GM194" s="234"/>
      <c r="GN194" s="234"/>
      <c r="GO194" s="234"/>
      <c r="GP194" s="234"/>
      <c r="GQ194" s="234"/>
      <c r="GR194" s="234"/>
      <c r="GS194" s="234"/>
      <c r="GT194" s="234"/>
      <c r="GU194" s="234"/>
      <c r="GV194" s="234"/>
      <c r="GW194" s="234"/>
      <c r="GX194" s="234"/>
      <c r="GY194" s="234"/>
      <c r="GZ194" s="234"/>
      <c r="HA194" s="234"/>
      <c r="HB194" s="234"/>
      <c r="HC194" s="234"/>
      <c r="HD194" s="234"/>
      <c r="HE194" s="234"/>
      <c r="HF194" s="234"/>
      <c r="HG194" s="234"/>
      <c r="HH194" s="234"/>
      <c r="HI194" s="234"/>
      <c r="HJ194" s="234"/>
      <c r="HK194" s="234"/>
      <c r="HL194" s="234"/>
      <c r="HM194" s="234"/>
      <c r="HN194" s="234"/>
      <c r="HO194" s="234"/>
      <c r="HP194" s="234"/>
      <c r="HQ194" s="234"/>
      <c r="HR194" s="234"/>
      <c r="HS194" s="234"/>
      <c r="HT194" s="234"/>
      <c r="HU194" s="234"/>
      <c r="HV194" s="234"/>
      <c r="HW194" s="234"/>
      <c r="HX194" s="234"/>
      <c r="HY194" s="234"/>
      <c r="HZ194" s="234"/>
      <c r="IA194" s="234"/>
      <c r="IB194" s="234"/>
      <c r="IC194" s="234"/>
      <c r="ID194" s="234"/>
      <c r="IE194" s="234"/>
      <c r="IF194" s="234"/>
      <c r="IG194" s="234"/>
      <c r="IH194" s="234"/>
      <c r="II194" s="234"/>
      <c r="IJ194" s="234"/>
      <c r="IK194" s="234"/>
      <c r="IL194" s="234"/>
      <c r="IM194" s="234"/>
      <c r="IN194" s="234"/>
      <c r="IO194" s="234"/>
      <c r="IP194" s="234"/>
      <c r="IQ194" s="234"/>
      <c r="IR194" s="234"/>
      <c r="IS194" s="234"/>
      <c r="IT194" s="234"/>
      <c r="IU194" s="234"/>
    </row>
    <row r="195" spans="1:255" s="237" customFormat="1" ht="15.6" customHeight="1" thickBot="1">
      <c r="A195" s="234"/>
      <c r="B195" s="1066"/>
      <c r="C195" s="348"/>
      <c r="D195" s="1068" t="s">
        <v>1481</v>
      </c>
      <c r="E195" s="1066"/>
      <c r="F195" s="1066"/>
      <c r="G195" s="280"/>
      <c r="H195" s="374"/>
      <c r="I195" s="248"/>
      <c r="J195" s="248"/>
      <c r="K195" s="248"/>
      <c r="L195" s="234"/>
      <c r="M195" s="234"/>
      <c r="N195" s="234"/>
      <c r="O195" s="234"/>
      <c r="P195" s="234"/>
      <c r="Q195" s="234"/>
      <c r="R195" s="234"/>
      <c r="S195" s="234"/>
      <c r="T195" s="234"/>
      <c r="U195" s="234"/>
      <c r="V195" s="234"/>
      <c r="W195" s="234"/>
      <c r="X195" s="234"/>
      <c r="Y195" s="234"/>
      <c r="Z195" s="234"/>
      <c r="AA195" s="234"/>
      <c r="AB195" s="234"/>
      <c r="AC195" s="234"/>
      <c r="AD195" s="234"/>
      <c r="AE195" s="234"/>
      <c r="AF195" s="234"/>
      <c r="AG195" s="234"/>
      <c r="AH195" s="234"/>
      <c r="AI195" s="234"/>
      <c r="AJ195" s="234"/>
      <c r="AK195" s="234"/>
      <c r="AL195" s="234"/>
      <c r="AM195" s="234"/>
      <c r="AN195" s="234"/>
      <c r="AO195" s="234"/>
      <c r="AP195" s="234"/>
      <c r="AQ195" s="234"/>
      <c r="AR195" s="234"/>
      <c r="AS195" s="234"/>
      <c r="AT195" s="234"/>
      <c r="AU195" s="234"/>
      <c r="AV195" s="234"/>
      <c r="AW195" s="234"/>
      <c r="AX195" s="234"/>
      <c r="AY195" s="234"/>
      <c r="AZ195" s="234"/>
      <c r="BA195" s="234"/>
      <c r="BB195" s="234"/>
      <c r="BC195" s="234"/>
      <c r="BD195" s="234"/>
      <c r="BE195" s="234"/>
      <c r="BF195" s="234"/>
      <c r="BG195" s="234"/>
      <c r="BH195" s="234"/>
      <c r="BI195" s="234"/>
      <c r="BJ195" s="234"/>
      <c r="BK195" s="234"/>
      <c r="BL195" s="234"/>
      <c r="BM195" s="234"/>
      <c r="BN195" s="234"/>
      <c r="BO195" s="234"/>
      <c r="BP195" s="234"/>
      <c r="BQ195" s="234"/>
      <c r="BR195" s="234"/>
      <c r="BS195" s="234"/>
      <c r="BT195" s="234"/>
      <c r="BU195" s="234"/>
      <c r="BV195" s="234"/>
      <c r="BW195" s="234"/>
      <c r="BX195" s="234"/>
      <c r="BY195" s="234"/>
      <c r="BZ195" s="234"/>
      <c r="CA195" s="234"/>
      <c r="CB195" s="234"/>
      <c r="CC195" s="234"/>
      <c r="CD195" s="234"/>
      <c r="CE195" s="234"/>
      <c r="CF195" s="234"/>
      <c r="CG195" s="234"/>
      <c r="CH195" s="234"/>
      <c r="CI195" s="234"/>
      <c r="CJ195" s="234"/>
      <c r="CK195" s="234"/>
      <c r="CL195" s="234"/>
      <c r="CM195" s="234"/>
      <c r="CN195" s="234"/>
      <c r="CO195" s="234"/>
      <c r="CP195" s="234"/>
      <c r="CQ195" s="234"/>
      <c r="CR195" s="234"/>
      <c r="CS195" s="234"/>
      <c r="CT195" s="234"/>
      <c r="CU195" s="234"/>
      <c r="CV195" s="234"/>
      <c r="CW195" s="234"/>
      <c r="CX195" s="234"/>
      <c r="CY195" s="234"/>
      <c r="CZ195" s="234"/>
      <c r="DA195" s="234"/>
      <c r="DB195" s="234"/>
      <c r="DC195" s="234"/>
      <c r="DD195" s="234"/>
      <c r="DE195" s="234"/>
      <c r="DF195" s="234"/>
      <c r="DG195" s="234"/>
      <c r="DH195" s="234"/>
      <c r="DI195" s="234"/>
      <c r="DJ195" s="234"/>
      <c r="DK195" s="234"/>
      <c r="DL195" s="234"/>
      <c r="DM195" s="234"/>
      <c r="DN195" s="234"/>
      <c r="DO195" s="234"/>
      <c r="DP195" s="234"/>
      <c r="DQ195" s="234"/>
      <c r="DR195" s="234"/>
      <c r="DS195" s="234"/>
      <c r="DT195" s="234"/>
      <c r="DU195" s="234"/>
      <c r="DV195" s="234"/>
      <c r="DW195" s="234"/>
      <c r="DX195" s="234"/>
      <c r="DY195" s="234"/>
      <c r="DZ195" s="234"/>
      <c r="EA195" s="234"/>
      <c r="EB195" s="234"/>
      <c r="EC195" s="234"/>
      <c r="ED195" s="234"/>
      <c r="EE195" s="234"/>
      <c r="EF195" s="234"/>
      <c r="EG195" s="234"/>
      <c r="EH195" s="234"/>
      <c r="EI195" s="234"/>
      <c r="EJ195" s="234"/>
      <c r="EK195" s="234"/>
      <c r="EL195" s="234"/>
      <c r="EM195" s="234"/>
      <c r="EN195" s="234"/>
      <c r="EO195" s="234"/>
      <c r="EP195" s="234"/>
      <c r="EQ195" s="234"/>
      <c r="ER195" s="234"/>
      <c r="ES195" s="234"/>
      <c r="ET195" s="234"/>
      <c r="EU195" s="234"/>
      <c r="EV195" s="234"/>
      <c r="EW195" s="234"/>
      <c r="EX195" s="234"/>
      <c r="EY195" s="234"/>
      <c r="EZ195" s="234"/>
      <c r="FA195" s="234"/>
      <c r="FB195" s="234"/>
      <c r="FC195" s="234"/>
      <c r="FD195" s="234"/>
      <c r="FE195" s="234"/>
      <c r="FF195" s="234"/>
      <c r="FG195" s="234"/>
      <c r="FH195" s="234"/>
      <c r="FI195" s="234"/>
      <c r="FJ195" s="234"/>
      <c r="FK195" s="234"/>
      <c r="FL195" s="234"/>
      <c r="FM195" s="234"/>
      <c r="FN195" s="234"/>
      <c r="FO195" s="234"/>
      <c r="FP195" s="234"/>
      <c r="FQ195" s="234"/>
      <c r="FR195" s="234"/>
      <c r="FS195" s="234"/>
      <c r="FT195" s="234"/>
      <c r="FU195" s="234"/>
      <c r="FV195" s="234"/>
      <c r="FW195" s="234"/>
      <c r="FX195" s="234"/>
      <c r="FY195" s="234"/>
      <c r="FZ195" s="234"/>
      <c r="GA195" s="234"/>
      <c r="GB195" s="234"/>
      <c r="GC195" s="234"/>
      <c r="GD195" s="234"/>
      <c r="GE195" s="234"/>
      <c r="GF195" s="234"/>
      <c r="GG195" s="234"/>
      <c r="GH195" s="234"/>
      <c r="GI195" s="234"/>
      <c r="GJ195" s="234"/>
      <c r="GK195" s="234"/>
      <c r="GL195" s="234"/>
      <c r="GM195" s="234"/>
      <c r="GN195" s="234"/>
      <c r="GO195" s="234"/>
      <c r="GP195" s="234"/>
      <c r="GQ195" s="234"/>
      <c r="GR195" s="234"/>
      <c r="GS195" s="234"/>
      <c r="GT195" s="234"/>
      <c r="GU195" s="234"/>
      <c r="GV195" s="234"/>
      <c r="GW195" s="234"/>
      <c r="GX195" s="234"/>
      <c r="GY195" s="234"/>
      <c r="GZ195" s="234"/>
      <c r="HA195" s="234"/>
      <c r="HB195" s="234"/>
      <c r="HC195" s="234"/>
      <c r="HD195" s="234"/>
      <c r="HE195" s="234"/>
      <c r="HF195" s="234"/>
      <c r="HG195" s="234"/>
      <c r="HH195" s="234"/>
      <c r="HI195" s="234"/>
      <c r="HJ195" s="234"/>
      <c r="HK195" s="234"/>
      <c r="HL195" s="234"/>
      <c r="HM195" s="234"/>
      <c r="HN195" s="234"/>
      <c r="HO195" s="234"/>
      <c r="HP195" s="234"/>
      <c r="HQ195" s="234"/>
      <c r="HR195" s="234"/>
      <c r="HS195" s="234"/>
      <c r="HT195" s="234"/>
      <c r="HU195" s="234"/>
      <c r="HV195" s="234"/>
      <c r="HW195" s="234"/>
      <c r="HX195" s="234"/>
      <c r="HY195" s="234"/>
      <c r="HZ195" s="234"/>
      <c r="IA195" s="234"/>
      <c r="IB195" s="234"/>
      <c r="IC195" s="234"/>
      <c r="ID195" s="234"/>
      <c r="IE195" s="234"/>
      <c r="IF195" s="234"/>
      <c r="IG195" s="234"/>
      <c r="IH195" s="234"/>
      <c r="II195" s="234"/>
      <c r="IJ195" s="234"/>
      <c r="IK195" s="234"/>
      <c r="IL195" s="234"/>
      <c r="IM195" s="234"/>
      <c r="IN195" s="234"/>
      <c r="IO195" s="234"/>
      <c r="IP195" s="234"/>
      <c r="IQ195" s="234"/>
      <c r="IR195" s="234"/>
      <c r="IS195" s="234"/>
      <c r="IT195" s="234"/>
      <c r="IU195" s="234"/>
    </row>
    <row r="196" spans="1:255" s="237" customFormat="1" ht="24" customHeight="1" thickBot="1">
      <c r="A196" s="234"/>
      <c r="B196" s="1066"/>
      <c r="C196" s="348"/>
      <c r="D196" s="349" t="s">
        <v>569</v>
      </c>
      <c r="E196" s="349" t="s">
        <v>568</v>
      </c>
      <c r="F196" s="349" t="s">
        <v>567</v>
      </c>
      <c r="G196" s="280"/>
      <c r="H196" s="248"/>
      <c r="I196" s="248"/>
      <c r="J196" s="248"/>
      <c r="K196" s="248"/>
      <c r="L196" s="234"/>
      <c r="M196" s="234"/>
      <c r="N196" s="234"/>
      <c r="O196" s="234"/>
      <c r="P196" s="234"/>
      <c r="Q196" s="234"/>
      <c r="R196" s="234"/>
      <c r="S196" s="234"/>
      <c r="T196" s="234"/>
      <c r="U196" s="234"/>
      <c r="V196" s="234"/>
      <c r="W196" s="234"/>
      <c r="X196" s="234"/>
      <c r="Y196" s="234"/>
      <c r="Z196" s="234"/>
      <c r="AA196" s="234"/>
      <c r="AB196" s="234"/>
      <c r="AC196" s="234"/>
      <c r="AD196" s="234"/>
      <c r="AE196" s="234"/>
      <c r="AF196" s="234"/>
      <c r="AG196" s="234"/>
      <c r="AH196" s="234"/>
      <c r="AI196" s="234"/>
      <c r="AJ196" s="234"/>
      <c r="AK196" s="234"/>
      <c r="AL196" s="234"/>
      <c r="AM196" s="234"/>
      <c r="AN196" s="234"/>
      <c r="AO196" s="234"/>
      <c r="AP196" s="234"/>
      <c r="AQ196" s="234"/>
      <c r="AR196" s="234"/>
      <c r="AS196" s="234"/>
      <c r="AT196" s="234"/>
      <c r="AU196" s="234"/>
      <c r="AV196" s="234"/>
      <c r="AW196" s="234"/>
      <c r="AX196" s="234"/>
      <c r="AY196" s="234"/>
      <c r="AZ196" s="234"/>
      <c r="BA196" s="234"/>
      <c r="BB196" s="234"/>
      <c r="BC196" s="234"/>
      <c r="BD196" s="234"/>
      <c r="BE196" s="234"/>
      <c r="BF196" s="234"/>
      <c r="BG196" s="234"/>
      <c r="BH196" s="234"/>
      <c r="BI196" s="234"/>
      <c r="BJ196" s="234"/>
      <c r="BK196" s="234"/>
      <c r="BL196" s="234"/>
      <c r="BM196" s="234"/>
      <c r="BN196" s="234"/>
      <c r="BO196" s="234"/>
      <c r="BP196" s="234"/>
      <c r="BQ196" s="234"/>
      <c r="BR196" s="234"/>
      <c r="BS196" s="234"/>
      <c r="BT196" s="234"/>
      <c r="BU196" s="234"/>
      <c r="BV196" s="234"/>
      <c r="BW196" s="234"/>
      <c r="BX196" s="234"/>
      <c r="BY196" s="234"/>
      <c r="BZ196" s="234"/>
      <c r="CA196" s="234"/>
      <c r="CB196" s="234"/>
      <c r="CC196" s="234"/>
      <c r="CD196" s="234"/>
      <c r="CE196" s="234"/>
      <c r="CF196" s="234"/>
      <c r="CG196" s="234"/>
      <c r="CH196" s="234"/>
      <c r="CI196" s="234"/>
      <c r="CJ196" s="234"/>
      <c r="CK196" s="234"/>
      <c r="CL196" s="234"/>
      <c r="CM196" s="234"/>
      <c r="CN196" s="234"/>
      <c r="CO196" s="234"/>
      <c r="CP196" s="234"/>
      <c r="CQ196" s="234"/>
      <c r="CR196" s="234"/>
      <c r="CS196" s="234"/>
      <c r="CT196" s="234"/>
      <c r="CU196" s="234"/>
      <c r="CV196" s="234"/>
      <c r="CW196" s="234"/>
      <c r="CX196" s="234"/>
      <c r="CY196" s="234"/>
      <c r="CZ196" s="234"/>
      <c r="DA196" s="234"/>
      <c r="DB196" s="234"/>
      <c r="DC196" s="234"/>
      <c r="DD196" s="234"/>
      <c r="DE196" s="234"/>
      <c r="DF196" s="234"/>
      <c r="DG196" s="234"/>
      <c r="DH196" s="234"/>
      <c r="DI196" s="234"/>
      <c r="DJ196" s="234"/>
      <c r="DK196" s="234"/>
      <c r="DL196" s="234"/>
      <c r="DM196" s="234"/>
      <c r="DN196" s="234"/>
      <c r="DO196" s="234"/>
      <c r="DP196" s="234"/>
      <c r="DQ196" s="234"/>
      <c r="DR196" s="234"/>
      <c r="DS196" s="234"/>
      <c r="DT196" s="234"/>
      <c r="DU196" s="234"/>
      <c r="DV196" s="234"/>
      <c r="DW196" s="234"/>
      <c r="DX196" s="234"/>
      <c r="DY196" s="234"/>
      <c r="DZ196" s="234"/>
      <c r="EA196" s="234"/>
      <c r="EB196" s="234"/>
      <c r="EC196" s="234"/>
      <c r="ED196" s="234"/>
      <c r="EE196" s="234"/>
      <c r="EF196" s="234"/>
      <c r="EG196" s="234"/>
      <c r="EH196" s="234"/>
      <c r="EI196" s="234"/>
      <c r="EJ196" s="234"/>
      <c r="EK196" s="234"/>
      <c r="EL196" s="234"/>
      <c r="EM196" s="234"/>
      <c r="EN196" s="234"/>
      <c r="EO196" s="234"/>
      <c r="EP196" s="234"/>
      <c r="EQ196" s="234"/>
      <c r="ER196" s="234"/>
      <c r="ES196" s="234"/>
      <c r="ET196" s="234"/>
      <c r="EU196" s="234"/>
      <c r="EV196" s="234"/>
      <c r="EW196" s="234"/>
      <c r="EX196" s="234"/>
      <c r="EY196" s="234"/>
      <c r="EZ196" s="234"/>
      <c r="FA196" s="234"/>
      <c r="FB196" s="234"/>
      <c r="FC196" s="234"/>
      <c r="FD196" s="234"/>
      <c r="FE196" s="234"/>
      <c r="FF196" s="234"/>
      <c r="FG196" s="234"/>
      <c r="FH196" s="234"/>
      <c r="FI196" s="234"/>
      <c r="FJ196" s="234"/>
      <c r="FK196" s="234"/>
      <c r="FL196" s="234"/>
      <c r="FM196" s="234"/>
      <c r="FN196" s="234"/>
      <c r="FO196" s="234"/>
      <c r="FP196" s="234"/>
      <c r="FQ196" s="234"/>
      <c r="FR196" s="234"/>
      <c r="FS196" s="234"/>
      <c r="FT196" s="234"/>
      <c r="FU196" s="234"/>
      <c r="FV196" s="234"/>
      <c r="FW196" s="234"/>
      <c r="FX196" s="234"/>
      <c r="FY196" s="234"/>
      <c r="FZ196" s="234"/>
      <c r="GA196" s="234"/>
      <c r="GB196" s="234"/>
      <c r="GC196" s="234"/>
      <c r="GD196" s="234"/>
      <c r="GE196" s="234"/>
      <c r="GF196" s="234"/>
      <c r="GG196" s="234"/>
      <c r="GH196" s="234"/>
      <c r="GI196" s="234"/>
      <c r="GJ196" s="234"/>
      <c r="GK196" s="234"/>
      <c r="GL196" s="234"/>
      <c r="GM196" s="234"/>
      <c r="GN196" s="234"/>
      <c r="GO196" s="234"/>
      <c r="GP196" s="234"/>
      <c r="GQ196" s="234"/>
      <c r="GR196" s="234"/>
      <c r="GS196" s="234"/>
      <c r="GT196" s="234"/>
      <c r="GU196" s="234"/>
      <c r="GV196" s="234"/>
      <c r="GW196" s="234"/>
      <c r="GX196" s="234"/>
      <c r="GY196" s="234"/>
      <c r="GZ196" s="234"/>
      <c r="HA196" s="234"/>
      <c r="HB196" s="234"/>
      <c r="HC196" s="234"/>
      <c r="HD196" s="234"/>
      <c r="HE196" s="234"/>
      <c r="HF196" s="234"/>
      <c r="HG196" s="234"/>
      <c r="HH196" s="234"/>
      <c r="HI196" s="234"/>
      <c r="HJ196" s="234"/>
      <c r="HK196" s="234"/>
      <c r="HL196" s="234"/>
      <c r="HM196" s="234"/>
      <c r="HN196" s="234"/>
      <c r="HO196" s="234"/>
      <c r="HP196" s="234"/>
      <c r="HQ196" s="234"/>
      <c r="HR196" s="234"/>
      <c r="HS196" s="234"/>
      <c r="HT196" s="234"/>
      <c r="HU196" s="234"/>
      <c r="HV196" s="234"/>
      <c r="HW196" s="234"/>
      <c r="HX196" s="234"/>
      <c r="HY196" s="234"/>
      <c r="HZ196" s="234"/>
      <c r="IA196" s="234"/>
      <c r="IB196" s="234"/>
      <c r="IC196" s="234"/>
      <c r="ID196" s="234"/>
      <c r="IE196" s="234"/>
      <c r="IF196" s="234"/>
      <c r="IG196" s="234"/>
      <c r="IH196" s="234"/>
      <c r="II196" s="234"/>
      <c r="IJ196" s="234"/>
      <c r="IK196" s="234"/>
      <c r="IL196" s="234"/>
      <c r="IM196" s="234"/>
      <c r="IN196" s="234"/>
      <c r="IO196" s="234"/>
      <c r="IP196" s="234"/>
      <c r="IQ196" s="234"/>
      <c r="IR196" s="234"/>
      <c r="IS196" s="234"/>
      <c r="IT196" s="234"/>
      <c r="IU196" s="234"/>
    </row>
    <row r="197" spans="1:255" s="237" customFormat="1" ht="15.95" customHeight="1" thickBot="1">
      <c r="A197" s="234"/>
      <c r="B197" s="1066"/>
      <c r="C197" s="348"/>
      <c r="D197" s="349" t="s">
        <v>1482</v>
      </c>
      <c r="E197" s="373">
        <v>0.2</v>
      </c>
      <c r="F197" s="373">
        <v>0.2</v>
      </c>
      <c r="G197" s="280"/>
      <c r="H197" s="374"/>
      <c r="I197" s="248"/>
      <c r="J197" s="248"/>
      <c r="K197" s="248"/>
      <c r="L197" s="234"/>
      <c r="M197" s="234"/>
      <c r="N197" s="234"/>
      <c r="O197" s="234"/>
      <c r="P197" s="234"/>
      <c r="Q197" s="234"/>
      <c r="R197" s="234"/>
      <c r="S197" s="234"/>
      <c r="T197" s="234"/>
      <c r="U197" s="234"/>
      <c r="V197" s="234"/>
      <c r="W197" s="234"/>
      <c r="X197" s="234"/>
      <c r="Y197" s="234"/>
      <c r="Z197" s="234"/>
      <c r="AA197" s="234"/>
      <c r="AB197" s="234"/>
      <c r="AC197" s="234"/>
      <c r="AD197" s="234"/>
      <c r="AE197" s="234"/>
      <c r="AF197" s="234"/>
      <c r="AG197" s="234"/>
      <c r="AH197" s="234"/>
      <c r="AI197" s="234"/>
      <c r="AJ197" s="234"/>
      <c r="AK197" s="234"/>
      <c r="AL197" s="234"/>
      <c r="AM197" s="234"/>
      <c r="AN197" s="234"/>
      <c r="AO197" s="234"/>
      <c r="AP197" s="234"/>
      <c r="AQ197" s="234"/>
      <c r="AR197" s="234"/>
      <c r="AS197" s="234"/>
      <c r="AT197" s="234"/>
      <c r="AU197" s="234"/>
      <c r="AV197" s="234"/>
      <c r="AW197" s="234"/>
      <c r="AX197" s="234"/>
      <c r="AY197" s="234"/>
      <c r="AZ197" s="234"/>
      <c r="BA197" s="234"/>
      <c r="BB197" s="234"/>
      <c r="BC197" s="234"/>
      <c r="BD197" s="234"/>
      <c r="BE197" s="234"/>
      <c r="BF197" s="234"/>
      <c r="BG197" s="234"/>
      <c r="BH197" s="234"/>
      <c r="BI197" s="234"/>
      <c r="BJ197" s="234"/>
      <c r="BK197" s="234"/>
      <c r="BL197" s="234"/>
      <c r="BM197" s="234"/>
      <c r="BN197" s="234"/>
      <c r="BO197" s="234"/>
      <c r="BP197" s="234"/>
      <c r="BQ197" s="234"/>
      <c r="BR197" s="234"/>
      <c r="BS197" s="234"/>
      <c r="BT197" s="234"/>
      <c r="BU197" s="234"/>
      <c r="BV197" s="234"/>
      <c r="BW197" s="234"/>
      <c r="BX197" s="234"/>
      <c r="BY197" s="234"/>
      <c r="BZ197" s="234"/>
      <c r="CA197" s="234"/>
      <c r="CB197" s="234"/>
      <c r="CC197" s="234"/>
      <c r="CD197" s="234"/>
      <c r="CE197" s="234"/>
      <c r="CF197" s="234"/>
      <c r="CG197" s="234"/>
      <c r="CH197" s="234"/>
      <c r="CI197" s="234"/>
      <c r="CJ197" s="234"/>
      <c r="CK197" s="234"/>
      <c r="CL197" s="234"/>
      <c r="CM197" s="234"/>
      <c r="CN197" s="234"/>
      <c r="CO197" s="234"/>
      <c r="CP197" s="234"/>
      <c r="CQ197" s="234"/>
      <c r="CR197" s="234"/>
      <c r="CS197" s="234"/>
      <c r="CT197" s="234"/>
      <c r="CU197" s="234"/>
      <c r="CV197" s="234"/>
      <c r="CW197" s="234"/>
      <c r="CX197" s="234"/>
      <c r="CY197" s="234"/>
      <c r="CZ197" s="234"/>
      <c r="DA197" s="234"/>
      <c r="DB197" s="234"/>
      <c r="DC197" s="234"/>
      <c r="DD197" s="234"/>
      <c r="DE197" s="234"/>
      <c r="DF197" s="234"/>
      <c r="DG197" s="234"/>
      <c r="DH197" s="234"/>
      <c r="DI197" s="234"/>
      <c r="DJ197" s="234"/>
      <c r="DK197" s="234"/>
      <c r="DL197" s="234"/>
      <c r="DM197" s="234"/>
      <c r="DN197" s="234"/>
      <c r="DO197" s="234"/>
      <c r="DP197" s="234"/>
      <c r="DQ197" s="234"/>
      <c r="DR197" s="234"/>
      <c r="DS197" s="234"/>
      <c r="DT197" s="234"/>
      <c r="DU197" s="234"/>
      <c r="DV197" s="234"/>
      <c r="DW197" s="234"/>
      <c r="DX197" s="234"/>
      <c r="DY197" s="234"/>
      <c r="DZ197" s="234"/>
      <c r="EA197" s="234"/>
      <c r="EB197" s="234"/>
      <c r="EC197" s="234"/>
      <c r="ED197" s="234"/>
      <c r="EE197" s="234"/>
      <c r="EF197" s="234"/>
      <c r="EG197" s="234"/>
      <c r="EH197" s="234"/>
      <c r="EI197" s="234"/>
      <c r="EJ197" s="234"/>
      <c r="EK197" s="234"/>
      <c r="EL197" s="234"/>
      <c r="EM197" s="234"/>
      <c r="EN197" s="234"/>
      <c r="EO197" s="234"/>
      <c r="EP197" s="234"/>
      <c r="EQ197" s="234"/>
      <c r="ER197" s="234"/>
      <c r="ES197" s="234"/>
      <c r="ET197" s="234"/>
      <c r="EU197" s="234"/>
      <c r="EV197" s="234"/>
      <c r="EW197" s="234"/>
      <c r="EX197" s="234"/>
      <c r="EY197" s="234"/>
      <c r="EZ197" s="234"/>
      <c r="FA197" s="234"/>
      <c r="FB197" s="234"/>
      <c r="FC197" s="234"/>
      <c r="FD197" s="234"/>
      <c r="FE197" s="234"/>
      <c r="FF197" s="234"/>
      <c r="FG197" s="234"/>
      <c r="FH197" s="234"/>
      <c r="FI197" s="234"/>
      <c r="FJ197" s="234"/>
      <c r="FK197" s="234"/>
      <c r="FL197" s="234"/>
      <c r="FM197" s="234"/>
      <c r="FN197" s="234"/>
      <c r="FO197" s="234"/>
      <c r="FP197" s="234"/>
      <c r="FQ197" s="234"/>
      <c r="FR197" s="234"/>
      <c r="FS197" s="234"/>
      <c r="FT197" s="234"/>
      <c r="FU197" s="234"/>
      <c r="FV197" s="234"/>
      <c r="FW197" s="234"/>
      <c r="FX197" s="234"/>
      <c r="FY197" s="234"/>
      <c r="FZ197" s="234"/>
      <c r="GA197" s="234"/>
      <c r="GB197" s="234"/>
      <c r="GC197" s="234"/>
      <c r="GD197" s="234"/>
      <c r="GE197" s="234"/>
      <c r="GF197" s="234"/>
      <c r="GG197" s="234"/>
      <c r="GH197" s="234"/>
      <c r="GI197" s="234"/>
      <c r="GJ197" s="234"/>
      <c r="GK197" s="234"/>
      <c r="GL197" s="234"/>
      <c r="GM197" s="234"/>
      <c r="GN197" s="234"/>
      <c r="GO197" s="234"/>
      <c r="GP197" s="234"/>
      <c r="GQ197" s="234"/>
      <c r="GR197" s="234"/>
      <c r="GS197" s="234"/>
      <c r="GT197" s="234"/>
      <c r="GU197" s="234"/>
      <c r="GV197" s="234"/>
      <c r="GW197" s="234"/>
      <c r="GX197" s="234"/>
      <c r="GY197" s="234"/>
      <c r="GZ197" s="234"/>
      <c r="HA197" s="234"/>
      <c r="HB197" s="234"/>
      <c r="HC197" s="234"/>
      <c r="HD197" s="234"/>
      <c r="HE197" s="234"/>
      <c r="HF197" s="234"/>
      <c r="HG197" s="234"/>
      <c r="HH197" s="234"/>
      <c r="HI197" s="234"/>
      <c r="HJ197" s="234"/>
      <c r="HK197" s="234"/>
      <c r="HL197" s="234"/>
      <c r="HM197" s="234"/>
      <c r="HN197" s="234"/>
      <c r="HO197" s="234"/>
      <c r="HP197" s="234"/>
      <c r="HQ197" s="234"/>
      <c r="HR197" s="234"/>
      <c r="HS197" s="234"/>
      <c r="HT197" s="234"/>
      <c r="HU197" s="234"/>
      <c r="HV197" s="234"/>
      <c r="HW197" s="234"/>
      <c r="HX197" s="234"/>
      <c r="HY197" s="234"/>
      <c r="HZ197" s="234"/>
      <c r="IA197" s="234"/>
      <c r="IB197" s="234"/>
      <c r="IC197" s="234"/>
      <c r="ID197" s="234"/>
      <c r="IE197" s="234"/>
      <c r="IF197" s="234"/>
      <c r="IG197" s="234"/>
      <c r="IH197" s="234"/>
      <c r="II197" s="234"/>
      <c r="IJ197" s="234"/>
      <c r="IK197" s="234"/>
      <c r="IL197" s="234"/>
      <c r="IM197" s="234"/>
      <c r="IN197" s="234"/>
      <c r="IO197" s="234"/>
      <c r="IP197" s="234"/>
      <c r="IQ197" s="234"/>
      <c r="IR197" s="234"/>
      <c r="IS197" s="234"/>
      <c r="IT197" s="234"/>
      <c r="IU197" s="234"/>
    </row>
    <row r="198" spans="1:255" s="237" customFormat="1" ht="15.95" customHeight="1" thickBot="1">
      <c r="A198" s="234"/>
      <c r="B198" s="1066"/>
      <c r="C198" s="348"/>
      <c r="D198" s="349" t="s">
        <v>1479</v>
      </c>
      <c r="E198" s="373">
        <v>0.5</v>
      </c>
      <c r="F198" s="373">
        <v>0.7</v>
      </c>
      <c r="G198" s="280"/>
      <c r="H198" s="374"/>
      <c r="I198" s="248"/>
      <c r="J198" s="248"/>
      <c r="K198" s="248"/>
      <c r="L198" s="234"/>
      <c r="M198" s="234"/>
      <c r="N198" s="234"/>
      <c r="O198" s="234"/>
      <c r="P198" s="234"/>
      <c r="Q198" s="234"/>
      <c r="R198" s="234"/>
      <c r="S198" s="234"/>
      <c r="T198" s="234"/>
      <c r="U198" s="234"/>
      <c r="V198" s="234"/>
      <c r="W198" s="234"/>
      <c r="X198" s="234"/>
      <c r="Y198" s="234"/>
      <c r="Z198" s="234"/>
      <c r="AA198" s="234"/>
      <c r="AB198" s="234"/>
      <c r="AC198" s="234"/>
      <c r="AD198" s="234"/>
      <c r="AE198" s="234"/>
      <c r="AF198" s="234"/>
      <c r="AG198" s="234"/>
      <c r="AH198" s="234"/>
      <c r="AI198" s="234"/>
      <c r="AJ198" s="234"/>
      <c r="AK198" s="234"/>
      <c r="AL198" s="234"/>
      <c r="AM198" s="234"/>
      <c r="AN198" s="234"/>
      <c r="AO198" s="234"/>
      <c r="AP198" s="234"/>
      <c r="AQ198" s="234"/>
      <c r="AR198" s="234"/>
      <c r="AS198" s="234"/>
      <c r="AT198" s="234"/>
      <c r="AU198" s="234"/>
      <c r="AV198" s="234"/>
      <c r="AW198" s="234"/>
      <c r="AX198" s="234"/>
      <c r="AY198" s="234"/>
      <c r="AZ198" s="234"/>
      <c r="BA198" s="234"/>
      <c r="BB198" s="234"/>
      <c r="BC198" s="234"/>
      <c r="BD198" s="234"/>
      <c r="BE198" s="234"/>
      <c r="BF198" s="234"/>
      <c r="BG198" s="234"/>
      <c r="BH198" s="234"/>
      <c r="BI198" s="234"/>
      <c r="BJ198" s="234"/>
      <c r="BK198" s="234"/>
      <c r="BL198" s="234"/>
      <c r="BM198" s="234"/>
      <c r="BN198" s="234"/>
      <c r="BO198" s="234"/>
      <c r="BP198" s="234"/>
      <c r="BQ198" s="234"/>
      <c r="BR198" s="234"/>
      <c r="BS198" s="234"/>
      <c r="BT198" s="234"/>
      <c r="BU198" s="234"/>
      <c r="BV198" s="234"/>
      <c r="BW198" s="234"/>
      <c r="BX198" s="234"/>
      <c r="BY198" s="234"/>
      <c r="BZ198" s="234"/>
      <c r="CA198" s="234"/>
      <c r="CB198" s="234"/>
      <c r="CC198" s="234"/>
      <c r="CD198" s="234"/>
      <c r="CE198" s="234"/>
      <c r="CF198" s="234"/>
      <c r="CG198" s="234"/>
      <c r="CH198" s="234"/>
      <c r="CI198" s="234"/>
      <c r="CJ198" s="234"/>
      <c r="CK198" s="234"/>
      <c r="CL198" s="234"/>
      <c r="CM198" s="234"/>
      <c r="CN198" s="234"/>
      <c r="CO198" s="234"/>
      <c r="CP198" s="234"/>
      <c r="CQ198" s="234"/>
      <c r="CR198" s="234"/>
      <c r="CS198" s="234"/>
      <c r="CT198" s="234"/>
      <c r="CU198" s="234"/>
      <c r="CV198" s="234"/>
      <c r="CW198" s="234"/>
      <c r="CX198" s="234"/>
      <c r="CY198" s="234"/>
      <c r="CZ198" s="234"/>
      <c r="DA198" s="234"/>
      <c r="DB198" s="234"/>
      <c r="DC198" s="234"/>
      <c r="DD198" s="234"/>
      <c r="DE198" s="234"/>
      <c r="DF198" s="234"/>
      <c r="DG198" s="234"/>
      <c r="DH198" s="234"/>
      <c r="DI198" s="234"/>
      <c r="DJ198" s="234"/>
      <c r="DK198" s="234"/>
      <c r="DL198" s="234"/>
      <c r="DM198" s="234"/>
      <c r="DN198" s="234"/>
      <c r="DO198" s="234"/>
      <c r="DP198" s="234"/>
      <c r="DQ198" s="234"/>
      <c r="DR198" s="234"/>
      <c r="DS198" s="234"/>
      <c r="DT198" s="234"/>
      <c r="DU198" s="234"/>
      <c r="DV198" s="234"/>
      <c r="DW198" s="234"/>
      <c r="DX198" s="234"/>
      <c r="DY198" s="234"/>
      <c r="DZ198" s="234"/>
      <c r="EA198" s="234"/>
      <c r="EB198" s="234"/>
      <c r="EC198" s="234"/>
      <c r="ED198" s="234"/>
      <c r="EE198" s="234"/>
      <c r="EF198" s="234"/>
      <c r="EG198" s="234"/>
      <c r="EH198" s="234"/>
      <c r="EI198" s="234"/>
      <c r="EJ198" s="234"/>
      <c r="EK198" s="234"/>
      <c r="EL198" s="234"/>
      <c r="EM198" s="234"/>
      <c r="EN198" s="234"/>
      <c r="EO198" s="234"/>
      <c r="EP198" s="234"/>
      <c r="EQ198" s="234"/>
      <c r="ER198" s="234"/>
      <c r="ES198" s="234"/>
      <c r="ET198" s="234"/>
      <c r="EU198" s="234"/>
      <c r="EV198" s="234"/>
      <c r="EW198" s="234"/>
      <c r="EX198" s="234"/>
      <c r="EY198" s="234"/>
      <c r="EZ198" s="234"/>
      <c r="FA198" s="234"/>
      <c r="FB198" s="234"/>
      <c r="FC198" s="234"/>
      <c r="FD198" s="234"/>
      <c r="FE198" s="234"/>
      <c r="FF198" s="234"/>
      <c r="FG198" s="234"/>
      <c r="FH198" s="234"/>
      <c r="FI198" s="234"/>
      <c r="FJ198" s="234"/>
      <c r="FK198" s="234"/>
      <c r="FL198" s="234"/>
      <c r="FM198" s="234"/>
      <c r="FN198" s="234"/>
      <c r="FO198" s="234"/>
      <c r="FP198" s="234"/>
      <c r="FQ198" s="234"/>
      <c r="FR198" s="234"/>
      <c r="FS198" s="234"/>
      <c r="FT198" s="234"/>
      <c r="FU198" s="234"/>
      <c r="FV198" s="234"/>
      <c r="FW198" s="234"/>
      <c r="FX198" s="234"/>
      <c r="FY198" s="234"/>
      <c r="FZ198" s="234"/>
      <c r="GA198" s="234"/>
      <c r="GB198" s="234"/>
      <c r="GC198" s="234"/>
      <c r="GD198" s="234"/>
      <c r="GE198" s="234"/>
      <c r="GF198" s="234"/>
      <c r="GG198" s="234"/>
      <c r="GH198" s="234"/>
      <c r="GI198" s="234"/>
      <c r="GJ198" s="234"/>
      <c r="GK198" s="234"/>
      <c r="GL198" s="234"/>
      <c r="GM198" s="234"/>
      <c r="GN198" s="234"/>
      <c r="GO198" s="234"/>
      <c r="GP198" s="234"/>
      <c r="GQ198" s="234"/>
      <c r="GR198" s="234"/>
      <c r="GS198" s="234"/>
      <c r="GT198" s="234"/>
      <c r="GU198" s="234"/>
      <c r="GV198" s="234"/>
      <c r="GW198" s="234"/>
      <c r="GX198" s="234"/>
      <c r="GY198" s="234"/>
      <c r="GZ198" s="234"/>
      <c r="HA198" s="234"/>
      <c r="HB198" s="234"/>
      <c r="HC198" s="234"/>
      <c r="HD198" s="234"/>
      <c r="HE198" s="234"/>
      <c r="HF198" s="234"/>
      <c r="HG198" s="234"/>
      <c r="HH198" s="234"/>
      <c r="HI198" s="234"/>
      <c r="HJ198" s="234"/>
      <c r="HK198" s="234"/>
      <c r="HL198" s="234"/>
      <c r="HM198" s="234"/>
      <c r="HN198" s="234"/>
      <c r="HO198" s="234"/>
      <c r="HP198" s="234"/>
      <c r="HQ198" s="234"/>
      <c r="HR198" s="234"/>
      <c r="HS198" s="234"/>
      <c r="HT198" s="234"/>
      <c r="HU198" s="234"/>
      <c r="HV198" s="234"/>
      <c r="HW198" s="234"/>
      <c r="HX198" s="234"/>
      <c r="HY198" s="234"/>
      <c r="HZ198" s="234"/>
      <c r="IA198" s="234"/>
      <c r="IB198" s="234"/>
      <c r="IC198" s="234"/>
      <c r="ID198" s="234"/>
      <c r="IE198" s="234"/>
      <c r="IF198" s="234"/>
      <c r="IG198" s="234"/>
      <c r="IH198" s="234"/>
      <c r="II198" s="234"/>
      <c r="IJ198" s="234"/>
      <c r="IK198" s="234"/>
      <c r="IL198" s="234"/>
      <c r="IM198" s="234"/>
      <c r="IN198" s="234"/>
      <c r="IO198" s="234"/>
      <c r="IP198" s="234"/>
      <c r="IQ198" s="234"/>
      <c r="IR198" s="234"/>
      <c r="IS198" s="234"/>
      <c r="IT198" s="234"/>
      <c r="IU198" s="234"/>
    </row>
    <row r="199" spans="1:255" s="237" customFormat="1" ht="15.95" customHeight="1" thickBot="1">
      <c r="A199" s="234"/>
      <c r="B199" s="1066"/>
      <c r="C199" s="348"/>
      <c r="D199" s="349" t="s">
        <v>1480</v>
      </c>
      <c r="E199" s="373">
        <v>0.3</v>
      </c>
      <c r="F199" s="373">
        <v>1</v>
      </c>
      <c r="G199" s="280"/>
      <c r="H199" s="374"/>
      <c r="I199" s="248"/>
      <c r="J199" s="248"/>
      <c r="K199" s="248"/>
      <c r="L199" s="234"/>
      <c r="M199" s="234"/>
      <c r="N199" s="234"/>
      <c r="O199" s="234"/>
      <c r="P199" s="234"/>
      <c r="Q199" s="234"/>
      <c r="R199" s="234"/>
      <c r="S199" s="234"/>
      <c r="T199" s="234"/>
      <c r="U199" s="234"/>
      <c r="V199" s="234"/>
      <c r="W199" s="234"/>
      <c r="X199" s="234"/>
      <c r="Y199" s="234"/>
      <c r="Z199" s="234"/>
      <c r="AA199" s="234"/>
      <c r="AB199" s="234"/>
      <c r="AC199" s="234"/>
      <c r="AD199" s="234"/>
      <c r="AE199" s="234"/>
      <c r="AF199" s="234"/>
      <c r="AG199" s="234"/>
      <c r="AH199" s="234"/>
      <c r="AI199" s="234"/>
      <c r="AJ199" s="234"/>
      <c r="AK199" s="234"/>
      <c r="AL199" s="234"/>
      <c r="AM199" s="234"/>
      <c r="AN199" s="234"/>
      <c r="AO199" s="234"/>
      <c r="AP199" s="234"/>
      <c r="AQ199" s="234"/>
      <c r="AR199" s="234"/>
      <c r="AS199" s="234"/>
      <c r="AT199" s="234"/>
      <c r="AU199" s="234"/>
      <c r="AV199" s="234"/>
      <c r="AW199" s="234"/>
      <c r="AX199" s="234"/>
      <c r="AY199" s="234"/>
      <c r="AZ199" s="234"/>
      <c r="BA199" s="234"/>
      <c r="BB199" s="234"/>
      <c r="BC199" s="234"/>
      <c r="BD199" s="234"/>
      <c r="BE199" s="234"/>
      <c r="BF199" s="234"/>
      <c r="BG199" s="234"/>
      <c r="BH199" s="234"/>
      <c r="BI199" s="234"/>
      <c r="BJ199" s="234"/>
      <c r="BK199" s="234"/>
      <c r="BL199" s="234"/>
      <c r="BM199" s="234"/>
      <c r="BN199" s="234"/>
      <c r="BO199" s="234"/>
      <c r="BP199" s="234"/>
      <c r="BQ199" s="234"/>
      <c r="BR199" s="234"/>
      <c r="BS199" s="234"/>
      <c r="BT199" s="234"/>
      <c r="BU199" s="234"/>
      <c r="BV199" s="234"/>
      <c r="BW199" s="234"/>
      <c r="BX199" s="234"/>
      <c r="BY199" s="234"/>
      <c r="BZ199" s="234"/>
      <c r="CA199" s="234"/>
      <c r="CB199" s="234"/>
      <c r="CC199" s="234"/>
      <c r="CD199" s="234"/>
      <c r="CE199" s="234"/>
      <c r="CF199" s="234"/>
      <c r="CG199" s="234"/>
      <c r="CH199" s="234"/>
      <c r="CI199" s="234"/>
      <c r="CJ199" s="234"/>
      <c r="CK199" s="234"/>
      <c r="CL199" s="234"/>
      <c r="CM199" s="234"/>
      <c r="CN199" s="234"/>
      <c r="CO199" s="234"/>
      <c r="CP199" s="234"/>
      <c r="CQ199" s="234"/>
      <c r="CR199" s="234"/>
      <c r="CS199" s="234"/>
      <c r="CT199" s="234"/>
      <c r="CU199" s="234"/>
      <c r="CV199" s="234"/>
      <c r="CW199" s="234"/>
      <c r="CX199" s="234"/>
      <c r="CY199" s="234"/>
      <c r="CZ199" s="234"/>
      <c r="DA199" s="234"/>
      <c r="DB199" s="234"/>
      <c r="DC199" s="234"/>
      <c r="DD199" s="234"/>
      <c r="DE199" s="234"/>
      <c r="DF199" s="234"/>
      <c r="DG199" s="234"/>
      <c r="DH199" s="234"/>
      <c r="DI199" s="234"/>
      <c r="DJ199" s="234"/>
      <c r="DK199" s="234"/>
      <c r="DL199" s="234"/>
      <c r="DM199" s="234"/>
      <c r="DN199" s="234"/>
      <c r="DO199" s="234"/>
      <c r="DP199" s="234"/>
      <c r="DQ199" s="234"/>
      <c r="DR199" s="234"/>
      <c r="DS199" s="234"/>
      <c r="DT199" s="234"/>
      <c r="DU199" s="234"/>
      <c r="DV199" s="234"/>
      <c r="DW199" s="234"/>
      <c r="DX199" s="234"/>
      <c r="DY199" s="234"/>
      <c r="DZ199" s="234"/>
      <c r="EA199" s="234"/>
      <c r="EB199" s="234"/>
      <c r="EC199" s="234"/>
      <c r="ED199" s="234"/>
      <c r="EE199" s="234"/>
      <c r="EF199" s="234"/>
      <c r="EG199" s="234"/>
      <c r="EH199" s="234"/>
      <c r="EI199" s="234"/>
      <c r="EJ199" s="234"/>
      <c r="EK199" s="234"/>
      <c r="EL199" s="234"/>
      <c r="EM199" s="234"/>
      <c r="EN199" s="234"/>
      <c r="EO199" s="234"/>
      <c r="EP199" s="234"/>
      <c r="EQ199" s="234"/>
      <c r="ER199" s="234"/>
      <c r="ES199" s="234"/>
      <c r="ET199" s="234"/>
      <c r="EU199" s="234"/>
      <c r="EV199" s="234"/>
      <c r="EW199" s="234"/>
      <c r="EX199" s="234"/>
      <c r="EY199" s="234"/>
      <c r="EZ199" s="234"/>
      <c r="FA199" s="234"/>
      <c r="FB199" s="234"/>
      <c r="FC199" s="234"/>
      <c r="FD199" s="234"/>
      <c r="FE199" s="234"/>
      <c r="FF199" s="234"/>
      <c r="FG199" s="234"/>
      <c r="FH199" s="234"/>
      <c r="FI199" s="234"/>
      <c r="FJ199" s="234"/>
      <c r="FK199" s="234"/>
      <c r="FL199" s="234"/>
      <c r="FM199" s="234"/>
      <c r="FN199" s="234"/>
      <c r="FO199" s="234"/>
      <c r="FP199" s="234"/>
      <c r="FQ199" s="234"/>
      <c r="FR199" s="234"/>
      <c r="FS199" s="234"/>
      <c r="FT199" s="234"/>
      <c r="FU199" s="234"/>
      <c r="FV199" s="234"/>
      <c r="FW199" s="234"/>
      <c r="FX199" s="234"/>
      <c r="FY199" s="234"/>
      <c r="FZ199" s="234"/>
      <c r="GA199" s="234"/>
      <c r="GB199" s="234"/>
      <c r="GC199" s="234"/>
      <c r="GD199" s="234"/>
      <c r="GE199" s="234"/>
      <c r="GF199" s="234"/>
      <c r="GG199" s="234"/>
      <c r="GH199" s="234"/>
      <c r="GI199" s="234"/>
      <c r="GJ199" s="234"/>
      <c r="GK199" s="234"/>
      <c r="GL199" s="234"/>
      <c r="GM199" s="234"/>
      <c r="GN199" s="234"/>
      <c r="GO199" s="234"/>
      <c r="GP199" s="234"/>
      <c r="GQ199" s="234"/>
      <c r="GR199" s="234"/>
      <c r="GS199" s="234"/>
      <c r="GT199" s="234"/>
      <c r="GU199" s="234"/>
      <c r="GV199" s="234"/>
      <c r="GW199" s="234"/>
      <c r="GX199" s="234"/>
      <c r="GY199" s="234"/>
      <c r="GZ199" s="234"/>
      <c r="HA199" s="234"/>
      <c r="HB199" s="234"/>
      <c r="HC199" s="234"/>
      <c r="HD199" s="234"/>
      <c r="HE199" s="234"/>
      <c r="HF199" s="234"/>
      <c r="HG199" s="234"/>
      <c r="HH199" s="234"/>
      <c r="HI199" s="234"/>
      <c r="HJ199" s="234"/>
      <c r="HK199" s="234"/>
      <c r="HL199" s="234"/>
      <c r="HM199" s="234"/>
      <c r="HN199" s="234"/>
      <c r="HO199" s="234"/>
      <c r="HP199" s="234"/>
      <c r="HQ199" s="234"/>
      <c r="HR199" s="234"/>
      <c r="HS199" s="234"/>
      <c r="HT199" s="234"/>
      <c r="HU199" s="234"/>
      <c r="HV199" s="234"/>
      <c r="HW199" s="234"/>
      <c r="HX199" s="234"/>
      <c r="HY199" s="234"/>
      <c r="HZ199" s="234"/>
      <c r="IA199" s="234"/>
      <c r="IB199" s="234"/>
      <c r="IC199" s="234"/>
      <c r="ID199" s="234"/>
      <c r="IE199" s="234"/>
      <c r="IF199" s="234"/>
      <c r="IG199" s="234"/>
      <c r="IH199" s="234"/>
      <c r="II199" s="234"/>
      <c r="IJ199" s="234"/>
      <c r="IK199" s="234"/>
      <c r="IL199" s="234"/>
      <c r="IM199" s="234"/>
      <c r="IN199" s="234"/>
      <c r="IO199" s="234"/>
      <c r="IP199" s="234"/>
      <c r="IQ199" s="234"/>
      <c r="IR199" s="234"/>
      <c r="IS199" s="234"/>
      <c r="IT199" s="234"/>
      <c r="IU199" s="234"/>
    </row>
    <row r="200" spans="1:255" s="237" customFormat="1" ht="15" customHeight="1">
      <c r="A200" s="234"/>
      <c r="B200" s="1066"/>
      <c r="C200" s="348"/>
      <c r="D200" s="1103"/>
      <c r="E200" s="1066"/>
      <c r="F200" s="1066"/>
      <c r="G200" s="280"/>
      <c r="H200" s="248"/>
      <c r="I200" s="248"/>
      <c r="J200" s="248"/>
      <c r="K200" s="248"/>
      <c r="L200" s="234"/>
      <c r="M200" s="234"/>
      <c r="N200" s="234"/>
      <c r="O200" s="234"/>
      <c r="P200" s="234"/>
      <c r="Q200" s="234"/>
      <c r="R200" s="234"/>
      <c r="S200" s="234"/>
      <c r="T200" s="234"/>
      <c r="U200" s="234"/>
      <c r="V200" s="234"/>
      <c r="W200" s="234"/>
      <c r="X200" s="234"/>
      <c r="Y200" s="234"/>
      <c r="Z200" s="234"/>
      <c r="AA200" s="234"/>
      <c r="AB200" s="234"/>
      <c r="AC200" s="234"/>
      <c r="AD200" s="234"/>
      <c r="AE200" s="234"/>
      <c r="AF200" s="234"/>
      <c r="AG200" s="234"/>
      <c r="AH200" s="234"/>
      <c r="AI200" s="234"/>
      <c r="AJ200" s="234"/>
      <c r="AK200" s="234"/>
      <c r="AL200" s="234"/>
      <c r="AM200" s="234"/>
      <c r="AN200" s="234"/>
      <c r="AO200" s="234"/>
      <c r="AP200" s="234"/>
      <c r="AQ200" s="234"/>
      <c r="AR200" s="234"/>
      <c r="AS200" s="234"/>
      <c r="AT200" s="234"/>
      <c r="AU200" s="234"/>
      <c r="AV200" s="234"/>
      <c r="AW200" s="234"/>
      <c r="AX200" s="234"/>
      <c r="AY200" s="234"/>
      <c r="AZ200" s="234"/>
      <c r="BA200" s="234"/>
      <c r="BB200" s="234"/>
      <c r="BC200" s="234"/>
      <c r="BD200" s="234"/>
      <c r="BE200" s="234"/>
      <c r="BF200" s="234"/>
      <c r="BG200" s="234"/>
      <c r="BH200" s="234"/>
      <c r="BI200" s="234"/>
      <c r="BJ200" s="234"/>
      <c r="BK200" s="234"/>
      <c r="BL200" s="234"/>
      <c r="BM200" s="234"/>
      <c r="BN200" s="234"/>
      <c r="BO200" s="234"/>
      <c r="BP200" s="234"/>
      <c r="BQ200" s="234"/>
      <c r="BR200" s="234"/>
      <c r="BS200" s="234"/>
      <c r="BT200" s="234"/>
      <c r="BU200" s="234"/>
      <c r="BV200" s="234"/>
      <c r="BW200" s="234"/>
      <c r="BX200" s="234"/>
      <c r="BY200" s="234"/>
      <c r="BZ200" s="234"/>
      <c r="CA200" s="234"/>
      <c r="CB200" s="234"/>
      <c r="CC200" s="234"/>
      <c r="CD200" s="234"/>
      <c r="CE200" s="234"/>
      <c r="CF200" s="234"/>
      <c r="CG200" s="234"/>
      <c r="CH200" s="234"/>
      <c r="CI200" s="234"/>
      <c r="CJ200" s="234"/>
      <c r="CK200" s="234"/>
      <c r="CL200" s="234"/>
      <c r="CM200" s="234"/>
      <c r="CN200" s="234"/>
      <c r="CO200" s="234"/>
      <c r="CP200" s="234"/>
      <c r="CQ200" s="234"/>
      <c r="CR200" s="234"/>
      <c r="CS200" s="234"/>
      <c r="CT200" s="234"/>
      <c r="CU200" s="234"/>
      <c r="CV200" s="234"/>
      <c r="CW200" s="234"/>
      <c r="CX200" s="234"/>
      <c r="CY200" s="234"/>
      <c r="CZ200" s="234"/>
      <c r="DA200" s="234"/>
      <c r="DB200" s="234"/>
      <c r="DC200" s="234"/>
      <c r="DD200" s="234"/>
      <c r="DE200" s="234"/>
      <c r="DF200" s="234"/>
      <c r="DG200" s="234"/>
      <c r="DH200" s="234"/>
      <c r="DI200" s="234"/>
      <c r="DJ200" s="234"/>
      <c r="DK200" s="234"/>
      <c r="DL200" s="234"/>
      <c r="DM200" s="234"/>
      <c r="DN200" s="234"/>
      <c r="DO200" s="234"/>
      <c r="DP200" s="234"/>
      <c r="DQ200" s="234"/>
      <c r="DR200" s="234"/>
      <c r="DS200" s="234"/>
      <c r="DT200" s="234"/>
      <c r="DU200" s="234"/>
      <c r="DV200" s="234"/>
      <c r="DW200" s="234"/>
      <c r="DX200" s="234"/>
      <c r="DY200" s="234"/>
      <c r="DZ200" s="234"/>
      <c r="EA200" s="234"/>
      <c r="EB200" s="234"/>
      <c r="EC200" s="234"/>
      <c r="ED200" s="234"/>
      <c r="EE200" s="234"/>
      <c r="EF200" s="234"/>
      <c r="EG200" s="234"/>
      <c r="EH200" s="234"/>
      <c r="EI200" s="234"/>
      <c r="EJ200" s="234"/>
      <c r="EK200" s="234"/>
      <c r="EL200" s="234"/>
      <c r="EM200" s="234"/>
      <c r="EN200" s="234"/>
      <c r="EO200" s="234"/>
      <c r="EP200" s="234"/>
      <c r="EQ200" s="234"/>
      <c r="ER200" s="234"/>
      <c r="ES200" s="234"/>
      <c r="ET200" s="234"/>
      <c r="EU200" s="234"/>
      <c r="EV200" s="234"/>
      <c r="EW200" s="234"/>
      <c r="EX200" s="234"/>
      <c r="EY200" s="234"/>
      <c r="EZ200" s="234"/>
      <c r="FA200" s="234"/>
      <c r="FB200" s="234"/>
      <c r="FC200" s="234"/>
      <c r="FD200" s="234"/>
      <c r="FE200" s="234"/>
      <c r="FF200" s="234"/>
      <c r="FG200" s="234"/>
      <c r="FH200" s="234"/>
      <c r="FI200" s="234"/>
      <c r="FJ200" s="234"/>
      <c r="FK200" s="234"/>
      <c r="FL200" s="234"/>
      <c r="FM200" s="234"/>
      <c r="FN200" s="234"/>
      <c r="FO200" s="234"/>
      <c r="FP200" s="234"/>
      <c r="FQ200" s="234"/>
      <c r="FR200" s="234"/>
      <c r="FS200" s="234"/>
      <c r="FT200" s="234"/>
      <c r="FU200" s="234"/>
      <c r="FV200" s="234"/>
      <c r="FW200" s="234"/>
      <c r="FX200" s="234"/>
      <c r="FY200" s="234"/>
      <c r="FZ200" s="234"/>
      <c r="GA200" s="234"/>
      <c r="GB200" s="234"/>
      <c r="GC200" s="234"/>
      <c r="GD200" s="234"/>
      <c r="GE200" s="234"/>
      <c r="GF200" s="234"/>
      <c r="GG200" s="234"/>
      <c r="GH200" s="234"/>
      <c r="GI200" s="234"/>
      <c r="GJ200" s="234"/>
      <c r="GK200" s="234"/>
      <c r="GL200" s="234"/>
      <c r="GM200" s="234"/>
      <c r="GN200" s="234"/>
      <c r="GO200" s="234"/>
      <c r="GP200" s="234"/>
      <c r="GQ200" s="234"/>
      <c r="GR200" s="234"/>
      <c r="GS200" s="234"/>
      <c r="GT200" s="234"/>
      <c r="GU200" s="234"/>
      <c r="GV200" s="234"/>
      <c r="GW200" s="234"/>
      <c r="GX200" s="234"/>
      <c r="GY200" s="234"/>
      <c r="GZ200" s="234"/>
      <c r="HA200" s="234"/>
      <c r="HB200" s="234"/>
      <c r="HC200" s="234"/>
      <c r="HD200" s="234"/>
      <c r="HE200" s="234"/>
      <c r="HF200" s="234"/>
      <c r="HG200" s="234"/>
      <c r="HH200" s="234"/>
      <c r="HI200" s="234"/>
      <c r="HJ200" s="234"/>
      <c r="HK200" s="234"/>
      <c r="HL200" s="234"/>
      <c r="HM200" s="234"/>
      <c r="HN200" s="234"/>
      <c r="HO200" s="234"/>
      <c r="HP200" s="234"/>
      <c r="HQ200" s="234"/>
      <c r="HR200" s="234"/>
      <c r="HS200" s="234"/>
      <c r="HT200" s="234"/>
      <c r="HU200" s="234"/>
      <c r="HV200" s="234"/>
      <c r="HW200" s="234"/>
      <c r="HX200" s="234"/>
      <c r="HY200" s="234"/>
      <c r="HZ200" s="234"/>
      <c r="IA200" s="234"/>
      <c r="IB200" s="234"/>
      <c r="IC200" s="234"/>
      <c r="ID200" s="234"/>
      <c r="IE200" s="234"/>
      <c r="IF200" s="234"/>
      <c r="IG200" s="234"/>
      <c r="IH200" s="234"/>
      <c r="II200" s="234"/>
      <c r="IJ200" s="234"/>
      <c r="IK200" s="234"/>
      <c r="IL200" s="234"/>
      <c r="IM200" s="234"/>
      <c r="IN200" s="234"/>
      <c r="IO200" s="234"/>
      <c r="IP200" s="234"/>
      <c r="IQ200" s="234"/>
      <c r="IR200" s="234"/>
      <c r="IS200" s="234"/>
      <c r="IT200" s="234"/>
      <c r="IU200" s="234"/>
    </row>
    <row r="201" spans="1:255" s="237" customFormat="1" ht="24.95" customHeight="1">
      <c r="A201" s="234"/>
      <c r="B201" s="1066"/>
      <c r="C201" s="348"/>
      <c r="D201" s="1093" t="s">
        <v>1483</v>
      </c>
      <c r="E201" s="1066"/>
      <c r="F201" s="1066"/>
      <c r="G201" s="280"/>
      <c r="H201" s="248"/>
      <c r="I201" s="248"/>
      <c r="J201" s="248"/>
      <c r="K201" s="248"/>
      <c r="L201" s="234"/>
      <c r="M201" s="234"/>
      <c r="N201" s="234"/>
      <c r="O201" s="234"/>
      <c r="P201" s="234"/>
      <c r="Q201" s="234"/>
      <c r="R201" s="234"/>
      <c r="S201" s="234"/>
      <c r="T201" s="234"/>
      <c r="U201" s="234"/>
      <c r="V201" s="234"/>
      <c r="W201" s="234"/>
      <c r="X201" s="234"/>
      <c r="Y201" s="234"/>
      <c r="Z201" s="234"/>
      <c r="AA201" s="234"/>
      <c r="AB201" s="234"/>
      <c r="AC201" s="234"/>
      <c r="AD201" s="234"/>
      <c r="AE201" s="234"/>
      <c r="AF201" s="234"/>
      <c r="AG201" s="234"/>
      <c r="AH201" s="234"/>
      <c r="AI201" s="234"/>
      <c r="AJ201" s="234"/>
      <c r="AK201" s="234"/>
      <c r="AL201" s="234"/>
      <c r="AM201" s="234"/>
      <c r="AN201" s="234"/>
      <c r="AO201" s="234"/>
      <c r="AP201" s="234"/>
      <c r="AQ201" s="234"/>
      <c r="AR201" s="234"/>
      <c r="AS201" s="234"/>
      <c r="AT201" s="234"/>
      <c r="AU201" s="234"/>
      <c r="AV201" s="234"/>
      <c r="AW201" s="234"/>
      <c r="AX201" s="234"/>
      <c r="AY201" s="234"/>
      <c r="AZ201" s="234"/>
      <c r="BA201" s="234"/>
      <c r="BB201" s="234"/>
      <c r="BC201" s="234"/>
      <c r="BD201" s="234"/>
      <c r="BE201" s="234"/>
      <c r="BF201" s="234"/>
      <c r="BG201" s="234"/>
      <c r="BH201" s="234"/>
      <c r="BI201" s="234"/>
      <c r="BJ201" s="234"/>
      <c r="BK201" s="234"/>
      <c r="BL201" s="234"/>
      <c r="BM201" s="234"/>
      <c r="BN201" s="234"/>
      <c r="BO201" s="234"/>
      <c r="BP201" s="234"/>
      <c r="BQ201" s="234"/>
      <c r="BR201" s="234"/>
      <c r="BS201" s="234"/>
      <c r="BT201" s="234"/>
      <c r="BU201" s="234"/>
      <c r="BV201" s="234"/>
      <c r="BW201" s="234"/>
      <c r="BX201" s="234"/>
      <c r="BY201" s="234"/>
      <c r="BZ201" s="234"/>
      <c r="CA201" s="234"/>
      <c r="CB201" s="234"/>
      <c r="CC201" s="234"/>
      <c r="CD201" s="234"/>
      <c r="CE201" s="234"/>
      <c r="CF201" s="234"/>
      <c r="CG201" s="234"/>
      <c r="CH201" s="234"/>
      <c r="CI201" s="234"/>
      <c r="CJ201" s="234"/>
      <c r="CK201" s="234"/>
      <c r="CL201" s="234"/>
      <c r="CM201" s="234"/>
      <c r="CN201" s="234"/>
      <c r="CO201" s="234"/>
      <c r="CP201" s="234"/>
      <c r="CQ201" s="234"/>
      <c r="CR201" s="234"/>
      <c r="CS201" s="234"/>
      <c r="CT201" s="234"/>
      <c r="CU201" s="234"/>
      <c r="CV201" s="234"/>
      <c r="CW201" s="234"/>
      <c r="CX201" s="234"/>
      <c r="CY201" s="234"/>
      <c r="CZ201" s="234"/>
      <c r="DA201" s="234"/>
      <c r="DB201" s="234"/>
      <c r="DC201" s="234"/>
      <c r="DD201" s="234"/>
      <c r="DE201" s="234"/>
      <c r="DF201" s="234"/>
      <c r="DG201" s="234"/>
      <c r="DH201" s="234"/>
      <c r="DI201" s="234"/>
      <c r="DJ201" s="234"/>
      <c r="DK201" s="234"/>
      <c r="DL201" s="234"/>
      <c r="DM201" s="234"/>
      <c r="DN201" s="234"/>
      <c r="DO201" s="234"/>
      <c r="DP201" s="234"/>
      <c r="DQ201" s="234"/>
      <c r="DR201" s="234"/>
      <c r="DS201" s="234"/>
      <c r="DT201" s="234"/>
      <c r="DU201" s="234"/>
      <c r="DV201" s="234"/>
      <c r="DW201" s="234"/>
      <c r="DX201" s="234"/>
      <c r="DY201" s="234"/>
      <c r="DZ201" s="234"/>
      <c r="EA201" s="234"/>
      <c r="EB201" s="234"/>
      <c r="EC201" s="234"/>
      <c r="ED201" s="234"/>
      <c r="EE201" s="234"/>
      <c r="EF201" s="234"/>
      <c r="EG201" s="234"/>
      <c r="EH201" s="234"/>
      <c r="EI201" s="234"/>
      <c r="EJ201" s="234"/>
      <c r="EK201" s="234"/>
      <c r="EL201" s="234"/>
      <c r="EM201" s="234"/>
      <c r="EN201" s="234"/>
      <c r="EO201" s="234"/>
      <c r="EP201" s="234"/>
      <c r="EQ201" s="234"/>
      <c r="ER201" s="234"/>
      <c r="ES201" s="234"/>
      <c r="ET201" s="234"/>
      <c r="EU201" s="234"/>
      <c r="EV201" s="234"/>
      <c r="EW201" s="234"/>
      <c r="EX201" s="234"/>
      <c r="EY201" s="234"/>
      <c r="EZ201" s="234"/>
      <c r="FA201" s="234"/>
      <c r="FB201" s="234"/>
      <c r="FC201" s="234"/>
      <c r="FD201" s="234"/>
      <c r="FE201" s="234"/>
      <c r="FF201" s="234"/>
      <c r="FG201" s="234"/>
      <c r="FH201" s="234"/>
      <c r="FI201" s="234"/>
      <c r="FJ201" s="234"/>
      <c r="FK201" s="234"/>
      <c r="FL201" s="234"/>
      <c r="FM201" s="234"/>
      <c r="FN201" s="234"/>
      <c r="FO201" s="234"/>
      <c r="FP201" s="234"/>
      <c r="FQ201" s="234"/>
      <c r="FR201" s="234"/>
      <c r="FS201" s="234"/>
      <c r="FT201" s="234"/>
      <c r="FU201" s="234"/>
      <c r="FV201" s="234"/>
      <c r="FW201" s="234"/>
      <c r="FX201" s="234"/>
      <c r="FY201" s="234"/>
      <c r="FZ201" s="234"/>
      <c r="GA201" s="234"/>
      <c r="GB201" s="234"/>
      <c r="GC201" s="234"/>
      <c r="GD201" s="234"/>
      <c r="GE201" s="234"/>
      <c r="GF201" s="234"/>
      <c r="GG201" s="234"/>
      <c r="GH201" s="234"/>
      <c r="GI201" s="234"/>
      <c r="GJ201" s="234"/>
      <c r="GK201" s="234"/>
      <c r="GL201" s="234"/>
      <c r="GM201" s="234"/>
      <c r="GN201" s="234"/>
      <c r="GO201" s="234"/>
      <c r="GP201" s="234"/>
      <c r="GQ201" s="234"/>
      <c r="GR201" s="234"/>
      <c r="GS201" s="234"/>
      <c r="GT201" s="234"/>
      <c r="GU201" s="234"/>
      <c r="GV201" s="234"/>
      <c r="GW201" s="234"/>
      <c r="GX201" s="234"/>
      <c r="GY201" s="234"/>
      <c r="GZ201" s="234"/>
      <c r="HA201" s="234"/>
      <c r="HB201" s="234"/>
      <c r="HC201" s="234"/>
      <c r="HD201" s="234"/>
      <c r="HE201" s="234"/>
      <c r="HF201" s="234"/>
      <c r="HG201" s="234"/>
      <c r="HH201" s="234"/>
      <c r="HI201" s="234"/>
      <c r="HJ201" s="234"/>
      <c r="HK201" s="234"/>
      <c r="HL201" s="234"/>
      <c r="HM201" s="234"/>
      <c r="HN201" s="234"/>
      <c r="HO201" s="234"/>
      <c r="HP201" s="234"/>
      <c r="HQ201" s="234"/>
      <c r="HR201" s="234"/>
      <c r="HS201" s="234"/>
      <c r="HT201" s="234"/>
      <c r="HU201" s="234"/>
      <c r="HV201" s="234"/>
      <c r="HW201" s="234"/>
      <c r="HX201" s="234"/>
      <c r="HY201" s="234"/>
      <c r="HZ201" s="234"/>
      <c r="IA201" s="234"/>
      <c r="IB201" s="234"/>
      <c r="IC201" s="234"/>
      <c r="ID201" s="234"/>
      <c r="IE201" s="234"/>
      <c r="IF201" s="234"/>
      <c r="IG201" s="234"/>
      <c r="IH201" s="234"/>
      <c r="II201" s="234"/>
      <c r="IJ201" s="234"/>
      <c r="IK201" s="234"/>
      <c r="IL201" s="234"/>
      <c r="IM201" s="234"/>
      <c r="IN201" s="234"/>
      <c r="IO201" s="234"/>
      <c r="IP201" s="234"/>
      <c r="IQ201" s="234"/>
      <c r="IR201" s="234"/>
      <c r="IS201" s="234"/>
      <c r="IT201" s="234"/>
      <c r="IU201" s="234"/>
    </row>
    <row r="202" spans="1:255" s="237" customFormat="1" ht="23.1" customHeight="1">
      <c r="A202" s="234"/>
      <c r="B202" s="1066"/>
      <c r="C202" s="348"/>
      <c r="D202" s="1082" t="s">
        <v>566</v>
      </c>
      <c r="E202" s="1066"/>
      <c r="F202" s="1066"/>
      <c r="G202" s="280"/>
      <c r="H202" s="248"/>
      <c r="I202" s="248"/>
      <c r="J202" s="248"/>
      <c r="K202" s="248"/>
      <c r="L202" s="234"/>
      <c r="M202" s="234"/>
      <c r="N202" s="234"/>
      <c r="O202" s="234"/>
      <c r="P202" s="234"/>
      <c r="Q202" s="234"/>
      <c r="R202" s="234"/>
      <c r="S202" s="234"/>
      <c r="T202" s="234"/>
      <c r="U202" s="234"/>
      <c r="V202" s="234"/>
      <c r="W202" s="234"/>
      <c r="X202" s="234"/>
      <c r="Y202" s="234"/>
      <c r="Z202" s="234"/>
      <c r="AA202" s="234"/>
      <c r="AB202" s="234"/>
      <c r="AC202" s="234"/>
      <c r="AD202" s="234"/>
      <c r="AE202" s="234"/>
      <c r="AF202" s="234"/>
      <c r="AG202" s="234"/>
      <c r="AH202" s="234"/>
      <c r="AI202" s="234"/>
      <c r="AJ202" s="234"/>
      <c r="AK202" s="234"/>
      <c r="AL202" s="234"/>
      <c r="AM202" s="234"/>
      <c r="AN202" s="234"/>
      <c r="AO202" s="234"/>
      <c r="AP202" s="234"/>
      <c r="AQ202" s="234"/>
      <c r="AR202" s="234"/>
      <c r="AS202" s="234"/>
      <c r="AT202" s="234"/>
      <c r="AU202" s="234"/>
      <c r="AV202" s="234"/>
      <c r="AW202" s="234"/>
      <c r="AX202" s="234"/>
      <c r="AY202" s="234"/>
      <c r="AZ202" s="234"/>
      <c r="BA202" s="234"/>
      <c r="BB202" s="234"/>
      <c r="BC202" s="234"/>
      <c r="BD202" s="234"/>
      <c r="BE202" s="234"/>
      <c r="BF202" s="234"/>
      <c r="BG202" s="234"/>
      <c r="BH202" s="234"/>
      <c r="BI202" s="234"/>
      <c r="BJ202" s="234"/>
      <c r="BK202" s="234"/>
      <c r="BL202" s="234"/>
      <c r="BM202" s="234"/>
      <c r="BN202" s="234"/>
      <c r="BO202" s="234"/>
      <c r="BP202" s="234"/>
      <c r="BQ202" s="234"/>
      <c r="BR202" s="234"/>
      <c r="BS202" s="234"/>
      <c r="BT202" s="234"/>
      <c r="BU202" s="234"/>
      <c r="BV202" s="234"/>
      <c r="BW202" s="234"/>
      <c r="BX202" s="234"/>
      <c r="BY202" s="234"/>
      <c r="BZ202" s="234"/>
      <c r="CA202" s="234"/>
      <c r="CB202" s="234"/>
      <c r="CC202" s="234"/>
      <c r="CD202" s="234"/>
      <c r="CE202" s="234"/>
      <c r="CF202" s="234"/>
      <c r="CG202" s="234"/>
      <c r="CH202" s="234"/>
      <c r="CI202" s="234"/>
      <c r="CJ202" s="234"/>
      <c r="CK202" s="234"/>
      <c r="CL202" s="234"/>
      <c r="CM202" s="234"/>
      <c r="CN202" s="234"/>
      <c r="CO202" s="234"/>
      <c r="CP202" s="234"/>
      <c r="CQ202" s="234"/>
      <c r="CR202" s="234"/>
      <c r="CS202" s="234"/>
      <c r="CT202" s="234"/>
      <c r="CU202" s="234"/>
      <c r="CV202" s="234"/>
      <c r="CW202" s="234"/>
      <c r="CX202" s="234"/>
      <c r="CY202" s="234"/>
      <c r="CZ202" s="234"/>
      <c r="DA202" s="234"/>
      <c r="DB202" s="234"/>
      <c r="DC202" s="234"/>
      <c r="DD202" s="234"/>
      <c r="DE202" s="234"/>
      <c r="DF202" s="234"/>
      <c r="DG202" s="234"/>
      <c r="DH202" s="234"/>
      <c r="DI202" s="234"/>
      <c r="DJ202" s="234"/>
      <c r="DK202" s="234"/>
      <c r="DL202" s="234"/>
      <c r="DM202" s="234"/>
      <c r="DN202" s="234"/>
      <c r="DO202" s="234"/>
      <c r="DP202" s="234"/>
      <c r="DQ202" s="234"/>
      <c r="DR202" s="234"/>
      <c r="DS202" s="234"/>
      <c r="DT202" s="234"/>
      <c r="DU202" s="234"/>
      <c r="DV202" s="234"/>
      <c r="DW202" s="234"/>
      <c r="DX202" s="234"/>
      <c r="DY202" s="234"/>
      <c r="DZ202" s="234"/>
      <c r="EA202" s="234"/>
      <c r="EB202" s="234"/>
      <c r="EC202" s="234"/>
      <c r="ED202" s="234"/>
      <c r="EE202" s="234"/>
      <c r="EF202" s="234"/>
      <c r="EG202" s="234"/>
      <c r="EH202" s="234"/>
      <c r="EI202" s="234"/>
      <c r="EJ202" s="234"/>
      <c r="EK202" s="234"/>
      <c r="EL202" s="234"/>
      <c r="EM202" s="234"/>
      <c r="EN202" s="234"/>
      <c r="EO202" s="234"/>
      <c r="EP202" s="234"/>
      <c r="EQ202" s="234"/>
      <c r="ER202" s="234"/>
      <c r="ES202" s="234"/>
      <c r="ET202" s="234"/>
      <c r="EU202" s="234"/>
      <c r="EV202" s="234"/>
      <c r="EW202" s="234"/>
      <c r="EX202" s="234"/>
      <c r="EY202" s="234"/>
      <c r="EZ202" s="234"/>
      <c r="FA202" s="234"/>
      <c r="FB202" s="234"/>
      <c r="FC202" s="234"/>
      <c r="FD202" s="234"/>
      <c r="FE202" s="234"/>
      <c r="FF202" s="234"/>
      <c r="FG202" s="234"/>
      <c r="FH202" s="234"/>
      <c r="FI202" s="234"/>
      <c r="FJ202" s="234"/>
      <c r="FK202" s="234"/>
      <c r="FL202" s="234"/>
      <c r="FM202" s="234"/>
      <c r="FN202" s="234"/>
      <c r="FO202" s="234"/>
      <c r="FP202" s="234"/>
      <c r="FQ202" s="234"/>
      <c r="FR202" s="234"/>
      <c r="FS202" s="234"/>
      <c r="FT202" s="234"/>
      <c r="FU202" s="234"/>
      <c r="FV202" s="234"/>
      <c r="FW202" s="234"/>
      <c r="FX202" s="234"/>
      <c r="FY202" s="234"/>
      <c r="FZ202" s="234"/>
      <c r="GA202" s="234"/>
      <c r="GB202" s="234"/>
      <c r="GC202" s="234"/>
      <c r="GD202" s="234"/>
      <c r="GE202" s="234"/>
      <c r="GF202" s="234"/>
      <c r="GG202" s="234"/>
      <c r="GH202" s="234"/>
      <c r="GI202" s="234"/>
      <c r="GJ202" s="234"/>
      <c r="GK202" s="234"/>
      <c r="GL202" s="234"/>
      <c r="GM202" s="234"/>
      <c r="GN202" s="234"/>
      <c r="GO202" s="234"/>
      <c r="GP202" s="234"/>
      <c r="GQ202" s="234"/>
      <c r="GR202" s="234"/>
      <c r="GS202" s="234"/>
      <c r="GT202" s="234"/>
      <c r="GU202" s="234"/>
      <c r="GV202" s="234"/>
      <c r="GW202" s="234"/>
      <c r="GX202" s="234"/>
      <c r="GY202" s="234"/>
      <c r="GZ202" s="234"/>
      <c r="HA202" s="234"/>
      <c r="HB202" s="234"/>
      <c r="HC202" s="234"/>
      <c r="HD202" s="234"/>
      <c r="HE202" s="234"/>
      <c r="HF202" s="234"/>
      <c r="HG202" s="234"/>
      <c r="HH202" s="234"/>
      <c r="HI202" s="234"/>
      <c r="HJ202" s="234"/>
      <c r="HK202" s="234"/>
      <c r="HL202" s="234"/>
      <c r="HM202" s="234"/>
      <c r="HN202" s="234"/>
      <c r="HO202" s="234"/>
      <c r="HP202" s="234"/>
      <c r="HQ202" s="234"/>
      <c r="HR202" s="234"/>
      <c r="HS202" s="234"/>
      <c r="HT202" s="234"/>
      <c r="HU202" s="234"/>
      <c r="HV202" s="234"/>
      <c r="HW202" s="234"/>
      <c r="HX202" s="234"/>
      <c r="HY202" s="234"/>
      <c r="HZ202" s="234"/>
      <c r="IA202" s="234"/>
      <c r="IB202" s="234"/>
      <c r="IC202" s="234"/>
      <c r="ID202" s="234"/>
      <c r="IE202" s="234"/>
      <c r="IF202" s="234"/>
      <c r="IG202" s="234"/>
      <c r="IH202" s="234"/>
      <c r="II202" s="234"/>
      <c r="IJ202" s="234"/>
      <c r="IK202" s="234"/>
      <c r="IL202" s="234"/>
      <c r="IM202" s="234"/>
      <c r="IN202" s="234"/>
      <c r="IO202" s="234"/>
      <c r="IP202" s="234"/>
      <c r="IQ202" s="234"/>
      <c r="IR202" s="234"/>
      <c r="IS202" s="234"/>
      <c r="IT202" s="234"/>
      <c r="IU202" s="234"/>
    </row>
    <row r="203" spans="1:255" s="237" customFormat="1" ht="15" customHeight="1">
      <c r="A203" s="234"/>
      <c r="B203" s="1066"/>
      <c r="C203" s="348"/>
      <c r="D203" s="375"/>
      <c r="E203" s="376"/>
      <c r="F203" s="377"/>
      <c r="G203" s="280"/>
      <c r="H203" s="248"/>
      <c r="I203" s="248"/>
      <c r="J203" s="248"/>
      <c r="K203" s="248"/>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c r="BC203" s="234"/>
      <c r="BD203" s="234"/>
      <c r="BE203" s="234"/>
      <c r="BF203" s="234"/>
      <c r="BG203" s="234"/>
      <c r="BH203" s="234"/>
      <c r="BI203" s="234"/>
      <c r="BJ203" s="234"/>
      <c r="BK203" s="234"/>
      <c r="BL203" s="234"/>
      <c r="BM203" s="234"/>
      <c r="BN203" s="234"/>
      <c r="BO203" s="234"/>
      <c r="BP203" s="234"/>
      <c r="BQ203" s="234"/>
      <c r="BR203" s="234"/>
      <c r="BS203" s="234"/>
      <c r="BT203" s="234"/>
      <c r="BU203" s="234"/>
      <c r="BV203" s="234"/>
      <c r="BW203" s="234"/>
      <c r="BX203" s="234"/>
      <c r="BY203" s="234"/>
      <c r="BZ203" s="234"/>
      <c r="CA203" s="234"/>
      <c r="CB203" s="234"/>
      <c r="CC203" s="234"/>
      <c r="CD203" s="234"/>
      <c r="CE203" s="234"/>
      <c r="CF203" s="234"/>
      <c r="CG203" s="234"/>
      <c r="CH203" s="234"/>
      <c r="CI203" s="234"/>
      <c r="CJ203" s="234"/>
      <c r="CK203" s="234"/>
      <c r="CL203" s="234"/>
      <c r="CM203" s="234"/>
      <c r="CN203" s="234"/>
      <c r="CO203" s="234"/>
      <c r="CP203" s="234"/>
      <c r="CQ203" s="234"/>
      <c r="CR203" s="234"/>
      <c r="CS203" s="234"/>
      <c r="CT203" s="234"/>
      <c r="CU203" s="234"/>
      <c r="CV203" s="234"/>
      <c r="CW203" s="234"/>
      <c r="CX203" s="234"/>
      <c r="CY203" s="234"/>
      <c r="CZ203" s="234"/>
      <c r="DA203" s="234"/>
      <c r="DB203" s="234"/>
      <c r="DC203" s="234"/>
      <c r="DD203" s="234"/>
      <c r="DE203" s="234"/>
      <c r="DF203" s="234"/>
      <c r="DG203" s="234"/>
      <c r="DH203" s="234"/>
      <c r="DI203" s="234"/>
      <c r="DJ203" s="234"/>
      <c r="DK203" s="234"/>
      <c r="DL203" s="234"/>
      <c r="DM203" s="234"/>
      <c r="DN203" s="234"/>
      <c r="DO203" s="234"/>
      <c r="DP203" s="234"/>
      <c r="DQ203" s="234"/>
      <c r="DR203" s="234"/>
      <c r="DS203" s="234"/>
      <c r="DT203" s="234"/>
      <c r="DU203" s="234"/>
      <c r="DV203" s="234"/>
      <c r="DW203" s="234"/>
      <c r="DX203" s="234"/>
      <c r="DY203" s="234"/>
      <c r="DZ203" s="234"/>
      <c r="EA203" s="234"/>
      <c r="EB203" s="234"/>
      <c r="EC203" s="234"/>
      <c r="ED203" s="234"/>
      <c r="EE203" s="234"/>
      <c r="EF203" s="234"/>
      <c r="EG203" s="234"/>
      <c r="EH203" s="234"/>
      <c r="EI203" s="234"/>
      <c r="EJ203" s="234"/>
      <c r="EK203" s="234"/>
      <c r="EL203" s="234"/>
      <c r="EM203" s="234"/>
      <c r="EN203" s="234"/>
      <c r="EO203" s="234"/>
      <c r="EP203" s="234"/>
      <c r="EQ203" s="234"/>
      <c r="ER203" s="234"/>
      <c r="ES203" s="234"/>
      <c r="ET203" s="234"/>
      <c r="EU203" s="234"/>
      <c r="EV203" s="234"/>
      <c r="EW203" s="234"/>
      <c r="EX203" s="234"/>
      <c r="EY203" s="234"/>
      <c r="EZ203" s="234"/>
      <c r="FA203" s="234"/>
      <c r="FB203" s="234"/>
      <c r="FC203" s="234"/>
      <c r="FD203" s="234"/>
      <c r="FE203" s="234"/>
      <c r="FF203" s="234"/>
      <c r="FG203" s="234"/>
      <c r="FH203" s="234"/>
      <c r="FI203" s="234"/>
      <c r="FJ203" s="234"/>
      <c r="FK203" s="234"/>
      <c r="FL203" s="234"/>
      <c r="FM203" s="234"/>
      <c r="FN203" s="234"/>
      <c r="FO203" s="234"/>
      <c r="FP203" s="234"/>
      <c r="FQ203" s="234"/>
      <c r="FR203" s="234"/>
      <c r="FS203" s="234"/>
      <c r="FT203" s="234"/>
      <c r="FU203" s="234"/>
      <c r="FV203" s="234"/>
      <c r="FW203" s="234"/>
      <c r="FX203" s="234"/>
      <c r="FY203" s="234"/>
      <c r="FZ203" s="234"/>
      <c r="GA203" s="234"/>
      <c r="GB203" s="234"/>
      <c r="GC203" s="234"/>
      <c r="GD203" s="234"/>
      <c r="GE203" s="234"/>
      <c r="GF203" s="234"/>
      <c r="GG203" s="234"/>
      <c r="GH203" s="234"/>
      <c r="GI203" s="234"/>
      <c r="GJ203" s="234"/>
      <c r="GK203" s="234"/>
      <c r="GL203" s="234"/>
      <c r="GM203" s="234"/>
      <c r="GN203" s="234"/>
      <c r="GO203" s="234"/>
      <c r="GP203" s="234"/>
      <c r="GQ203" s="234"/>
      <c r="GR203" s="234"/>
      <c r="GS203" s="234"/>
      <c r="GT203" s="234"/>
      <c r="GU203" s="234"/>
      <c r="GV203" s="234"/>
      <c r="GW203" s="234"/>
      <c r="GX203" s="234"/>
      <c r="GY203" s="234"/>
      <c r="GZ203" s="234"/>
      <c r="HA203" s="234"/>
      <c r="HB203" s="234"/>
      <c r="HC203" s="234"/>
      <c r="HD203" s="234"/>
      <c r="HE203" s="234"/>
      <c r="HF203" s="234"/>
      <c r="HG203" s="234"/>
      <c r="HH203" s="234"/>
      <c r="HI203" s="234"/>
      <c r="HJ203" s="234"/>
      <c r="HK203" s="234"/>
      <c r="HL203" s="234"/>
      <c r="HM203" s="234"/>
      <c r="HN203" s="234"/>
      <c r="HO203" s="234"/>
      <c r="HP203" s="234"/>
      <c r="HQ203" s="234"/>
      <c r="HR203" s="234"/>
      <c r="HS203" s="234"/>
      <c r="HT203" s="234"/>
      <c r="HU203" s="234"/>
      <c r="HV203" s="234"/>
      <c r="HW203" s="234"/>
      <c r="HX203" s="234"/>
      <c r="HY203" s="234"/>
      <c r="HZ203" s="234"/>
      <c r="IA203" s="234"/>
      <c r="IB203" s="234"/>
      <c r="IC203" s="234"/>
      <c r="ID203" s="234"/>
      <c r="IE203" s="234"/>
      <c r="IF203" s="234"/>
      <c r="IG203" s="234"/>
      <c r="IH203" s="234"/>
      <c r="II203" s="234"/>
      <c r="IJ203" s="234"/>
      <c r="IK203" s="234"/>
      <c r="IL203" s="234"/>
      <c r="IM203" s="234"/>
      <c r="IN203" s="234"/>
      <c r="IO203" s="234"/>
      <c r="IP203" s="234"/>
      <c r="IQ203" s="234"/>
      <c r="IR203" s="234"/>
      <c r="IS203" s="234"/>
      <c r="IT203" s="234"/>
      <c r="IU203" s="234"/>
    </row>
    <row r="204" spans="1:255" s="237" customFormat="1" ht="15" customHeight="1">
      <c r="A204" s="234"/>
      <c r="B204" s="1066"/>
      <c r="C204" s="348"/>
      <c r="D204" s="1082" t="s">
        <v>565</v>
      </c>
      <c r="E204" s="1066"/>
      <c r="F204" s="1066"/>
      <c r="G204" s="280"/>
      <c r="H204" s="248"/>
      <c r="I204" s="248"/>
      <c r="J204" s="248"/>
      <c r="K204" s="248"/>
      <c r="L204" s="234"/>
      <c r="M204" s="234"/>
      <c r="N204" s="234"/>
      <c r="O204" s="234"/>
      <c r="P204" s="234"/>
      <c r="Q204" s="234"/>
      <c r="R204" s="234"/>
      <c r="S204" s="234"/>
      <c r="T204" s="234"/>
      <c r="U204" s="234"/>
      <c r="V204" s="234"/>
      <c r="W204" s="234"/>
      <c r="X204" s="234"/>
      <c r="Y204" s="234"/>
      <c r="Z204" s="234"/>
      <c r="AA204" s="234"/>
      <c r="AB204" s="234"/>
      <c r="AC204" s="234"/>
      <c r="AD204" s="234"/>
      <c r="AE204" s="234"/>
      <c r="AF204" s="234"/>
      <c r="AG204" s="234"/>
      <c r="AH204" s="234"/>
      <c r="AI204" s="234"/>
      <c r="AJ204" s="234"/>
      <c r="AK204" s="234"/>
      <c r="AL204" s="234"/>
      <c r="AM204" s="234"/>
      <c r="AN204" s="234"/>
      <c r="AO204" s="234"/>
      <c r="AP204" s="234"/>
      <c r="AQ204" s="234"/>
      <c r="AR204" s="234"/>
      <c r="AS204" s="234"/>
      <c r="AT204" s="234"/>
      <c r="AU204" s="234"/>
      <c r="AV204" s="234"/>
      <c r="AW204" s="234"/>
      <c r="AX204" s="234"/>
      <c r="AY204" s="234"/>
      <c r="AZ204" s="234"/>
      <c r="BA204" s="234"/>
      <c r="BB204" s="234"/>
      <c r="BC204" s="234"/>
      <c r="BD204" s="234"/>
      <c r="BE204" s="234"/>
      <c r="BF204" s="234"/>
      <c r="BG204" s="234"/>
      <c r="BH204" s="234"/>
      <c r="BI204" s="234"/>
      <c r="BJ204" s="234"/>
      <c r="BK204" s="234"/>
      <c r="BL204" s="234"/>
      <c r="BM204" s="234"/>
      <c r="BN204" s="234"/>
      <c r="BO204" s="234"/>
      <c r="BP204" s="234"/>
      <c r="BQ204" s="234"/>
      <c r="BR204" s="234"/>
      <c r="BS204" s="234"/>
      <c r="BT204" s="234"/>
      <c r="BU204" s="234"/>
      <c r="BV204" s="234"/>
      <c r="BW204" s="234"/>
      <c r="BX204" s="234"/>
      <c r="BY204" s="234"/>
      <c r="BZ204" s="234"/>
      <c r="CA204" s="234"/>
      <c r="CB204" s="234"/>
      <c r="CC204" s="234"/>
      <c r="CD204" s="234"/>
      <c r="CE204" s="234"/>
      <c r="CF204" s="234"/>
      <c r="CG204" s="234"/>
      <c r="CH204" s="234"/>
      <c r="CI204" s="234"/>
      <c r="CJ204" s="234"/>
      <c r="CK204" s="234"/>
      <c r="CL204" s="234"/>
      <c r="CM204" s="234"/>
      <c r="CN204" s="234"/>
      <c r="CO204" s="234"/>
      <c r="CP204" s="234"/>
      <c r="CQ204" s="234"/>
      <c r="CR204" s="234"/>
      <c r="CS204" s="234"/>
      <c r="CT204" s="234"/>
      <c r="CU204" s="234"/>
      <c r="CV204" s="234"/>
      <c r="CW204" s="234"/>
      <c r="CX204" s="234"/>
      <c r="CY204" s="234"/>
      <c r="CZ204" s="234"/>
      <c r="DA204" s="234"/>
      <c r="DB204" s="234"/>
      <c r="DC204" s="234"/>
      <c r="DD204" s="234"/>
      <c r="DE204" s="234"/>
      <c r="DF204" s="234"/>
      <c r="DG204" s="234"/>
      <c r="DH204" s="234"/>
      <c r="DI204" s="234"/>
      <c r="DJ204" s="234"/>
      <c r="DK204" s="234"/>
      <c r="DL204" s="234"/>
      <c r="DM204" s="234"/>
      <c r="DN204" s="234"/>
      <c r="DO204" s="234"/>
      <c r="DP204" s="234"/>
      <c r="DQ204" s="234"/>
      <c r="DR204" s="234"/>
      <c r="DS204" s="234"/>
      <c r="DT204" s="234"/>
      <c r="DU204" s="234"/>
      <c r="DV204" s="234"/>
      <c r="DW204" s="234"/>
      <c r="DX204" s="234"/>
      <c r="DY204" s="234"/>
      <c r="DZ204" s="234"/>
      <c r="EA204" s="234"/>
      <c r="EB204" s="234"/>
      <c r="EC204" s="234"/>
      <c r="ED204" s="234"/>
      <c r="EE204" s="234"/>
      <c r="EF204" s="234"/>
      <c r="EG204" s="234"/>
      <c r="EH204" s="234"/>
      <c r="EI204" s="234"/>
      <c r="EJ204" s="234"/>
      <c r="EK204" s="234"/>
      <c r="EL204" s="234"/>
      <c r="EM204" s="234"/>
      <c r="EN204" s="234"/>
      <c r="EO204" s="234"/>
      <c r="EP204" s="234"/>
      <c r="EQ204" s="234"/>
      <c r="ER204" s="234"/>
      <c r="ES204" s="234"/>
      <c r="ET204" s="234"/>
      <c r="EU204" s="234"/>
      <c r="EV204" s="234"/>
      <c r="EW204" s="234"/>
      <c r="EX204" s="234"/>
      <c r="EY204" s="234"/>
      <c r="EZ204" s="234"/>
      <c r="FA204" s="234"/>
      <c r="FB204" s="234"/>
      <c r="FC204" s="234"/>
      <c r="FD204" s="234"/>
      <c r="FE204" s="234"/>
      <c r="FF204" s="234"/>
      <c r="FG204" s="234"/>
      <c r="FH204" s="234"/>
      <c r="FI204" s="234"/>
      <c r="FJ204" s="234"/>
      <c r="FK204" s="234"/>
      <c r="FL204" s="234"/>
      <c r="FM204" s="234"/>
      <c r="FN204" s="234"/>
      <c r="FO204" s="234"/>
      <c r="FP204" s="234"/>
      <c r="FQ204" s="234"/>
      <c r="FR204" s="234"/>
      <c r="FS204" s="234"/>
      <c r="FT204" s="234"/>
      <c r="FU204" s="234"/>
      <c r="FV204" s="234"/>
      <c r="FW204" s="234"/>
      <c r="FX204" s="234"/>
      <c r="FY204" s="234"/>
      <c r="FZ204" s="234"/>
      <c r="GA204" s="234"/>
      <c r="GB204" s="234"/>
      <c r="GC204" s="234"/>
      <c r="GD204" s="234"/>
      <c r="GE204" s="234"/>
      <c r="GF204" s="234"/>
      <c r="GG204" s="234"/>
      <c r="GH204" s="234"/>
      <c r="GI204" s="234"/>
      <c r="GJ204" s="234"/>
      <c r="GK204" s="234"/>
      <c r="GL204" s="234"/>
      <c r="GM204" s="234"/>
      <c r="GN204" s="234"/>
      <c r="GO204" s="234"/>
      <c r="GP204" s="234"/>
      <c r="GQ204" s="234"/>
      <c r="GR204" s="234"/>
      <c r="GS204" s="234"/>
      <c r="GT204" s="234"/>
      <c r="GU204" s="234"/>
      <c r="GV204" s="234"/>
      <c r="GW204" s="234"/>
      <c r="GX204" s="234"/>
      <c r="GY204" s="234"/>
      <c r="GZ204" s="234"/>
      <c r="HA204" s="234"/>
      <c r="HB204" s="234"/>
      <c r="HC204" s="234"/>
      <c r="HD204" s="234"/>
      <c r="HE204" s="234"/>
      <c r="HF204" s="234"/>
      <c r="HG204" s="234"/>
      <c r="HH204" s="234"/>
      <c r="HI204" s="234"/>
      <c r="HJ204" s="234"/>
      <c r="HK204" s="234"/>
      <c r="HL204" s="234"/>
      <c r="HM204" s="234"/>
      <c r="HN204" s="234"/>
      <c r="HO204" s="234"/>
      <c r="HP204" s="234"/>
      <c r="HQ204" s="234"/>
      <c r="HR204" s="234"/>
      <c r="HS204" s="234"/>
      <c r="HT204" s="234"/>
      <c r="HU204" s="234"/>
      <c r="HV204" s="234"/>
      <c r="HW204" s="234"/>
      <c r="HX204" s="234"/>
      <c r="HY204" s="234"/>
      <c r="HZ204" s="234"/>
      <c r="IA204" s="234"/>
      <c r="IB204" s="234"/>
      <c r="IC204" s="234"/>
      <c r="ID204" s="234"/>
      <c r="IE204" s="234"/>
      <c r="IF204" s="234"/>
      <c r="IG204" s="234"/>
      <c r="IH204" s="234"/>
      <c r="II204" s="234"/>
      <c r="IJ204" s="234"/>
      <c r="IK204" s="234"/>
      <c r="IL204" s="234"/>
      <c r="IM204" s="234"/>
      <c r="IN204" s="234"/>
      <c r="IO204" s="234"/>
      <c r="IP204" s="234"/>
      <c r="IQ204" s="234"/>
      <c r="IR204" s="234"/>
      <c r="IS204" s="234"/>
      <c r="IT204" s="234"/>
      <c r="IU204" s="234"/>
    </row>
    <row r="205" spans="1:255" s="237" customFormat="1" ht="15" customHeight="1">
      <c r="A205" s="234"/>
      <c r="B205" s="1066"/>
      <c r="C205" s="348"/>
      <c r="D205" s="1082" t="s">
        <v>1484</v>
      </c>
      <c r="E205" s="1066"/>
      <c r="F205" s="1066"/>
      <c r="G205" s="280"/>
      <c r="H205" s="248"/>
      <c r="I205" s="248"/>
      <c r="J205" s="248"/>
      <c r="K205" s="248"/>
      <c r="L205" s="234"/>
      <c r="M205" s="234"/>
      <c r="N205" s="234"/>
      <c r="O205" s="234"/>
      <c r="P205" s="234"/>
      <c r="Q205" s="234"/>
      <c r="R205" s="234"/>
      <c r="S205" s="234"/>
      <c r="T205" s="234"/>
      <c r="U205" s="234"/>
      <c r="V205" s="234"/>
      <c r="W205" s="234"/>
      <c r="X205" s="234"/>
      <c r="Y205" s="234"/>
      <c r="Z205" s="234"/>
      <c r="AA205" s="234"/>
      <c r="AB205" s="234"/>
      <c r="AC205" s="234"/>
      <c r="AD205" s="234"/>
      <c r="AE205" s="234"/>
      <c r="AF205" s="234"/>
      <c r="AG205" s="234"/>
      <c r="AH205" s="234"/>
      <c r="AI205" s="234"/>
      <c r="AJ205" s="234"/>
      <c r="AK205" s="234"/>
      <c r="AL205" s="234"/>
      <c r="AM205" s="234"/>
      <c r="AN205" s="234"/>
      <c r="AO205" s="234"/>
      <c r="AP205" s="234"/>
      <c r="AQ205" s="234"/>
      <c r="AR205" s="234"/>
      <c r="AS205" s="234"/>
      <c r="AT205" s="234"/>
      <c r="AU205" s="234"/>
      <c r="AV205" s="234"/>
      <c r="AW205" s="234"/>
      <c r="AX205" s="234"/>
      <c r="AY205" s="234"/>
      <c r="AZ205" s="234"/>
      <c r="BA205" s="234"/>
      <c r="BB205" s="234"/>
      <c r="BC205" s="234"/>
      <c r="BD205" s="234"/>
      <c r="BE205" s="234"/>
      <c r="BF205" s="234"/>
      <c r="BG205" s="234"/>
      <c r="BH205" s="234"/>
      <c r="BI205" s="234"/>
      <c r="BJ205" s="234"/>
      <c r="BK205" s="234"/>
      <c r="BL205" s="234"/>
      <c r="BM205" s="234"/>
      <c r="BN205" s="234"/>
      <c r="BO205" s="234"/>
      <c r="BP205" s="234"/>
      <c r="BQ205" s="234"/>
      <c r="BR205" s="234"/>
      <c r="BS205" s="234"/>
      <c r="BT205" s="234"/>
      <c r="BU205" s="234"/>
      <c r="BV205" s="234"/>
      <c r="BW205" s="234"/>
      <c r="BX205" s="234"/>
      <c r="BY205" s="234"/>
      <c r="BZ205" s="234"/>
      <c r="CA205" s="234"/>
      <c r="CB205" s="234"/>
      <c r="CC205" s="234"/>
      <c r="CD205" s="234"/>
      <c r="CE205" s="234"/>
      <c r="CF205" s="234"/>
      <c r="CG205" s="234"/>
      <c r="CH205" s="234"/>
      <c r="CI205" s="234"/>
      <c r="CJ205" s="234"/>
      <c r="CK205" s="234"/>
      <c r="CL205" s="234"/>
      <c r="CM205" s="234"/>
      <c r="CN205" s="234"/>
      <c r="CO205" s="234"/>
      <c r="CP205" s="234"/>
      <c r="CQ205" s="234"/>
      <c r="CR205" s="234"/>
      <c r="CS205" s="234"/>
      <c r="CT205" s="234"/>
      <c r="CU205" s="234"/>
      <c r="CV205" s="234"/>
      <c r="CW205" s="234"/>
      <c r="CX205" s="234"/>
      <c r="CY205" s="234"/>
      <c r="CZ205" s="234"/>
      <c r="DA205" s="234"/>
      <c r="DB205" s="234"/>
      <c r="DC205" s="234"/>
      <c r="DD205" s="234"/>
      <c r="DE205" s="234"/>
      <c r="DF205" s="234"/>
      <c r="DG205" s="234"/>
      <c r="DH205" s="234"/>
      <c r="DI205" s="234"/>
      <c r="DJ205" s="234"/>
      <c r="DK205" s="234"/>
      <c r="DL205" s="234"/>
      <c r="DM205" s="234"/>
      <c r="DN205" s="234"/>
      <c r="DO205" s="234"/>
      <c r="DP205" s="234"/>
      <c r="DQ205" s="234"/>
      <c r="DR205" s="234"/>
      <c r="DS205" s="234"/>
      <c r="DT205" s="234"/>
      <c r="DU205" s="234"/>
      <c r="DV205" s="234"/>
      <c r="DW205" s="234"/>
      <c r="DX205" s="234"/>
      <c r="DY205" s="234"/>
      <c r="DZ205" s="234"/>
      <c r="EA205" s="234"/>
      <c r="EB205" s="234"/>
      <c r="EC205" s="234"/>
      <c r="ED205" s="234"/>
      <c r="EE205" s="234"/>
      <c r="EF205" s="234"/>
      <c r="EG205" s="234"/>
      <c r="EH205" s="234"/>
      <c r="EI205" s="234"/>
      <c r="EJ205" s="234"/>
      <c r="EK205" s="234"/>
      <c r="EL205" s="234"/>
      <c r="EM205" s="234"/>
      <c r="EN205" s="234"/>
      <c r="EO205" s="234"/>
      <c r="EP205" s="234"/>
      <c r="EQ205" s="234"/>
      <c r="ER205" s="234"/>
      <c r="ES205" s="234"/>
      <c r="ET205" s="234"/>
      <c r="EU205" s="234"/>
      <c r="EV205" s="234"/>
      <c r="EW205" s="234"/>
      <c r="EX205" s="234"/>
      <c r="EY205" s="234"/>
      <c r="EZ205" s="234"/>
      <c r="FA205" s="234"/>
      <c r="FB205" s="234"/>
      <c r="FC205" s="234"/>
      <c r="FD205" s="234"/>
      <c r="FE205" s="234"/>
      <c r="FF205" s="234"/>
      <c r="FG205" s="234"/>
      <c r="FH205" s="234"/>
      <c r="FI205" s="234"/>
      <c r="FJ205" s="234"/>
      <c r="FK205" s="234"/>
      <c r="FL205" s="234"/>
      <c r="FM205" s="234"/>
      <c r="FN205" s="234"/>
      <c r="FO205" s="234"/>
      <c r="FP205" s="234"/>
      <c r="FQ205" s="234"/>
      <c r="FR205" s="234"/>
      <c r="FS205" s="234"/>
      <c r="FT205" s="234"/>
      <c r="FU205" s="234"/>
      <c r="FV205" s="234"/>
      <c r="FW205" s="234"/>
      <c r="FX205" s="234"/>
      <c r="FY205" s="234"/>
      <c r="FZ205" s="234"/>
      <c r="GA205" s="234"/>
      <c r="GB205" s="234"/>
      <c r="GC205" s="234"/>
      <c r="GD205" s="234"/>
      <c r="GE205" s="234"/>
      <c r="GF205" s="234"/>
      <c r="GG205" s="234"/>
      <c r="GH205" s="234"/>
      <c r="GI205" s="234"/>
      <c r="GJ205" s="234"/>
      <c r="GK205" s="234"/>
      <c r="GL205" s="234"/>
      <c r="GM205" s="234"/>
      <c r="GN205" s="234"/>
      <c r="GO205" s="234"/>
      <c r="GP205" s="234"/>
      <c r="GQ205" s="234"/>
      <c r="GR205" s="234"/>
      <c r="GS205" s="234"/>
      <c r="GT205" s="234"/>
      <c r="GU205" s="234"/>
      <c r="GV205" s="234"/>
      <c r="GW205" s="234"/>
      <c r="GX205" s="234"/>
      <c r="GY205" s="234"/>
      <c r="GZ205" s="234"/>
      <c r="HA205" s="234"/>
      <c r="HB205" s="234"/>
      <c r="HC205" s="234"/>
      <c r="HD205" s="234"/>
      <c r="HE205" s="234"/>
      <c r="HF205" s="234"/>
      <c r="HG205" s="234"/>
      <c r="HH205" s="234"/>
      <c r="HI205" s="234"/>
      <c r="HJ205" s="234"/>
      <c r="HK205" s="234"/>
      <c r="HL205" s="234"/>
      <c r="HM205" s="234"/>
      <c r="HN205" s="234"/>
      <c r="HO205" s="234"/>
      <c r="HP205" s="234"/>
      <c r="HQ205" s="234"/>
      <c r="HR205" s="234"/>
      <c r="HS205" s="234"/>
      <c r="HT205" s="234"/>
      <c r="HU205" s="234"/>
      <c r="HV205" s="234"/>
      <c r="HW205" s="234"/>
      <c r="HX205" s="234"/>
      <c r="HY205" s="234"/>
      <c r="HZ205" s="234"/>
      <c r="IA205" s="234"/>
      <c r="IB205" s="234"/>
      <c r="IC205" s="234"/>
      <c r="ID205" s="234"/>
      <c r="IE205" s="234"/>
      <c r="IF205" s="234"/>
      <c r="IG205" s="234"/>
      <c r="IH205" s="234"/>
      <c r="II205" s="234"/>
      <c r="IJ205" s="234"/>
      <c r="IK205" s="234"/>
      <c r="IL205" s="234"/>
      <c r="IM205" s="234"/>
      <c r="IN205" s="234"/>
      <c r="IO205" s="234"/>
      <c r="IP205" s="234"/>
      <c r="IQ205" s="234"/>
      <c r="IR205" s="234"/>
      <c r="IS205" s="234"/>
      <c r="IT205" s="234"/>
      <c r="IU205" s="234"/>
    </row>
    <row r="206" spans="1:255" s="237" customFormat="1" ht="15" customHeight="1">
      <c r="A206" s="234"/>
      <c r="B206" s="1066"/>
      <c r="C206" s="348"/>
      <c r="D206" s="1082" t="s">
        <v>1485</v>
      </c>
      <c r="E206" s="1066"/>
      <c r="F206" s="1066"/>
      <c r="G206" s="280"/>
      <c r="H206" s="248"/>
      <c r="I206" s="248"/>
      <c r="J206" s="248"/>
      <c r="K206" s="248"/>
      <c r="L206" s="234"/>
      <c r="M206" s="234"/>
      <c r="N206" s="234"/>
      <c r="O206" s="234"/>
      <c r="P206" s="234"/>
      <c r="Q206" s="234"/>
      <c r="R206" s="234"/>
      <c r="S206" s="234"/>
      <c r="T206" s="234"/>
      <c r="U206" s="234"/>
      <c r="V206" s="234"/>
      <c r="W206" s="234"/>
      <c r="X206" s="234"/>
      <c r="Y206" s="234"/>
      <c r="Z206" s="234"/>
      <c r="AA206" s="234"/>
      <c r="AB206" s="234"/>
      <c r="AC206" s="234"/>
      <c r="AD206" s="234"/>
      <c r="AE206" s="234"/>
      <c r="AF206" s="234"/>
      <c r="AG206" s="234"/>
      <c r="AH206" s="234"/>
      <c r="AI206" s="234"/>
      <c r="AJ206" s="234"/>
      <c r="AK206" s="234"/>
      <c r="AL206" s="234"/>
      <c r="AM206" s="234"/>
      <c r="AN206" s="234"/>
      <c r="AO206" s="234"/>
      <c r="AP206" s="234"/>
      <c r="AQ206" s="234"/>
      <c r="AR206" s="234"/>
      <c r="AS206" s="234"/>
      <c r="AT206" s="234"/>
      <c r="AU206" s="234"/>
      <c r="AV206" s="234"/>
      <c r="AW206" s="234"/>
      <c r="AX206" s="234"/>
      <c r="AY206" s="234"/>
      <c r="AZ206" s="234"/>
      <c r="BA206" s="234"/>
      <c r="BB206" s="234"/>
      <c r="BC206" s="234"/>
      <c r="BD206" s="234"/>
      <c r="BE206" s="234"/>
      <c r="BF206" s="234"/>
      <c r="BG206" s="234"/>
      <c r="BH206" s="234"/>
      <c r="BI206" s="234"/>
      <c r="BJ206" s="234"/>
      <c r="BK206" s="234"/>
      <c r="BL206" s="234"/>
      <c r="BM206" s="234"/>
      <c r="BN206" s="234"/>
      <c r="BO206" s="234"/>
      <c r="BP206" s="234"/>
      <c r="BQ206" s="234"/>
      <c r="BR206" s="234"/>
      <c r="BS206" s="234"/>
      <c r="BT206" s="234"/>
      <c r="BU206" s="234"/>
      <c r="BV206" s="234"/>
      <c r="BW206" s="234"/>
      <c r="BX206" s="234"/>
      <c r="BY206" s="234"/>
      <c r="BZ206" s="234"/>
      <c r="CA206" s="234"/>
      <c r="CB206" s="234"/>
      <c r="CC206" s="234"/>
      <c r="CD206" s="234"/>
      <c r="CE206" s="234"/>
      <c r="CF206" s="234"/>
      <c r="CG206" s="234"/>
      <c r="CH206" s="234"/>
      <c r="CI206" s="234"/>
      <c r="CJ206" s="234"/>
      <c r="CK206" s="234"/>
      <c r="CL206" s="234"/>
      <c r="CM206" s="234"/>
      <c r="CN206" s="234"/>
      <c r="CO206" s="234"/>
      <c r="CP206" s="234"/>
      <c r="CQ206" s="234"/>
      <c r="CR206" s="234"/>
      <c r="CS206" s="234"/>
      <c r="CT206" s="234"/>
      <c r="CU206" s="234"/>
      <c r="CV206" s="234"/>
      <c r="CW206" s="234"/>
      <c r="CX206" s="234"/>
      <c r="CY206" s="234"/>
      <c r="CZ206" s="234"/>
      <c r="DA206" s="234"/>
      <c r="DB206" s="234"/>
      <c r="DC206" s="234"/>
      <c r="DD206" s="234"/>
      <c r="DE206" s="234"/>
      <c r="DF206" s="234"/>
      <c r="DG206" s="234"/>
      <c r="DH206" s="234"/>
      <c r="DI206" s="234"/>
      <c r="DJ206" s="234"/>
      <c r="DK206" s="234"/>
      <c r="DL206" s="234"/>
      <c r="DM206" s="234"/>
      <c r="DN206" s="234"/>
      <c r="DO206" s="234"/>
      <c r="DP206" s="234"/>
      <c r="DQ206" s="234"/>
      <c r="DR206" s="234"/>
      <c r="DS206" s="234"/>
      <c r="DT206" s="234"/>
      <c r="DU206" s="234"/>
      <c r="DV206" s="234"/>
      <c r="DW206" s="234"/>
      <c r="DX206" s="234"/>
      <c r="DY206" s="234"/>
      <c r="DZ206" s="234"/>
      <c r="EA206" s="234"/>
      <c r="EB206" s="234"/>
      <c r="EC206" s="234"/>
      <c r="ED206" s="234"/>
      <c r="EE206" s="234"/>
      <c r="EF206" s="234"/>
      <c r="EG206" s="234"/>
      <c r="EH206" s="234"/>
      <c r="EI206" s="234"/>
      <c r="EJ206" s="234"/>
      <c r="EK206" s="234"/>
      <c r="EL206" s="234"/>
      <c r="EM206" s="234"/>
      <c r="EN206" s="234"/>
      <c r="EO206" s="234"/>
      <c r="EP206" s="234"/>
      <c r="EQ206" s="234"/>
      <c r="ER206" s="234"/>
      <c r="ES206" s="234"/>
      <c r="ET206" s="234"/>
      <c r="EU206" s="234"/>
      <c r="EV206" s="234"/>
      <c r="EW206" s="234"/>
      <c r="EX206" s="234"/>
      <c r="EY206" s="234"/>
      <c r="EZ206" s="234"/>
      <c r="FA206" s="234"/>
      <c r="FB206" s="234"/>
      <c r="FC206" s="234"/>
      <c r="FD206" s="234"/>
      <c r="FE206" s="234"/>
      <c r="FF206" s="234"/>
      <c r="FG206" s="234"/>
      <c r="FH206" s="234"/>
      <c r="FI206" s="234"/>
      <c r="FJ206" s="234"/>
      <c r="FK206" s="234"/>
      <c r="FL206" s="234"/>
      <c r="FM206" s="234"/>
      <c r="FN206" s="234"/>
      <c r="FO206" s="234"/>
      <c r="FP206" s="234"/>
      <c r="FQ206" s="234"/>
      <c r="FR206" s="234"/>
      <c r="FS206" s="234"/>
      <c r="FT206" s="234"/>
      <c r="FU206" s="234"/>
      <c r="FV206" s="234"/>
      <c r="FW206" s="234"/>
      <c r="FX206" s="234"/>
      <c r="FY206" s="234"/>
      <c r="FZ206" s="234"/>
      <c r="GA206" s="234"/>
      <c r="GB206" s="234"/>
      <c r="GC206" s="234"/>
      <c r="GD206" s="234"/>
      <c r="GE206" s="234"/>
      <c r="GF206" s="234"/>
      <c r="GG206" s="234"/>
      <c r="GH206" s="234"/>
      <c r="GI206" s="234"/>
      <c r="GJ206" s="234"/>
      <c r="GK206" s="234"/>
      <c r="GL206" s="234"/>
      <c r="GM206" s="234"/>
      <c r="GN206" s="234"/>
      <c r="GO206" s="234"/>
      <c r="GP206" s="234"/>
      <c r="GQ206" s="234"/>
      <c r="GR206" s="234"/>
      <c r="GS206" s="234"/>
      <c r="GT206" s="234"/>
      <c r="GU206" s="234"/>
      <c r="GV206" s="234"/>
      <c r="GW206" s="234"/>
      <c r="GX206" s="234"/>
      <c r="GY206" s="234"/>
      <c r="GZ206" s="234"/>
      <c r="HA206" s="234"/>
      <c r="HB206" s="234"/>
      <c r="HC206" s="234"/>
      <c r="HD206" s="234"/>
      <c r="HE206" s="234"/>
      <c r="HF206" s="234"/>
      <c r="HG206" s="234"/>
      <c r="HH206" s="234"/>
      <c r="HI206" s="234"/>
      <c r="HJ206" s="234"/>
      <c r="HK206" s="234"/>
      <c r="HL206" s="234"/>
      <c r="HM206" s="234"/>
      <c r="HN206" s="234"/>
      <c r="HO206" s="234"/>
      <c r="HP206" s="234"/>
      <c r="HQ206" s="234"/>
      <c r="HR206" s="234"/>
      <c r="HS206" s="234"/>
      <c r="HT206" s="234"/>
      <c r="HU206" s="234"/>
      <c r="HV206" s="234"/>
      <c r="HW206" s="234"/>
      <c r="HX206" s="234"/>
      <c r="HY206" s="234"/>
      <c r="HZ206" s="234"/>
      <c r="IA206" s="234"/>
      <c r="IB206" s="234"/>
      <c r="IC206" s="234"/>
      <c r="ID206" s="234"/>
      <c r="IE206" s="234"/>
      <c r="IF206" s="234"/>
      <c r="IG206" s="234"/>
      <c r="IH206" s="234"/>
      <c r="II206" s="234"/>
      <c r="IJ206" s="234"/>
      <c r="IK206" s="234"/>
      <c r="IL206" s="234"/>
      <c r="IM206" s="234"/>
      <c r="IN206" s="234"/>
      <c r="IO206" s="234"/>
      <c r="IP206" s="234"/>
      <c r="IQ206" s="234"/>
      <c r="IR206" s="234"/>
      <c r="IS206" s="234"/>
      <c r="IT206" s="234"/>
      <c r="IU206" s="234"/>
    </row>
    <row r="207" spans="1:255" s="237" customFormat="1" ht="15" customHeight="1">
      <c r="A207" s="234"/>
      <c r="B207" s="1066"/>
      <c r="C207" s="348"/>
      <c r="D207" s="1082" t="s">
        <v>1486</v>
      </c>
      <c r="E207" s="1066"/>
      <c r="F207" s="1066"/>
      <c r="G207" s="280"/>
      <c r="H207" s="248"/>
      <c r="I207" s="248"/>
      <c r="J207" s="248"/>
      <c r="K207" s="248"/>
      <c r="L207" s="234"/>
      <c r="M207" s="234"/>
      <c r="N207" s="234"/>
      <c r="O207" s="234"/>
      <c r="P207" s="234"/>
      <c r="Q207" s="234"/>
      <c r="R207" s="234"/>
      <c r="S207" s="234"/>
      <c r="T207" s="234"/>
      <c r="U207" s="234"/>
      <c r="V207" s="234"/>
      <c r="W207" s="234"/>
      <c r="X207" s="234"/>
      <c r="Y207" s="234"/>
      <c r="Z207" s="234"/>
      <c r="AA207" s="234"/>
      <c r="AB207" s="234"/>
      <c r="AC207" s="234"/>
      <c r="AD207" s="234"/>
      <c r="AE207" s="234"/>
      <c r="AF207" s="234"/>
      <c r="AG207" s="234"/>
      <c r="AH207" s="234"/>
      <c r="AI207" s="234"/>
      <c r="AJ207" s="234"/>
      <c r="AK207" s="234"/>
      <c r="AL207" s="234"/>
      <c r="AM207" s="234"/>
      <c r="AN207" s="234"/>
      <c r="AO207" s="234"/>
      <c r="AP207" s="234"/>
      <c r="AQ207" s="234"/>
      <c r="AR207" s="234"/>
      <c r="AS207" s="234"/>
      <c r="AT207" s="234"/>
      <c r="AU207" s="234"/>
      <c r="AV207" s="234"/>
      <c r="AW207" s="234"/>
      <c r="AX207" s="234"/>
      <c r="AY207" s="234"/>
      <c r="AZ207" s="234"/>
      <c r="BA207" s="234"/>
      <c r="BB207" s="234"/>
      <c r="BC207" s="234"/>
      <c r="BD207" s="234"/>
      <c r="BE207" s="234"/>
      <c r="BF207" s="234"/>
      <c r="BG207" s="234"/>
      <c r="BH207" s="234"/>
      <c r="BI207" s="234"/>
      <c r="BJ207" s="234"/>
      <c r="BK207" s="234"/>
      <c r="BL207" s="234"/>
      <c r="BM207" s="234"/>
      <c r="BN207" s="234"/>
      <c r="BO207" s="234"/>
      <c r="BP207" s="234"/>
      <c r="BQ207" s="234"/>
      <c r="BR207" s="234"/>
      <c r="BS207" s="234"/>
      <c r="BT207" s="234"/>
      <c r="BU207" s="234"/>
      <c r="BV207" s="234"/>
      <c r="BW207" s="234"/>
      <c r="BX207" s="234"/>
      <c r="BY207" s="234"/>
      <c r="BZ207" s="234"/>
      <c r="CA207" s="234"/>
      <c r="CB207" s="234"/>
      <c r="CC207" s="234"/>
      <c r="CD207" s="234"/>
      <c r="CE207" s="234"/>
      <c r="CF207" s="234"/>
      <c r="CG207" s="234"/>
      <c r="CH207" s="234"/>
      <c r="CI207" s="234"/>
      <c r="CJ207" s="234"/>
      <c r="CK207" s="234"/>
      <c r="CL207" s="234"/>
      <c r="CM207" s="234"/>
      <c r="CN207" s="234"/>
      <c r="CO207" s="234"/>
      <c r="CP207" s="234"/>
      <c r="CQ207" s="234"/>
      <c r="CR207" s="234"/>
      <c r="CS207" s="234"/>
      <c r="CT207" s="234"/>
      <c r="CU207" s="234"/>
      <c r="CV207" s="234"/>
      <c r="CW207" s="234"/>
      <c r="CX207" s="234"/>
      <c r="CY207" s="234"/>
      <c r="CZ207" s="234"/>
      <c r="DA207" s="234"/>
      <c r="DB207" s="234"/>
      <c r="DC207" s="234"/>
      <c r="DD207" s="234"/>
      <c r="DE207" s="234"/>
      <c r="DF207" s="234"/>
      <c r="DG207" s="234"/>
      <c r="DH207" s="234"/>
      <c r="DI207" s="234"/>
      <c r="DJ207" s="234"/>
      <c r="DK207" s="234"/>
      <c r="DL207" s="234"/>
      <c r="DM207" s="234"/>
      <c r="DN207" s="234"/>
      <c r="DO207" s="234"/>
      <c r="DP207" s="234"/>
      <c r="DQ207" s="234"/>
      <c r="DR207" s="234"/>
      <c r="DS207" s="234"/>
      <c r="DT207" s="234"/>
      <c r="DU207" s="234"/>
      <c r="DV207" s="234"/>
      <c r="DW207" s="234"/>
      <c r="DX207" s="234"/>
      <c r="DY207" s="234"/>
      <c r="DZ207" s="234"/>
      <c r="EA207" s="234"/>
      <c r="EB207" s="234"/>
      <c r="EC207" s="234"/>
      <c r="ED207" s="234"/>
      <c r="EE207" s="234"/>
      <c r="EF207" s="234"/>
      <c r="EG207" s="234"/>
      <c r="EH207" s="234"/>
      <c r="EI207" s="234"/>
      <c r="EJ207" s="234"/>
      <c r="EK207" s="234"/>
      <c r="EL207" s="234"/>
      <c r="EM207" s="234"/>
      <c r="EN207" s="234"/>
      <c r="EO207" s="234"/>
      <c r="EP207" s="234"/>
      <c r="EQ207" s="234"/>
      <c r="ER207" s="234"/>
      <c r="ES207" s="234"/>
      <c r="ET207" s="234"/>
      <c r="EU207" s="234"/>
      <c r="EV207" s="234"/>
      <c r="EW207" s="234"/>
      <c r="EX207" s="234"/>
      <c r="EY207" s="234"/>
      <c r="EZ207" s="234"/>
      <c r="FA207" s="234"/>
      <c r="FB207" s="234"/>
      <c r="FC207" s="234"/>
      <c r="FD207" s="234"/>
      <c r="FE207" s="234"/>
      <c r="FF207" s="234"/>
      <c r="FG207" s="234"/>
      <c r="FH207" s="234"/>
      <c r="FI207" s="234"/>
      <c r="FJ207" s="234"/>
      <c r="FK207" s="234"/>
      <c r="FL207" s="234"/>
      <c r="FM207" s="234"/>
      <c r="FN207" s="234"/>
      <c r="FO207" s="234"/>
      <c r="FP207" s="234"/>
      <c r="FQ207" s="234"/>
      <c r="FR207" s="234"/>
      <c r="FS207" s="234"/>
      <c r="FT207" s="234"/>
      <c r="FU207" s="234"/>
      <c r="FV207" s="234"/>
      <c r="FW207" s="234"/>
      <c r="FX207" s="234"/>
      <c r="FY207" s="234"/>
      <c r="FZ207" s="234"/>
      <c r="GA207" s="234"/>
      <c r="GB207" s="234"/>
      <c r="GC207" s="234"/>
      <c r="GD207" s="234"/>
      <c r="GE207" s="234"/>
      <c r="GF207" s="234"/>
      <c r="GG207" s="234"/>
      <c r="GH207" s="234"/>
      <c r="GI207" s="234"/>
      <c r="GJ207" s="234"/>
      <c r="GK207" s="234"/>
      <c r="GL207" s="234"/>
      <c r="GM207" s="234"/>
      <c r="GN207" s="234"/>
      <c r="GO207" s="234"/>
      <c r="GP207" s="234"/>
      <c r="GQ207" s="234"/>
      <c r="GR207" s="234"/>
      <c r="GS207" s="234"/>
      <c r="GT207" s="234"/>
      <c r="GU207" s="234"/>
      <c r="GV207" s="234"/>
      <c r="GW207" s="234"/>
      <c r="GX207" s="234"/>
      <c r="GY207" s="234"/>
      <c r="GZ207" s="234"/>
      <c r="HA207" s="234"/>
      <c r="HB207" s="234"/>
      <c r="HC207" s="234"/>
      <c r="HD207" s="234"/>
      <c r="HE207" s="234"/>
      <c r="HF207" s="234"/>
      <c r="HG207" s="234"/>
      <c r="HH207" s="234"/>
      <c r="HI207" s="234"/>
      <c r="HJ207" s="234"/>
      <c r="HK207" s="234"/>
      <c r="HL207" s="234"/>
      <c r="HM207" s="234"/>
      <c r="HN207" s="234"/>
      <c r="HO207" s="234"/>
      <c r="HP207" s="234"/>
      <c r="HQ207" s="234"/>
      <c r="HR207" s="234"/>
      <c r="HS207" s="234"/>
      <c r="HT207" s="234"/>
      <c r="HU207" s="234"/>
      <c r="HV207" s="234"/>
      <c r="HW207" s="234"/>
      <c r="HX207" s="234"/>
      <c r="HY207" s="234"/>
      <c r="HZ207" s="234"/>
      <c r="IA207" s="234"/>
      <c r="IB207" s="234"/>
      <c r="IC207" s="234"/>
      <c r="ID207" s="234"/>
      <c r="IE207" s="234"/>
      <c r="IF207" s="234"/>
      <c r="IG207" s="234"/>
      <c r="IH207" s="234"/>
      <c r="II207" s="234"/>
      <c r="IJ207" s="234"/>
      <c r="IK207" s="234"/>
      <c r="IL207" s="234"/>
      <c r="IM207" s="234"/>
      <c r="IN207" s="234"/>
      <c r="IO207" s="234"/>
      <c r="IP207" s="234"/>
      <c r="IQ207" s="234"/>
      <c r="IR207" s="234"/>
      <c r="IS207" s="234"/>
      <c r="IT207" s="234"/>
      <c r="IU207" s="234"/>
    </row>
    <row r="208" spans="1:255" s="237" customFormat="1" ht="15" customHeight="1">
      <c r="A208" s="234"/>
      <c r="B208" s="1066"/>
      <c r="C208" s="348"/>
      <c r="D208" s="375"/>
      <c r="E208" s="376"/>
      <c r="F208" s="377"/>
      <c r="G208" s="280"/>
      <c r="H208" s="248"/>
      <c r="I208" s="248"/>
      <c r="J208" s="248"/>
      <c r="K208" s="248"/>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234"/>
      <c r="AM208" s="234"/>
      <c r="AN208" s="234"/>
      <c r="AO208" s="234"/>
      <c r="AP208" s="234"/>
      <c r="AQ208" s="234"/>
      <c r="AR208" s="234"/>
      <c r="AS208" s="234"/>
      <c r="AT208" s="234"/>
      <c r="AU208" s="234"/>
      <c r="AV208" s="234"/>
      <c r="AW208" s="234"/>
      <c r="AX208" s="234"/>
      <c r="AY208" s="234"/>
      <c r="AZ208" s="234"/>
      <c r="BA208" s="234"/>
      <c r="BB208" s="234"/>
      <c r="BC208" s="234"/>
      <c r="BD208" s="234"/>
      <c r="BE208" s="234"/>
      <c r="BF208" s="234"/>
      <c r="BG208" s="234"/>
      <c r="BH208" s="234"/>
      <c r="BI208" s="234"/>
      <c r="BJ208" s="234"/>
      <c r="BK208" s="234"/>
      <c r="BL208" s="234"/>
      <c r="BM208" s="234"/>
      <c r="BN208" s="234"/>
      <c r="BO208" s="234"/>
      <c r="BP208" s="234"/>
      <c r="BQ208" s="234"/>
      <c r="BR208" s="234"/>
      <c r="BS208" s="234"/>
      <c r="BT208" s="234"/>
      <c r="BU208" s="234"/>
      <c r="BV208" s="234"/>
      <c r="BW208" s="234"/>
      <c r="BX208" s="234"/>
      <c r="BY208" s="234"/>
      <c r="BZ208" s="234"/>
      <c r="CA208" s="234"/>
      <c r="CB208" s="234"/>
      <c r="CC208" s="234"/>
      <c r="CD208" s="234"/>
      <c r="CE208" s="234"/>
      <c r="CF208" s="234"/>
      <c r="CG208" s="234"/>
      <c r="CH208" s="234"/>
      <c r="CI208" s="234"/>
      <c r="CJ208" s="234"/>
      <c r="CK208" s="234"/>
      <c r="CL208" s="234"/>
      <c r="CM208" s="234"/>
      <c r="CN208" s="234"/>
      <c r="CO208" s="234"/>
      <c r="CP208" s="234"/>
      <c r="CQ208" s="234"/>
      <c r="CR208" s="234"/>
      <c r="CS208" s="234"/>
      <c r="CT208" s="234"/>
      <c r="CU208" s="234"/>
      <c r="CV208" s="234"/>
      <c r="CW208" s="234"/>
      <c r="CX208" s="234"/>
      <c r="CY208" s="234"/>
      <c r="CZ208" s="234"/>
      <c r="DA208" s="234"/>
      <c r="DB208" s="234"/>
      <c r="DC208" s="234"/>
      <c r="DD208" s="234"/>
      <c r="DE208" s="234"/>
      <c r="DF208" s="234"/>
      <c r="DG208" s="234"/>
      <c r="DH208" s="234"/>
      <c r="DI208" s="234"/>
      <c r="DJ208" s="234"/>
      <c r="DK208" s="234"/>
      <c r="DL208" s="234"/>
      <c r="DM208" s="234"/>
      <c r="DN208" s="234"/>
      <c r="DO208" s="234"/>
      <c r="DP208" s="234"/>
      <c r="DQ208" s="234"/>
      <c r="DR208" s="234"/>
      <c r="DS208" s="234"/>
      <c r="DT208" s="234"/>
      <c r="DU208" s="234"/>
      <c r="DV208" s="234"/>
      <c r="DW208" s="234"/>
      <c r="DX208" s="234"/>
      <c r="DY208" s="234"/>
      <c r="DZ208" s="234"/>
      <c r="EA208" s="234"/>
      <c r="EB208" s="234"/>
      <c r="EC208" s="234"/>
      <c r="ED208" s="234"/>
      <c r="EE208" s="234"/>
      <c r="EF208" s="234"/>
      <c r="EG208" s="234"/>
      <c r="EH208" s="234"/>
      <c r="EI208" s="234"/>
      <c r="EJ208" s="234"/>
      <c r="EK208" s="234"/>
      <c r="EL208" s="234"/>
      <c r="EM208" s="234"/>
      <c r="EN208" s="234"/>
      <c r="EO208" s="234"/>
      <c r="EP208" s="234"/>
      <c r="EQ208" s="234"/>
      <c r="ER208" s="234"/>
      <c r="ES208" s="234"/>
      <c r="ET208" s="234"/>
      <c r="EU208" s="234"/>
      <c r="EV208" s="234"/>
      <c r="EW208" s="234"/>
      <c r="EX208" s="234"/>
      <c r="EY208" s="234"/>
      <c r="EZ208" s="234"/>
      <c r="FA208" s="234"/>
      <c r="FB208" s="234"/>
      <c r="FC208" s="234"/>
      <c r="FD208" s="234"/>
      <c r="FE208" s="234"/>
      <c r="FF208" s="234"/>
      <c r="FG208" s="234"/>
      <c r="FH208" s="234"/>
      <c r="FI208" s="234"/>
      <c r="FJ208" s="234"/>
      <c r="FK208" s="234"/>
      <c r="FL208" s="234"/>
      <c r="FM208" s="234"/>
      <c r="FN208" s="234"/>
      <c r="FO208" s="234"/>
      <c r="FP208" s="234"/>
      <c r="FQ208" s="234"/>
      <c r="FR208" s="234"/>
      <c r="FS208" s="234"/>
      <c r="FT208" s="234"/>
      <c r="FU208" s="234"/>
      <c r="FV208" s="234"/>
      <c r="FW208" s="234"/>
      <c r="FX208" s="234"/>
      <c r="FY208" s="234"/>
      <c r="FZ208" s="234"/>
      <c r="GA208" s="234"/>
      <c r="GB208" s="234"/>
      <c r="GC208" s="234"/>
      <c r="GD208" s="234"/>
      <c r="GE208" s="234"/>
      <c r="GF208" s="234"/>
      <c r="GG208" s="234"/>
      <c r="GH208" s="234"/>
      <c r="GI208" s="234"/>
      <c r="GJ208" s="234"/>
      <c r="GK208" s="234"/>
      <c r="GL208" s="234"/>
      <c r="GM208" s="234"/>
      <c r="GN208" s="234"/>
      <c r="GO208" s="234"/>
      <c r="GP208" s="234"/>
      <c r="GQ208" s="234"/>
      <c r="GR208" s="234"/>
      <c r="GS208" s="234"/>
      <c r="GT208" s="234"/>
      <c r="GU208" s="234"/>
      <c r="GV208" s="234"/>
      <c r="GW208" s="234"/>
      <c r="GX208" s="234"/>
      <c r="GY208" s="234"/>
      <c r="GZ208" s="234"/>
      <c r="HA208" s="234"/>
      <c r="HB208" s="234"/>
      <c r="HC208" s="234"/>
      <c r="HD208" s="234"/>
      <c r="HE208" s="234"/>
      <c r="HF208" s="234"/>
      <c r="HG208" s="234"/>
      <c r="HH208" s="234"/>
      <c r="HI208" s="234"/>
      <c r="HJ208" s="234"/>
      <c r="HK208" s="234"/>
      <c r="HL208" s="234"/>
      <c r="HM208" s="234"/>
      <c r="HN208" s="234"/>
      <c r="HO208" s="234"/>
      <c r="HP208" s="234"/>
      <c r="HQ208" s="234"/>
      <c r="HR208" s="234"/>
      <c r="HS208" s="234"/>
      <c r="HT208" s="234"/>
      <c r="HU208" s="234"/>
      <c r="HV208" s="234"/>
      <c r="HW208" s="234"/>
      <c r="HX208" s="234"/>
      <c r="HY208" s="234"/>
      <c r="HZ208" s="234"/>
      <c r="IA208" s="234"/>
      <c r="IB208" s="234"/>
      <c r="IC208" s="234"/>
      <c r="ID208" s="234"/>
      <c r="IE208" s="234"/>
      <c r="IF208" s="234"/>
      <c r="IG208" s="234"/>
      <c r="IH208" s="234"/>
      <c r="II208" s="234"/>
      <c r="IJ208" s="234"/>
      <c r="IK208" s="234"/>
      <c r="IL208" s="234"/>
      <c r="IM208" s="234"/>
      <c r="IN208" s="234"/>
      <c r="IO208" s="234"/>
      <c r="IP208" s="234"/>
      <c r="IQ208" s="234"/>
      <c r="IR208" s="234"/>
      <c r="IS208" s="234"/>
      <c r="IT208" s="234"/>
      <c r="IU208" s="234"/>
    </row>
    <row r="209" spans="1:255" s="237" customFormat="1" ht="24.95" customHeight="1">
      <c r="A209" s="234"/>
      <c r="B209" s="1066"/>
      <c r="C209" s="348"/>
      <c r="D209" s="1093" t="s">
        <v>1487</v>
      </c>
      <c r="E209" s="1066"/>
      <c r="F209" s="1066"/>
      <c r="G209" s="280"/>
      <c r="H209" s="248"/>
      <c r="I209" s="248"/>
      <c r="J209" s="248"/>
      <c r="K209" s="248"/>
      <c r="L209" s="234"/>
      <c r="M209" s="234"/>
      <c r="N209" s="234"/>
      <c r="O209" s="234"/>
      <c r="P209" s="234"/>
      <c r="Q209" s="234"/>
      <c r="R209" s="234"/>
      <c r="S209" s="234"/>
      <c r="T209" s="234"/>
      <c r="U209" s="234"/>
      <c r="V209" s="234"/>
      <c r="W209" s="234"/>
      <c r="X209" s="234"/>
      <c r="Y209" s="234"/>
      <c r="Z209" s="234"/>
      <c r="AA209" s="234"/>
      <c r="AB209" s="234"/>
      <c r="AC209" s="234"/>
      <c r="AD209" s="234"/>
      <c r="AE209" s="234"/>
      <c r="AF209" s="234"/>
      <c r="AG209" s="234"/>
      <c r="AH209" s="234"/>
      <c r="AI209" s="234"/>
      <c r="AJ209" s="234"/>
      <c r="AK209" s="234"/>
      <c r="AL209" s="234"/>
      <c r="AM209" s="234"/>
      <c r="AN209" s="234"/>
      <c r="AO209" s="234"/>
      <c r="AP209" s="234"/>
      <c r="AQ209" s="234"/>
      <c r="AR209" s="234"/>
      <c r="AS209" s="234"/>
      <c r="AT209" s="234"/>
      <c r="AU209" s="234"/>
      <c r="AV209" s="234"/>
      <c r="AW209" s="234"/>
      <c r="AX209" s="234"/>
      <c r="AY209" s="234"/>
      <c r="AZ209" s="234"/>
      <c r="BA209" s="234"/>
      <c r="BB209" s="234"/>
      <c r="BC209" s="234"/>
      <c r="BD209" s="234"/>
      <c r="BE209" s="234"/>
      <c r="BF209" s="234"/>
      <c r="BG209" s="234"/>
      <c r="BH209" s="234"/>
      <c r="BI209" s="234"/>
      <c r="BJ209" s="234"/>
      <c r="BK209" s="234"/>
      <c r="BL209" s="234"/>
      <c r="BM209" s="234"/>
      <c r="BN209" s="234"/>
      <c r="BO209" s="234"/>
      <c r="BP209" s="234"/>
      <c r="BQ209" s="234"/>
      <c r="BR209" s="234"/>
      <c r="BS209" s="234"/>
      <c r="BT209" s="234"/>
      <c r="BU209" s="234"/>
      <c r="BV209" s="234"/>
      <c r="BW209" s="234"/>
      <c r="BX209" s="234"/>
      <c r="BY209" s="234"/>
      <c r="BZ209" s="234"/>
      <c r="CA209" s="234"/>
      <c r="CB209" s="234"/>
      <c r="CC209" s="234"/>
      <c r="CD209" s="234"/>
      <c r="CE209" s="234"/>
      <c r="CF209" s="234"/>
      <c r="CG209" s="234"/>
      <c r="CH209" s="234"/>
      <c r="CI209" s="234"/>
      <c r="CJ209" s="234"/>
      <c r="CK209" s="234"/>
      <c r="CL209" s="234"/>
      <c r="CM209" s="234"/>
      <c r="CN209" s="234"/>
      <c r="CO209" s="234"/>
      <c r="CP209" s="234"/>
      <c r="CQ209" s="234"/>
      <c r="CR209" s="234"/>
      <c r="CS209" s="234"/>
      <c r="CT209" s="234"/>
      <c r="CU209" s="234"/>
      <c r="CV209" s="234"/>
      <c r="CW209" s="234"/>
      <c r="CX209" s="234"/>
      <c r="CY209" s="234"/>
      <c r="CZ209" s="234"/>
      <c r="DA209" s="234"/>
      <c r="DB209" s="234"/>
      <c r="DC209" s="234"/>
      <c r="DD209" s="234"/>
      <c r="DE209" s="234"/>
      <c r="DF209" s="234"/>
      <c r="DG209" s="234"/>
      <c r="DH209" s="234"/>
      <c r="DI209" s="234"/>
      <c r="DJ209" s="234"/>
      <c r="DK209" s="234"/>
      <c r="DL209" s="234"/>
      <c r="DM209" s="234"/>
      <c r="DN209" s="234"/>
      <c r="DO209" s="234"/>
      <c r="DP209" s="234"/>
      <c r="DQ209" s="234"/>
      <c r="DR209" s="234"/>
      <c r="DS209" s="234"/>
      <c r="DT209" s="234"/>
      <c r="DU209" s="234"/>
      <c r="DV209" s="234"/>
      <c r="DW209" s="234"/>
      <c r="DX209" s="234"/>
      <c r="DY209" s="234"/>
      <c r="DZ209" s="234"/>
      <c r="EA209" s="234"/>
      <c r="EB209" s="234"/>
      <c r="EC209" s="234"/>
      <c r="ED209" s="234"/>
      <c r="EE209" s="234"/>
      <c r="EF209" s="234"/>
      <c r="EG209" s="234"/>
      <c r="EH209" s="234"/>
      <c r="EI209" s="234"/>
      <c r="EJ209" s="234"/>
      <c r="EK209" s="234"/>
      <c r="EL209" s="234"/>
      <c r="EM209" s="234"/>
      <c r="EN209" s="234"/>
      <c r="EO209" s="234"/>
      <c r="EP209" s="234"/>
      <c r="EQ209" s="234"/>
      <c r="ER209" s="234"/>
      <c r="ES209" s="234"/>
      <c r="ET209" s="234"/>
      <c r="EU209" s="234"/>
      <c r="EV209" s="234"/>
      <c r="EW209" s="234"/>
      <c r="EX209" s="234"/>
      <c r="EY209" s="234"/>
      <c r="EZ209" s="234"/>
      <c r="FA209" s="234"/>
      <c r="FB209" s="234"/>
      <c r="FC209" s="234"/>
      <c r="FD209" s="234"/>
      <c r="FE209" s="234"/>
      <c r="FF209" s="234"/>
      <c r="FG209" s="234"/>
      <c r="FH209" s="234"/>
      <c r="FI209" s="234"/>
      <c r="FJ209" s="234"/>
      <c r="FK209" s="234"/>
      <c r="FL209" s="234"/>
      <c r="FM209" s="234"/>
      <c r="FN209" s="234"/>
      <c r="FO209" s="234"/>
      <c r="FP209" s="234"/>
      <c r="FQ209" s="234"/>
      <c r="FR209" s="234"/>
      <c r="FS209" s="234"/>
      <c r="FT209" s="234"/>
      <c r="FU209" s="234"/>
      <c r="FV209" s="234"/>
      <c r="FW209" s="234"/>
      <c r="FX209" s="234"/>
      <c r="FY209" s="234"/>
      <c r="FZ209" s="234"/>
      <c r="GA209" s="234"/>
      <c r="GB209" s="234"/>
      <c r="GC209" s="234"/>
      <c r="GD209" s="234"/>
      <c r="GE209" s="234"/>
      <c r="GF209" s="234"/>
      <c r="GG209" s="234"/>
      <c r="GH209" s="234"/>
      <c r="GI209" s="234"/>
      <c r="GJ209" s="234"/>
      <c r="GK209" s="234"/>
      <c r="GL209" s="234"/>
      <c r="GM209" s="234"/>
      <c r="GN209" s="234"/>
      <c r="GO209" s="234"/>
      <c r="GP209" s="234"/>
      <c r="GQ209" s="234"/>
      <c r="GR209" s="234"/>
      <c r="GS209" s="234"/>
      <c r="GT209" s="234"/>
      <c r="GU209" s="234"/>
      <c r="GV209" s="234"/>
      <c r="GW209" s="234"/>
      <c r="GX209" s="234"/>
      <c r="GY209" s="234"/>
      <c r="GZ209" s="234"/>
      <c r="HA209" s="234"/>
      <c r="HB209" s="234"/>
      <c r="HC209" s="234"/>
      <c r="HD209" s="234"/>
      <c r="HE209" s="234"/>
      <c r="HF209" s="234"/>
      <c r="HG209" s="234"/>
      <c r="HH209" s="234"/>
      <c r="HI209" s="234"/>
      <c r="HJ209" s="234"/>
      <c r="HK209" s="234"/>
      <c r="HL209" s="234"/>
      <c r="HM209" s="234"/>
      <c r="HN209" s="234"/>
      <c r="HO209" s="234"/>
      <c r="HP209" s="234"/>
      <c r="HQ209" s="234"/>
      <c r="HR209" s="234"/>
      <c r="HS209" s="234"/>
      <c r="HT209" s="234"/>
      <c r="HU209" s="234"/>
      <c r="HV209" s="234"/>
      <c r="HW209" s="234"/>
      <c r="HX209" s="234"/>
      <c r="HY209" s="234"/>
      <c r="HZ209" s="234"/>
      <c r="IA209" s="234"/>
      <c r="IB209" s="234"/>
      <c r="IC209" s="234"/>
      <c r="ID209" s="234"/>
      <c r="IE209" s="234"/>
      <c r="IF209" s="234"/>
      <c r="IG209" s="234"/>
      <c r="IH209" s="234"/>
      <c r="II209" s="234"/>
      <c r="IJ209" s="234"/>
      <c r="IK209" s="234"/>
      <c r="IL209" s="234"/>
      <c r="IM209" s="234"/>
      <c r="IN209" s="234"/>
      <c r="IO209" s="234"/>
      <c r="IP209" s="234"/>
      <c r="IQ209" s="234"/>
      <c r="IR209" s="234"/>
      <c r="IS209" s="234"/>
      <c r="IT209" s="234"/>
      <c r="IU209" s="234"/>
    </row>
    <row r="210" spans="1:255" s="237" customFormat="1" ht="23.1" customHeight="1">
      <c r="A210" s="234"/>
      <c r="B210" s="1066"/>
      <c r="C210" s="348"/>
      <c r="D210" s="1082" t="s">
        <v>564</v>
      </c>
      <c r="E210" s="1066"/>
      <c r="F210" s="1066"/>
      <c r="G210" s="280"/>
      <c r="H210" s="248"/>
      <c r="I210" s="248"/>
      <c r="J210" s="248"/>
      <c r="K210" s="248"/>
      <c r="L210" s="234"/>
      <c r="M210" s="234"/>
      <c r="N210" s="234"/>
      <c r="O210" s="234"/>
      <c r="P210" s="234"/>
      <c r="Q210" s="234"/>
      <c r="R210" s="234"/>
      <c r="S210" s="234"/>
      <c r="T210" s="234"/>
      <c r="U210" s="234"/>
      <c r="V210" s="234"/>
      <c r="W210" s="234"/>
      <c r="X210" s="234"/>
      <c r="Y210" s="234"/>
      <c r="Z210" s="234"/>
      <c r="AA210" s="234"/>
      <c r="AB210" s="234"/>
      <c r="AC210" s="234"/>
      <c r="AD210" s="234"/>
      <c r="AE210" s="234"/>
      <c r="AF210" s="234"/>
      <c r="AG210" s="234"/>
      <c r="AH210" s="234"/>
      <c r="AI210" s="234"/>
      <c r="AJ210" s="234"/>
      <c r="AK210" s="234"/>
      <c r="AL210" s="234"/>
      <c r="AM210" s="234"/>
      <c r="AN210" s="234"/>
      <c r="AO210" s="234"/>
      <c r="AP210" s="234"/>
      <c r="AQ210" s="234"/>
      <c r="AR210" s="234"/>
      <c r="AS210" s="234"/>
      <c r="AT210" s="234"/>
      <c r="AU210" s="234"/>
      <c r="AV210" s="234"/>
      <c r="AW210" s="234"/>
      <c r="AX210" s="234"/>
      <c r="AY210" s="234"/>
      <c r="AZ210" s="234"/>
      <c r="BA210" s="234"/>
      <c r="BB210" s="234"/>
      <c r="BC210" s="234"/>
      <c r="BD210" s="234"/>
      <c r="BE210" s="234"/>
      <c r="BF210" s="234"/>
      <c r="BG210" s="234"/>
      <c r="BH210" s="234"/>
      <c r="BI210" s="234"/>
      <c r="BJ210" s="234"/>
      <c r="BK210" s="234"/>
      <c r="BL210" s="234"/>
      <c r="BM210" s="234"/>
      <c r="BN210" s="234"/>
      <c r="BO210" s="234"/>
      <c r="BP210" s="234"/>
      <c r="BQ210" s="234"/>
      <c r="BR210" s="234"/>
      <c r="BS210" s="234"/>
      <c r="BT210" s="234"/>
      <c r="BU210" s="234"/>
      <c r="BV210" s="234"/>
      <c r="BW210" s="234"/>
      <c r="BX210" s="234"/>
      <c r="BY210" s="234"/>
      <c r="BZ210" s="234"/>
      <c r="CA210" s="234"/>
      <c r="CB210" s="234"/>
      <c r="CC210" s="234"/>
      <c r="CD210" s="234"/>
      <c r="CE210" s="234"/>
      <c r="CF210" s="234"/>
      <c r="CG210" s="234"/>
      <c r="CH210" s="234"/>
      <c r="CI210" s="234"/>
      <c r="CJ210" s="234"/>
      <c r="CK210" s="234"/>
      <c r="CL210" s="234"/>
      <c r="CM210" s="234"/>
      <c r="CN210" s="234"/>
      <c r="CO210" s="234"/>
      <c r="CP210" s="234"/>
      <c r="CQ210" s="234"/>
      <c r="CR210" s="234"/>
      <c r="CS210" s="234"/>
      <c r="CT210" s="234"/>
      <c r="CU210" s="234"/>
      <c r="CV210" s="234"/>
      <c r="CW210" s="234"/>
      <c r="CX210" s="234"/>
      <c r="CY210" s="234"/>
      <c r="CZ210" s="234"/>
      <c r="DA210" s="234"/>
      <c r="DB210" s="234"/>
      <c r="DC210" s="234"/>
      <c r="DD210" s="234"/>
      <c r="DE210" s="234"/>
      <c r="DF210" s="234"/>
      <c r="DG210" s="234"/>
      <c r="DH210" s="234"/>
      <c r="DI210" s="234"/>
      <c r="DJ210" s="234"/>
      <c r="DK210" s="234"/>
      <c r="DL210" s="234"/>
      <c r="DM210" s="234"/>
      <c r="DN210" s="234"/>
      <c r="DO210" s="234"/>
      <c r="DP210" s="234"/>
      <c r="DQ210" s="234"/>
      <c r="DR210" s="234"/>
      <c r="DS210" s="234"/>
      <c r="DT210" s="234"/>
      <c r="DU210" s="234"/>
      <c r="DV210" s="234"/>
      <c r="DW210" s="234"/>
      <c r="DX210" s="234"/>
      <c r="DY210" s="234"/>
      <c r="DZ210" s="234"/>
      <c r="EA210" s="234"/>
      <c r="EB210" s="234"/>
      <c r="EC210" s="234"/>
      <c r="ED210" s="234"/>
      <c r="EE210" s="234"/>
      <c r="EF210" s="234"/>
      <c r="EG210" s="234"/>
      <c r="EH210" s="234"/>
      <c r="EI210" s="234"/>
      <c r="EJ210" s="234"/>
      <c r="EK210" s="234"/>
      <c r="EL210" s="234"/>
      <c r="EM210" s="234"/>
      <c r="EN210" s="234"/>
      <c r="EO210" s="234"/>
      <c r="EP210" s="234"/>
      <c r="EQ210" s="234"/>
      <c r="ER210" s="234"/>
      <c r="ES210" s="234"/>
      <c r="ET210" s="234"/>
      <c r="EU210" s="234"/>
      <c r="EV210" s="234"/>
      <c r="EW210" s="234"/>
      <c r="EX210" s="234"/>
      <c r="EY210" s="234"/>
      <c r="EZ210" s="234"/>
      <c r="FA210" s="234"/>
      <c r="FB210" s="234"/>
      <c r="FC210" s="234"/>
      <c r="FD210" s="234"/>
      <c r="FE210" s="234"/>
      <c r="FF210" s="234"/>
      <c r="FG210" s="234"/>
      <c r="FH210" s="234"/>
      <c r="FI210" s="234"/>
      <c r="FJ210" s="234"/>
      <c r="FK210" s="234"/>
      <c r="FL210" s="234"/>
      <c r="FM210" s="234"/>
      <c r="FN210" s="234"/>
      <c r="FO210" s="234"/>
      <c r="FP210" s="234"/>
      <c r="FQ210" s="234"/>
      <c r="FR210" s="234"/>
      <c r="FS210" s="234"/>
      <c r="FT210" s="234"/>
      <c r="FU210" s="234"/>
      <c r="FV210" s="234"/>
      <c r="FW210" s="234"/>
      <c r="FX210" s="234"/>
      <c r="FY210" s="234"/>
      <c r="FZ210" s="234"/>
      <c r="GA210" s="234"/>
      <c r="GB210" s="234"/>
      <c r="GC210" s="234"/>
      <c r="GD210" s="234"/>
      <c r="GE210" s="234"/>
      <c r="GF210" s="234"/>
      <c r="GG210" s="234"/>
      <c r="GH210" s="234"/>
      <c r="GI210" s="234"/>
      <c r="GJ210" s="234"/>
      <c r="GK210" s="234"/>
      <c r="GL210" s="234"/>
      <c r="GM210" s="234"/>
      <c r="GN210" s="234"/>
      <c r="GO210" s="234"/>
      <c r="GP210" s="234"/>
      <c r="GQ210" s="234"/>
      <c r="GR210" s="234"/>
      <c r="GS210" s="234"/>
      <c r="GT210" s="234"/>
      <c r="GU210" s="234"/>
      <c r="GV210" s="234"/>
      <c r="GW210" s="234"/>
      <c r="GX210" s="234"/>
      <c r="GY210" s="234"/>
      <c r="GZ210" s="234"/>
      <c r="HA210" s="234"/>
      <c r="HB210" s="234"/>
      <c r="HC210" s="234"/>
      <c r="HD210" s="234"/>
      <c r="HE210" s="234"/>
      <c r="HF210" s="234"/>
      <c r="HG210" s="234"/>
      <c r="HH210" s="234"/>
      <c r="HI210" s="234"/>
      <c r="HJ210" s="234"/>
      <c r="HK210" s="234"/>
      <c r="HL210" s="234"/>
      <c r="HM210" s="234"/>
      <c r="HN210" s="234"/>
      <c r="HO210" s="234"/>
      <c r="HP210" s="234"/>
      <c r="HQ210" s="234"/>
      <c r="HR210" s="234"/>
      <c r="HS210" s="234"/>
      <c r="HT210" s="234"/>
      <c r="HU210" s="234"/>
      <c r="HV210" s="234"/>
      <c r="HW210" s="234"/>
      <c r="HX210" s="234"/>
      <c r="HY210" s="234"/>
      <c r="HZ210" s="234"/>
      <c r="IA210" s="234"/>
      <c r="IB210" s="234"/>
      <c r="IC210" s="234"/>
      <c r="ID210" s="234"/>
      <c r="IE210" s="234"/>
      <c r="IF210" s="234"/>
      <c r="IG210" s="234"/>
      <c r="IH210" s="234"/>
      <c r="II210" s="234"/>
      <c r="IJ210" s="234"/>
      <c r="IK210" s="234"/>
      <c r="IL210" s="234"/>
      <c r="IM210" s="234"/>
      <c r="IN210" s="234"/>
      <c r="IO210" s="234"/>
      <c r="IP210" s="234"/>
      <c r="IQ210" s="234"/>
      <c r="IR210" s="234"/>
      <c r="IS210" s="234"/>
      <c r="IT210" s="234"/>
      <c r="IU210" s="234"/>
    </row>
    <row r="211" spans="1:255" s="237" customFormat="1" ht="31.5" customHeight="1">
      <c r="A211" s="234"/>
      <c r="B211" s="1066"/>
      <c r="C211" s="348"/>
      <c r="D211" s="1104"/>
      <c r="E211" s="1066"/>
      <c r="F211" s="1066"/>
      <c r="G211" s="280"/>
      <c r="H211" s="248"/>
      <c r="I211" s="248"/>
      <c r="J211" s="248"/>
      <c r="K211" s="248"/>
      <c r="L211" s="234"/>
      <c r="M211" s="234"/>
      <c r="N211" s="234"/>
      <c r="O211" s="234"/>
      <c r="P211" s="234"/>
      <c r="Q211" s="234"/>
      <c r="R211" s="234"/>
      <c r="S211" s="234"/>
      <c r="T211" s="234"/>
      <c r="U211" s="234"/>
      <c r="V211" s="234"/>
      <c r="W211" s="234"/>
      <c r="X211" s="234"/>
      <c r="Y211" s="234"/>
      <c r="Z211" s="234"/>
      <c r="AA211" s="234"/>
      <c r="AB211" s="234"/>
      <c r="AC211" s="234"/>
      <c r="AD211" s="234"/>
      <c r="AE211" s="234"/>
      <c r="AF211" s="234"/>
      <c r="AG211" s="234"/>
      <c r="AH211" s="234"/>
      <c r="AI211" s="234"/>
      <c r="AJ211" s="234"/>
      <c r="AK211" s="234"/>
      <c r="AL211" s="234"/>
      <c r="AM211" s="234"/>
      <c r="AN211" s="234"/>
      <c r="AO211" s="234"/>
      <c r="AP211" s="234"/>
      <c r="AQ211" s="234"/>
      <c r="AR211" s="234"/>
      <c r="AS211" s="234"/>
      <c r="AT211" s="234"/>
      <c r="AU211" s="234"/>
      <c r="AV211" s="234"/>
      <c r="AW211" s="234"/>
      <c r="AX211" s="234"/>
      <c r="AY211" s="234"/>
      <c r="AZ211" s="234"/>
      <c r="BA211" s="234"/>
      <c r="BB211" s="234"/>
      <c r="BC211" s="234"/>
      <c r="BD211" s="234"/>
      <c r="BE211" s="234"/>
      <c r="BF211" s="234"/>
      <c r="BG211" s="234"/>
      <c r="BH211" s="234"/>
      <c r="BI211" s="234"/>
      <c r="BJ211" s="234"/>
      <c r="BK211" s="234"/>
      <c r="BL211" s="234"/>
      <c r="BM211" s="234"/>
      <c r="BN211" s="234"/>
      <c r="BO211" s="234"/>
      <c r="BP211" s="234"/>
      <c r="BQ211" s="234"/>
      <c r="BR211" s="234"/>
      <c r="BS211" s="234"/>
      <c r="BT211" s="234"/>
      <c r="BU211" s="234"/>
      <c r="BV211" s="234"/>
      <c r="BW211" s="234"/>
      <c r="BX211" s="234"/>
      <c r="BY211" s="234"/>
      <c r="BZ211" s="234"/>
      <c r="CA211" s="234"/>
      <c r="CB211" s="234"/>
      <c r="CC211" s="234"/>
      <c r="CD211" s="234"/>
      <c r="CE211" s="234"/>
      <c r="CF211" s="234"/>
      <c r="CG211" s="234"/>
      <c r="CH211" s="234"/>
      <c r="CI211" s="234"/>
      <c r="CJ211" s="234"/>
      <c r="CK211" s="234"/>
      <c r="CL211" s="234"/>
      <c r="CM211" s="234"/>
      <c r="CN211" s="234"/>
      <c r="CO211" s="234"/>
      <c r="CP211" s="234"/>
      <c r="CQ211" s="234"/>
      <c r="CR211" s="234"/>
      <c r="CS211" s="234"/>
      <c r="CT211" s="234"/>
      <c r="CU211" s="234"/>
      <c r="CV211" s="234"/>
      <c r="CW211" s="234"/>
      <c r="CX211" s="234"/>
      <c r="CY211" s="234"/>
      <c r="CZ211" s="234"/>
      <c r="DA211" s="234"/>
      <c r="DB211" s="234"/>
      <c r="DC211" s="234"/>
      <c r="DD211" s="234"/>
      <c r="DE211" s="234"/>
      <c r="DF211" s="234"/>
      <c r="DG211" s="234"/>
      <c r="DH211" s="234"/>
      <c r="DI211" s="234"/>
      <c r="DJ211" s="234"/>
      <c r="DK211" s="234"/>
      <c r="DL211" s="234"/>
      <c r="DM211" s="234"/>
      <c r="DN211" s="234"/>
      <c r="DO211" s="234"/>
      <c r="DP211" s="234"/>
      <c r="DQ211" s="234"/>
      <c r="DR211" s="234"/>
      <c r="DS211" s="234"/>
      <c r="DT211" s="234"/>
      <c r="DU211" s="234"/>
      <c r="DV211" s="234"/>
      <c r="DW211" s="234"/>
      <c r="DX211" s="234"/>
      <c r="DY211" s="234"/>
      <c r="DZ211" s="234"/>
      <c r="EA211" s="234"/>
      <c r="EB211" s="234"/>
      <c r="EC211" s="234"/>
      <c r="ED211" s="234"/>
      <c r="EE211" s="234"/>
      <c r="EF211" s="234"/>
      <c r="EG211" s="234"/>
      <c r="EH211" s="234"/>
      <c r="EI211" s="234"/>
      <c r="EJ211" s="234"/>
      <c r="EK211" s="234"/>
      <c r="EL211" s="234"/>
      <c r="EM211" s="234"/>
      <c r="EN211" s="234"/>
      <c r="EO211" s="234"/>
      <c r="EP211" s="234"/>
      <c r="EQ211" s="234"/>
      <c r="ER211" s="234"/>
      <c r="ES211" s="234"/>
      <c r="ET211" s="234"/>
      <c r="EU211" s="234"/>
      <c r="EV211" s="234"/>
      <c r="EW211" s="234"/>
      <c r="EX211" s="234"/>
      <c r="EY211" s="234"/>
      <c r="EZ211" s="234"/>
      <c r="FA211" s="234"/>
      <c r="FB211" s="234"/>
      <c r="FC211" s="234"/>
      <c r="FD211" s="234"/>
      <c r="FE211" s="234"/>
      <c r="FF211" s="234"/>
      <c r="FG211" s="234"/>
      <c r="FH211" s="234"/>
      <c r="FI211" s="234"/>
      <c r="FJ211" s="234"/>
      <c r="FK211" s="234"/>
      <c r="FL211" s="234"/>
      <c r="FM211" s="234"/>
      <c r="FN211" s="234"/>
      <c r="FO211" s="234"/>
      <c r="FP211" s="234"/>
      <c r="FQ211" s="234"/>
      <c r="FR211" s="234"/>
      <c r="FS211" s="234"/>
      <c r="FT211" s="234"/>
      <c r="FU211" s="234"/>
      <c r="FV211" s="234"/>
      <c r="FW211" s="234"/>
      <c r="FX211" s="234"/>
      <c r="FY211" s="234"/>
      <c r="FZ211" s="234"/>
      <c r="GA211" s="234"/>
      <c r="GB211" s="234"/>
      <c r="GC211" s="234"/>
      <c r="GD211" s="234"/>
      <c r="GE211" s="234"/>
      <c r="GF211" s="234"/>
      <c r="GG211" s="234"/>
      <c r="GH211" s="234"/>
      <c r="GI211" s="234"/>
      <c r="GJ211" s="234"/>
      <c r="GK211" s="234"/>
      <c r="GL211" s="234"/>
      <c r="GM211" s="234"/>
      <c r="GN211" s="234"/>
      <c r="GO211" s="234"/>
      <c r="GP211" s="234"/>
      <c r="GQ211" s="234"/>
      <c r="GR211" s="234"/>
      <c r="GS211" s="234"/>
      <c r="GT211" s="234"/>
      <c r="GU211" s="234"/>
      <c r="GV211" s="234"/>
      <c r="GW211" s="234"/>
      <c r="GX211" s="234"/>
      <c r="GY211" s="234"/>
      <c r="GZ211" s="234"/>
      <c r="HA211" s="234"/>
      <c r="HB211" s="234"/>
      <c r="HC211" s="234"/>
      <c r="HD211" s="234"/>
      <c r="HE211" s="234"/>
      <c r="HF211" s="234"/>
      <c r="HG211" s="234"/>
      <c r="HH211" s="234"/>
      <c r="HI211" s="234"/>
      <c r="HJ211" s="234"/>
      <c r="HK211" s="234"/>
      <c r="HL211" s="234"/>
      <c r="HM211" s="234"/>
      <c r="HN211" s="234"/>
      <c r="HO211" s="234"/>
      <c r="HP211" s="234"/>
      <c r="HQ211" s="234"/>
      <c r="HR211" s="234"/>
      <c r="HS211" s="234"/>
      <c r="HT211" s="234"/>
      <c r="HU211" s="234"/>
      <c r="HV211" s="234"/>
      <c r="HW211" s="234"/>
      <c r="HX211" s="234"/>
      <c r="HY211" s="234"/>
      <c r="HZ211" s="234"/>
      <c r="IA211" s="234"/>
      <c r="IB211" s="234"/>
      <c r="IC211" s="234"/>
      <c r="ID211" s="234"/>
      <c r="IE211" s="234"/>
      <c r="IF211" s="234"/>
      <c r="IG211" s="234"/>
      <c r="IH211" s="234"/>
      <c r="II211" s="234"/>
      <c r="IJ211" s="234"/>
      <c r="IK211" s="234"/>
      <c r="IL211" s="234"/>
      <c r="IM211" s="234"/>
      <c r="IN211" s="234"/>
      <c r="IO211" s="234"/>
      <c r="IP211" s="234"/>
      <c r="IQ211" s="234"/>
      <c r="IR211" s="234"/>
      <c r="IS211" s="234"/>
      <c r="IT211" s="234"/>
      <c r="IU211" s="234"/>
    </row>
    <row r="212" spans="1:255" s="237" customFormat="1" ht="24.95" customHeight="1">
      <c r="A212" s="234"/>
      <c r="B212" s="1066"/>
      <c r="C212" s="348"/>
      <c r="D212" s="1082" t="s">
        <v>1488</v>
      </c>
      <c r="E212" s="1066"/>
      <c r="F212" s="1066"/>
      <c r="G212" s="280"/>
      <c r="H212" s="248"/>
      <c r="I212" s="248"/>
      <c r="J212" s="248"/>
      <c r="K212" s="248"/>
      <c r="L212" s="234"/>
      <c r="M212" s="234"/>
      <c r="N212" s="234"/>
      <c r="O212" s="234"/>
      <c r="P212" s="234"/>
      <c r="Q212" s="234"/>
      <c r="R212" s="234"/>
      <c r="S212" s="234"/>
      <c r="T212" s="234"/>
      <c r="U212" s="234"/>
      <c r="V212" s="234"/>
      <c r="W212" s="234"/>
      <c r="X212" s="234"/>
      <c r="Y212" s="234"/>
      <c r="Z212" s="234"/>
      <c r="AA212" s="234"/>
      <c r="AB212" s="234"/>
      <c r="AC212" s="234"/>
      <c r="AD212" s="234"/>
      <c r="AE212" s="234"/>
      <c r="AF212" s="234"/>
      <c r="AG212" s="234"/>
      <c r="AH212" s="234"/>
      <c r="AI212" s="234"/>
      <c r="AJ212" s="234"/>
      <c r="AK212" s="234"/>
      <c r="AL212" s="234"/>
      <c r="AM212" s="234"/>
      <c r="AN212" s="234"/>
      <c r="AO212" s="234"/>
      <c r="AP212" s="234"/>
      <c r="AQ212" s="234"/>
      <c r="AR212" s="234"/>
      <c r="AS212" s="234"/>
      <c r="AT212" s="234"/>
      <c r="AU212" s="234"/>
      <c r="AV212" s="234"/>
      <c r="AW212" s="234"/>
      <c r="AX212" s="234"/>
      <c r="AY212" s="234"/>
      <c r="AZ212" s="234"/>
      <c r="BA212" s="234"/>
      <c r="BB212" s="234"/>
      <c r="BC212" s="234"/>
      <c r="BD212" s="234"/>
      <c r="BE212" s="234"/>
      <c r="BF212" s="234"/>
      <c r="BG212" s="234"/>
      <c r="BH212" s="234"/>
      <c r="BI212" s="234"/>
      <c r="BJ212" s="234"/>
      <c r="BK212" s="234"/>
      <c r="BL212" s="234"/>
      <c r="BM212" s="234"/>
      <c r="BN212" s="234"/>
      <c r="BO212" s="234"/>
      <c r="BP212" s="234"/>
      <c r="BQ212" s="234"/>
      <c r="BR212" s="234"/>
      <c r="BS212" s="234"/>
      <c r="BT212" s="234"/>
      <c r="BU212" s="234"/>
      <c r="BV212" s="234"/>
      <c r="BW212" s="234"/>
      <c r="BX212" s="234"/>
      <c r="BY212" s="234"/>
      <c r="BZ212" s="234"/>
      <c r="CA212" s="234"/>
      <c r="CB212" s="234"/>
      <c r="CC212" s="234"/>
      <c r="CD212" s="234"/>
      <c r="CE212" s="234"/>
      <c r="CF212" s="234"/>
      <c r="CG212" s="234"/>
      <c r="CH212" s="234"/>
      <c r="CI212" s="234"/>
      <c r="CJ212" s="234"/>
      <c r="CK212" s="234"/>
      <c r="CL212" s="234"/>
      <c r="CM212" s="234"/>
      <c r="CN212" s="234"/>
      <c r="CO212" s="234"/>
      <c r="CP212" s="234"/>
      <c r="CQ212" s="234"/>
      <c r="CR212" s="234"/>
      <c r="CS212" s="234"/>
      <c r="CT212" s="234"/>
      <c r="CU212" s="234"/>
      <c r="CV212" s="234"/>
      <c r="CW212" s="234"/>
      <c r="CX212" s="234"/>
      <c r="CY212" s="234"/>
      <c r="CZ212" s="234"/>
      <c r="DA212" s="234"/>
      <c r="DB212" s="234"/>
      <c r="DC212" s="234"/>
      <c r="DD212" s="234"/>
      <c r="DE212" s="234"/>
      <c r="DF212" s="234"/>
      <c r="DG212" s="234"/>
      <c r="DH212" s="234"/>
      <c r="DI212" s="234"/>
      <c r="DJ212" s="234"/>
      <c r="DK212" s="234"/>
      <c r="DL212" s="234"/>
      <c r="DM212" s="234"/>
      <c r="DN212" s="234"/>
      <c r="DO212" s="234"/>
      <c r="DP212" s="234"/>
      <c r="DQ212" s="234"/>
      <c r="DR212" s="234"/>
      <c r="DS212" s="234"/>
      <c r="DT212" s="234"/>
      <c r="DU212" s="234"/>
      <c r="DV212" s="234"/>
      <c r="DW212" s="234"/>
      <c r="DX212" s="234"/>
      <c r="DY212" s="234"/>
      <c r="DZ212" s="234"/>
      <c r="EA212" s="234"/>
      <c r="EB212" s="234"/>
      <c r="EC212" s="234"/>
      <c r="ED212" s="234"/>
      <c r="EE212" s="234"/>
      <c r="EF212" s="234"/>
      <c r="EG212" s="234"/>
      <c r="EH212" s="234"/>
      <c r="EI212" s="234"/>
      <c r="EJ212" s="234"/>
      <c r="EK212" s="234"/>
      <c r="EL212" s="234"/>
      <c r="EM212" s="234"/>
      <c r="EN212" s="234"/>
      <c r="EO212" s="234"/>
      <c r="EP212" s="234"/>
      <c r="EQ212" s="234"/>
      <c r="ER212" s="234"/>
      <c r="ES212" s="234"/>
      <c r="ET212" s="234"/>
      <c r="EU212" s="234"/>
      <c r="EV212" s="234"/>
      <c r="EW212" s="234"/>
      <c r="EX212" s="234"/>
      <c r="EY212" s="234"/>
      <c r="EZ212" s="234"/>
      <c r="FA212" s="234"/>
      <c r="FB212" s="234"/>
      <c r="FC212" s="234"/>
      <c r="FD212" s="234"/>
      <c r="FE212" s="234"/>
      <c r="FF212" s="234"/>
      <c r="FG212" s="234"/>
      <c r="FH212" s="234"/>
      <c r="FI212" s="234"/>
      <c r="FJ212" s="234"/>
      <c r="FK212" s="234"/>
      <c r="FL212" s="234"/>
      <c r="FM212" s="234"/>
      <c r="FN212" s="234"/>
      <c r="FO212" s="234"/>
      <c r="FP212" s="234"/>
      <c r="FQ212" s="234"/>
      <c r="FR212" s="234"/>
      <c r="FS212" s="234"/>
      <c r="FT212" s="234"/>
      <c r="FU212" s="234"/>
      <c r="FV212" s="234"/>
      <c r="FW212" s="234"/>
      <c r="FX212" s="234"/>
      <c r="FY212" s="234"/>
      <c r="FZ212" s="234"/>
      <c r="GA212" s="234"/>
      <c r="GB212" s="234"/>
      <c r="GC212" s="234"/>
      <c r="GD212" s="234"/>
      <c r="GE212" s="234"/>
      <c r="GF212" s="234"/>
      <c r="GG212" s="234"/>
      <c r="GH212" s="234"/>
      <c r="GI212" s="234"/>
      <c r="GJ212" s="234"/>
      <c r="GK212" s="234"/>
      <c r="GL212" s="234"/>
      <c r="GM212" s="234"/>
      <c r="GN212" s="234"/>
      <c r="GO212" s="234"/>
      <c r="GP212" s="234"/>
      <c r="GQ212" s="234"/>
      <c r="GR212" s="234"/>
      <c r="GS212" s="234"/>
      <c r="GT212" s="234"/>
      <c r="GU212" s="234"/>
      <c r="GV212" s="234"/>
      <c r="GW212" s="234"/>
      <c r="GX212" s="234"/>
      <c r="GY212" s="234"/>
      <c r="GZ212" s="234"/>
      <c r="HA212" s="234"/>
      <c r="HB212" s="234"/>
      <c r="HC212" s="234"/>
      <c r="HD212" s="234"/>
      <c r="HE212" s="234"/>
      <c r="HF212" s="234"/>
      <c r="HG212" s="234"/>
      <c r="HH212" s="234"/>
      <c r="HI212" s="234"/>
      <c r="HJ212" s="234"/>
      <c r="HK212" s="234"/>
      <c r="HL212" s="234"/>
      <c r="HM212" s="234"/>
      <c r="HN212" s="234"/>
      <c r="HO212" s="234"/>
      <c r="HP212" s="234"/>
      <c r="HQ212" s="234"/>
      <c r="HR212" s="234"/>
      <c r="HS212" s="234"/>
      <c r="HT212" s="234"/>
      <c r="HU212" s="234"/>
      <c r="HV212" s="234"/>
      <c r="HW212" s="234"/>
      <c r="HX212" s="234"/>
      <c r="HY212" s="234"/>
      <c r="HZ212" s="234"/>
      <c r="IA212" s="234"/>
      <c r="IB212" s="234"/>
      <c r="IC212" s="234"/>
      <c r="ID212" s="234"/>
      <c r="IE212" s="234"/>
      <c r="IF212" s="234"/>
      <c r="IG212" s="234"/>
      <c r="IH212" s="234"/>
      <c r="II212" s="234"/>
      <c r="IJ212" s="234"/>
      <c r="IK212" s="234"/>
      <c r="IL212" s="234"/>
      <c r="IM212" s="234"/>
      <c r="IN212" s="234"/>
      <c r="IO212" s="234"/>
      <c r="IP212" s="234"/>
      <c r="IQ212" s="234"/>
      <c r="IR212" s="234"/>
      <c r="IS212" s="234"/>
      <c r="IT212" s="234"/>
      <c r="IU212" s="234"/>
    </row>
    <row r="213" spans="1:255" s="237" customFormat="1" ht="24.95" customHeight="1">
      <c r="A213" s="234"/>
      <c r="B213" s="1066"/>
      <c r="C213" s="348"/>
      <c r="D213" s="1082" t="s">
        <v>1489</v>
      </c>
      <c r="E213" s="1066"/>
      <c r="F213" s="1066"/>
      <c r="G213" s="280"/>
      <c r="H213" s="248"/>
      <c r="I213" s="248"/>
      <c r="J213" s="248"/>
      <c r="K213" s="248"/>
      <c r="L213" s="234"/>
      <c r="M213" s="234"/>
      <c r="N213" s="234"/>
      <c r="O213" s="234"/>
      <c r="P213" s="234"/>
      <c r="Q213" s="234"/>
      <c r="R213" s="234"/>
      <c r="S213" s="234"/>
      <c r="T213" s="234"/>
      <c r="U213" s="234"/>
      <c r="V213" s="234"/>
      <c r="W213" s="234"/>
      <c r="X213" s="234"/>
      <c r="Y213" s="234"/>
      <c r="Z213" s="234"/>
      <c r="AA213" s="234"/>
      <c r="AB213" s="234"/>
      <c r="AC213" s="234"/>
      <c r="AD213" s="234"/>
      <c r="AE213" s="234"/>
      <c r="AF213" s="234"/>
      <c r="AG213" s="234"/>
      <c r="AH213" s="234"/>
      <c r="AI213" s="234"/>
      <c r="AJ213" s="234"/>
      <c r="AK213" s="234"/>
      <c r="AL213" s="234"/>
      <c r="AM213" s="234"/>
      <c r="AN213" s="234"/>
      <c r="AO213" s="234"/>
      <c r="AP213" s="234"/>
      <c r="AQ213" s="234"/>
      <c r="AR213" s="234"/>
      <c r="AS213" s="234"/>
      <c r="AT213" s="234"/>
      <c r="AU213" s="234"/>
      <c r="AV213" s="234"/>
      <c r="AW213" s="234"/>
      <c r="AX213" s="234"/>
      <c r="AY213" s="234"/>
      <c r="AZ213" s="234"/>
      <c r="BA213" s="234"/>
      <c r="BB213" s="234"/>
      <c r="BC213" s="234"/>
      <c r="BD213" s="234"/>
      <c r="BE213" s="234"/>
      <c r="BF213" s="234"/>
      <c r="BG213" s="234"/>
      <c r="BH213" s="234"/>
      <c r="BI213" s="234"/>
      <c r="BJ213" s="234"/>
      <c r="BK213" s="234"/>
      <c r="BL213" s="234"/>
      <c r="BM213" s="234"/>
      <c r="BN213" s="234"/>
      <c r="BO213" s="234"/>
      <c r="BP213" s="234"/>
      <c r="BQ213" s="234"/>
      <c r="BR213" s="234"/>
      <c r="BS213" s="234"/>
      <c r="BT213" s="234"/>
      <c r="BU213" s="234"/>
      <c r="BV213" s="234"/>
      <c r="BW213" s="234"/>
      <c r="BX213" s="234"/>
      <c r="BY213" s="234"/>
      <c r="BZ213" s="234"/>
      <c r="CA213" s="234"/>
      <c r="CB213" s="234"/>
      <c r="CC213" s="234"/>
      <c r="CD213" s="234"/>
      <c r="CE213" s="234"/>
      <c r="CF213" s="234"/>
      <c r="CG213" s="234"/>
      <c r="CH213" s="234"/>
      <c r="CI213" s="234"/>
      <c r="CJ213" s="234"/>
      <c r="CK213" s="234"/>
      <c r="CL213" s="234"/>
      <c r="CM213" s="234"/>
      <c r="CN213" s="234"/>
      <c r="CO213" s="234"/>
      <c r="CP213" s="234"/>
      <c r="CQ213" s="234"/>
      <c r="CR213" s="234"/>
      <c r="CS213" s="234"/>
      <c r="CT213" s="234"/>
      <c r="CU213" s="234"/>
      <c r="CV213" s="234"/>
      <c r="CW213" s="234"/>
      <c r="CX213" s="234"/>
      <c r="CY213" s="234"/>
      <c r="CZ213" s="234"/>
      <c r="DA213" s="234"/>
      <c r="DB213" s="234"/>
      <c r="DC213" s="234"/>
      <c r="DD213" s="234"/>
      <c r="DE213" s="234"/>
      <c r="DF213" s="234"/>
      <c r="DG213" s="234"/>
      <c r="DH213" s="234"/>
      <c r="DI213" s="234"/>
      <c r="DJ213" s="234"/>
      <c r="DK213" s="234"/>
      <c r="DL213" s="234"/>
      <c r="DM213" s="234"/>
      <c r="DN213" s="234"/>
      <c r="DO213" s="234"/>
      <c r="DP213" s="234"/>
      <c r="DQ213" s="234"/>
      <c r="DR213" s="234"/>
      <c r="DS213" s="234"/>
      <c r="DT213" s="234"/>
      <c r="DU213" s="234"/>
      <c r="DV213" s="234"/>
      <c r="DW213" s="234"/>
      <c r="DX213" s="234"/>
      <c r="DY213" s="234"/>
      <c r="DZ213" s="234"/>
      <c r="EA213" s="234"/>
      <c r="EB213" s="234"/>
      <c r="EC213" s="234"/>
      <c r="ED213" s="234"/>
      <c r="EE213" s="234"/>
      <c r="EF213" s="234"/>
      <c r="EG213" s="234"/>
      <c r="EH213" s="234"/>
      <c r="EI213" s="234"/>
      <c r="EJ213" s="234"/>
      <c r="EK213" s="234"/>
      <c r="EL213" s="234"/>
      <c r="EM213" s="234"/>
      <c r="EN213" s="234"/>
      <c r="EO213" s="234"/>
      <c r="EP213" s="234"/>
      <c r="EQ213" s="234"/>
      <c r="ER213" s="234"/>
      <c r="ES213" s="234"/>
      <c r="ET213" s="234"/>
      <c r="EU213" s="234"/>
      <c r="EV213" s="234"/>
      <c r="EW213" s="234"/>
      <c r="EX213" s="234"/>
      <c r="EY213" s="234"/>
      <c r="EZ213" s="234"/>
      <c r="FA213" s="234"/>
      <c r="FB213" s="234"/>
      <c r="FC213" s="234"/>
      <c r="FD213" s="234"/>
      <c r="FE213" s="234"/>
      <c r="FF213" s="234"/>
      <c r="FG213" s="234"/>
      <c r="FH213" s="234"/>
      <c r="FI213" s="234"/>
      <c r="FJ213" s="234"/>
      <c r="FK213" s="234"/>
      <c r="FL213" s="234"/>
      <c r="FM213" s="234"/>
      <c r="FN213" s="234"/>
      <c r="FO213" s="234"/>
      <c r="FP213" s="234"/>
      <c r="FQ213" s="234"/>
      <c r="FR213" s="234"/>
      <c r="FS213" s="234"/>
      <c r="FT213" s="234"/>
      <c r="FU213" s="234"/>
      <c r="FV213" s="234"/>
      <c r="FW213" s="234"/>
      <c r="FX213" s="234"/>
      <c r="FY213" s="234"/>
      <c r="FZ213" s="234"/>
      <c r="GA213" s="234"/>
      <c r="GB213" s="234"/>
      <c r="GC213" s="234"/>
      <c r="GD213" s="234"/>
      <c r="GE213" s="234"/>
      <c r="GF213" s="234"/>
      <c r="GG213" s="234"/>
      <c r="GH213" s="234"/>
      <c r="GI213" s="234"/>
      <c r="GJ213" s="234"/>
      <c r="GK213" s="234"/>
      <c r="GL213" s="234"/>
      <c r="GM213" s="234"/>
      <c r="GN213" s="234"/>
      <c r="GO213" s="234"/>
      <c r="GP213" s="234"/>
      <c r="GQ213" s="234"/>
      <c r="GR213" s="234"/>
      <c r="GS213" s="234"/>
      <c r="GT213" s="234"/>
      <c r="GU213" s="234"/>
      <c r="GV213" s="234"/>
      <c r="GW213" s="234"/>
      <c r="GX213" s="234"/>
      <c r="GY213" s="234"/>
      <c r="GZ213" s="234"/>
      <c r="HA213" s="234"/>
      <c r="HB213" s="234"/>
      <c r="HC213" s="234"/>
      <c r="HD213" s="234"/>
      <c r="HE213" s="234"/>
      <c r="HF213" s="234"/>
      <c r="HG213" s="234"/>
      <c r="HH213" s="234"/>
      <c r="HI213" s="234"/>
      <c r="HJ213" s="234"/>
      <c r="HK213" s="234"/>
      <c r="HL213" s="234"/>
      <c r="HM213" s="234"/>
      <c r="HN213" s="234"/>
      <c r="HO213" s="234"/>
      <c r="HP213" s="234"/>
      <c r="HQ213" s="234"/>
      <c r="HR213" s="234"/>
      <c r="HS213" s="234"/>
      <c r="HT213" s="234"/>
      <c r="HU213" s="234"/>
      <c r="HV213" s="234"/>
      <c r="HW213" s="234"/>
      <c r="HX213" s="234"/>
      <c r="HY213" s="234"/>
      <c r="HZ213" s="234"/>
      <c r="IA213" s="234"/>
      <c r="IB213" s="234"/>
      <c r="IC213" s="234"/>
      <c r="ID213" s="234"/>
      <c r="IE213" s="234"/>
      <c r="IF213" s="234"/>
      <c r="IG213" s="234"/>
      <c r="IH213" s="234"/>
      <c r="II213" s="234"/>
      <c r="IJ213" s="234"/>
      <c r="IK213" s="234"/>
      <c r="IL213" s="234"/>
      <c r="IM213" s="234"/>
      <c r="IN213" s="234"/>
      <c r="IO213" s="234"/>
      <c r="IP213" s="234"/>
      <c r="IQ213" s="234"/>
      <c r="IR213" s="234"/>
      <c r="IS213" s="234"/>
      <c r="IT213" s="234"/>
      <c r="IU213" s="234"/>
    </row>
    <row r="214" spans="1:255" s="237" customFormat="1" ht="15" customHeight="1">
      <c r="A214" s="234"/>
      <c r="B214" s="1066"/>
      <c r="C214" s="348"/>
      <c r="D214" s="1082" t="s">
        <v>1490</v>
      </c>
      <c r="E214" s="1066"/>
      <c r="F214" s="1066"/>
      <c r="G214" s="280"/>
      <c r="H214" s="248"/>
      <c r="I214" s="248"/>
      <c r="J214" s="248"/>
      <c r="K214" s="248"/>
      <c r="L214" s="234"/>
      <c r="M214" s="234"/>
      <c r="N214" s="234"/>
      <c r="O214" s="234"/>
      <c r="P214" s="234"/>
      <c r="Q214" s="234"/>
      <c r="R214" s="234"/>
      <c r="S214" s="234"/>
      <c r="T214" s="234"/>
      <c r="U214" s="234"/>
      <c r="V214" s="234"/>
      <c r="W214" s="234"/>
      <c r="X214" s="234"/>
      <c r="Y214" s="234"/>
      <c r="Z214" s="234"/>
      <c r="AA214" s="234"/>
      <c r="AB214" s="234"/>
      <c r="AC214" s="234"/>
      <c r="AD214" s="234"/>
      <c r="AE214" s="234"/>
      <c r="AF214" s="234"/>
      <c r="AG214" s="234"/>
      <c r="AH214" s="234"/>
      <c r="AI214" s="234"/>
      <c r="AJ214" s="234"/>
      <c r="AK214" s="234"/>
      <c r="AL214" s="234"/>
      <c r="AM214" s="234"/>
      <c r="AN214" s="234"/>
      <c r="AO214" s="234"/>
      <c r="AP214" s="234"/>
      <c r="AQ214" s="234"/>
      <c r="AR214" s="234"/>
      <c r="AS214" s="234"/>
      <c r="AT214" s="234"/>
      <c r="AU214" s="234"/>
      <c r="AV214" s="234"/>
      <c r="AW214" s="234"/>
      <c r="AX214" s="234"/>
      <c r="AY214" s="234"/>
      <c r="AZ214" s="234"/>
      <c r="BA214" s="234"/>
      <c r="BB214" s="234"/>
      <c r="BC214" s="234"/>
      <c r="BD214" s="234"/>
      <c r="BE214" s="234"/>
      <c r="BF214" s="234"/>
      <c r="BG214" s="234"/>
      <c r="BH214" s="234"/>
      <c r="BI214" s="234"/>
      <c r="BJ214" s="234"/>
      <c r="BK214" s="234"/>
      <c r="BL214" s="234"/>
      <c r="BM214" s="234"/>
      <c r="BN214" s="234"/>
      <c r="BO214" s="234"/>
      <c r="BP214" s="234"/>
      <c r="BQ214" s="234"/>
      <c r="BR214" s="234"/>
      <c r="BS214" s="234"/>
      <c r="BT214" s="234"/>
      <c r="BU214" s="234"/>
      <c r="BV214" s="234"/>
      <c r="BW214" s="234"/>
      <c r="BX214" s="234"/>
      <c r="BY214" s="234"/>
      <c r="BZ214" s="234"/>
      <c r="CA214" s="234"/>
      <c r="CB214" s="234"/>
      <c r="CC214" s="234"/>
      <c r="CD214" s="234"/>
      <c r="CE214" s="234"/>
      <c r="CF214" s="234"/>
      <c r="CG214" s="234"/>
      <c r="CH214" s="234"/>
      <c r="CI214" s="234"/>
      <c r="CJ214" s="234"/>
      <c r="CK214" s="234"/>
      <c r="CL214" s="234"/>
      <c r="CM214" s="234"/>
      <c r="CN214" s="234"/>
      <c r="CO214" s="234"/>
      <c r="CP214" s="234"/>
      <c r="CQ214" s="234"/>
      <c r="CR214" s="234"/>
      <c r="CS214" s="234"/>
      <c r="CT214" s="234"/>
      <c r="CU214" s="234"/>
      <c r="CV214" s="234"/>
      <c r="CW214" s="234"/>
      <c r="CX214" s="234"/>
      <c r="CY214" s="234"/>
      <c r="CZ214" s="234"/>
      <c r="DA214" s="234"/>
      <c r="DB214" s="234"/>
      <c r="DC214" s="234"/>
      <c r="DD214" s="234"/>
      <c r="DE214" s="234"/>
      <c r="DF214" s="234"/>
      <c r="DG214" s="234"/>
      <c r="DH214" s="234"/>
      <c r="DI214" s="234"/>
      <c r="DJ214" s="234"/>
      <c r="DK214" s="234"/>
      <c r="DL214" s="234"/>
      <c r="DM214" s="234"/>
      <c r="DN214" s="234"/>
      <c r="DO214" s="234"/>
      <c r="DP214" s="234"/>
      <c r="DQ214" s="234"/>
      <c r="DR214" s="234"/>
      <c r="DS214" s="234"/>
      <c r="DT214" s="234"/>
      <c r="DU214" s="234"/>
      <c r="DV214" s="234"/>
      <c r="DW214" s="234"/>
      <c r="DX214" s="234"/>
      <c r="DY214" s="234"/>
      <c r="DZ214" s="234"/>
      <c r="EA214" s="234"/>
      <c r="EB214" s="234"/>
      <c r="EC214" s="234"/>
      <c r="ED214" s="234"/>
      <c r="EE214" s="234"/>
      <c r="EF214" s="234"/>
      <c r="EG214" s="234"/>
      <c r="EH214" s="234"/>
      <c r="EI214" s="234"/>
      <c r="EJ214" s="234"/>
      <c r="EK214" s="234"/>
      <c r="EL214" s="234"/>
      <c r="EM214" s="234"/>
      <c r="EN214" s="234"/>
      <c r="EO214" s="234"/>
      <c r="EP214" s="234"/>
      <c r="EQ214" s="234"/>
      <c r="ER214" s="234"/>
      <c r="ES214" s="234"/>
      <c r="ET214" s="234"/>
      <c r="EU214" s="234"/>
      <c r="EV214" s="234"/>
      <c r="EW214" s="234"/>
      <c r="EX214" s="234"/>
      <c r="EY214" s="234"/>
      <c r="EZ214" s="234"/>
      <c r="FA214" s="234"/>
      <c r="FB214" s="234"/>
      <c r="FC214" s="234"/>
      <c r="FD214" s="234"/>
      <c r="FE214" s="234"/>
      <c r="FF214" s="234"/>
      <c r="FG214" s="234"/>
      <c r="FH214" s="234"/>
      <c r="FI214" s="234"/>
      <c r="FJ214" s="234"/>
      <c r="FK214" s="234"/>
      <c r="FL214" s="234"/>
      <c r="FM214" s="234"/>
      <c r="FN214" s="234"/>
      <c r="FO214" s="234"/>
      <c r="FP214" s="234"/>
      <c r="FQ214" s="234"/>
      <c r="FR214" s="234"/>
      <c r="FS214" s="234"/>
      <c r="FT214" s="234"/>
      <c r="FU214" s="234"/>
      <c r="FV214" s="234"/>
      <c r="FW214" s="234"/>
      <c r="FX214" s="234"/>
      <c r="FY214" s="234"/>
      <c r="FZ214" s="234"/>
      <c r="GA214" s="234"/>
      <c r="GB214" s="234"/>
      <c r="GC214" s="234"/>
      <c r="GD214" s="234"/>
      <c r="GE214" s="234"/>
      <c r="GF214" s="234"/>
      <c r="GG214" s="234"/>
      <c r="GH214" s="234"/>
      <c r="GI214" s="234"/>
      <c r="GJ214" s="234"/>
      <c r="GK214" s="234"/>
      <c r="GL214" s="234"/>
      <c r="GM214" s="234"/>
      <c r="GN214" s="234"/>
      <c r="GO214" s="234"/>
      <c r="GP214" s="234"/>
      <c r="GQ214" s="234"/>
      <c r="GR214" s="234"/>
      <c r="GS214" s="234"/>
      <c r="GT214" s="234"/>
      <c r="GU214" s="234"/>
      <c r="GV214" s="234"/>
      <c r="GW214" s="234"/>
      <c r="GX214" s="234"/>
      <c r="GY214" s="234"/>
      <c r="GZ214" s="234"/>
      <c r="HA214" s="234"/>
      <c r="HB214" s="234"/>
      <c r="HC214" s="234"/>
      <c r="HD214" s="234"/>
      <c r="HE214" s="234"/>
      <c r="HF214" s="234"/>
      <c r="HG214" s="234"/>
      <c r="HH214" s="234"/>
      <c r="HI214" s="234"/>
      <c r="HJ214" s="234"/>
      <c r="HK214" s="234"/>
      <c r="HL214" s="234"/>
      <c r="HM214" s="234"/>
      <c r="HN214" s="234"/>
      <c r="HO214" s="234"/>
      <c r="HP214" s="234"/>
      <c r="HQ214" s="234"/>
      <c r="HR214" s="234"/>
      <c r="HS214" s="234"/>
      <c r="HT214" s="234"/>
      <c r="HU214" s="234"/>
      <c r="HV214" s="234"/>
      <c r="HW214" s="234"/>
      <c r="HX214" s="234"/>
      <c r="HY214" s="234"/>
      <c r="HZ214" s="234"/>
      <c r="IA214" s="234"/>
      <c r="IB214" s="234"/>
      <c r="IC214" s="234"/>
      <c r="ID214" s="234"/>
      <c r="IE214" s="234"/>
      <c r="IF214" s="234"/>
      <c r="IG214" s="234"/>
      <c r="IH214" s="234"/>
      <c r="II214" s="234"/>
      <c r="IJ214" s="234"/>
      <c r="IK214" s="234"/>
      <c r="IL214" s="234"/>
      <c r="IM214" s="234"/>
      <c r="IN214" s="234"/>
      <c r="IO214" s="234"/>
      <c r="IP214" s="234"/>
      <c r="IQ214" s="234"/>
      <c r="IR214" s="234"/>
      <c r="IS214" s="234"/>
      <c r="IT214" s="234"/>
      <c r="IU214" s="234"/>
    </row>
    <row r="215" spans="1:255" s="237" customFormat="1" ht="25.5" customHeight="1" thickBot="1">
      <c r="A215" s="234"/>
      <c r="B215" s="1066"/>
      <c r="C215" s="284"/>
      <c r="D215" s="1102" t="s">
        <v>1491</v>
      </c>
      <c r="E215" s="1066"/>
      <c r="F215" s="1066"/>
      <c r="G215" s="378"/>
      <c r="H215" s="379"/>
      <c r="I215" s="379"/>
      <c r="J215" s="379"/>
      <c r="K215" s="379"/>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234"/>
      <c r="AM215" s="234"/>
      <c r="AN215" s="234"/>
      <c r="AO215" s="234"/>
      <c r="AP215" s="234"/>
      <c r="AQ215" s="234"/>
      <c r="AR215" s="234"/>
      <c r="AS215" s="234"/>
      <c r="AT215" s="234"/>
      <c r="AU215" s="234"/>
      <c r="AV215" s="234"/>
      <c r="AW215" s="234"/>
      <c r="AX215" s="234"/>
      <c r="AY215" s="234"/>
      <c r="AZ215" s="234"/>
      <c r="BA215" s="234"/>
      <c r="BB215" s="234"/>
      <c r="BC215" s="234"/>
      <c r="BD215" s="234"/>
      <c r="BE215" s="234"/>
      <c r="BF215" s="234"/>
      <c r="BG215" s="234"/>
      <c r="BH215" s="234"/>
      <c r="BI215" s="234"/>
      <c r="BJ215" s="234"/>
      <c r="BK215" s="234"/>
      <c r="BL215" s="234"/>
      <c r="BM215" s="234"/>
      <c r="BN215" s="234"/>
      <c r="BO215" s="234"/>
      <c r="BP215" s="234"/>
      <c r="BQ215" s="234"/>
      <c r="BR215" s="234"/>
      <c r="BS215" s="234"/>
      <c r="BT215" s="234"/>
      <c r="BU215" s="234"/>
      <c r="BV215" s="234"/>
      <c r="BW215" s="234"/>
      <c r="BX215" s="234"/>
      <c r="BY215" s="234"/>
      <c r="BZ215" s="234"/>
      <c r="CA215" s="234"/>
      <c r="CB215" s="234"/>
      <c r="CC215" s="234"/>
      <c r="CD215" s="234"/>
      <c r="CE215" s="234"/>
      <c r="CF215" s="234"/>
      <c r="CG215" s="234"/>
      <c r="CH215" s="234"/>
      <c r="CI215" s="234"/>
      <c r="CJ215" s="234"/>
      <c r="CK215" s="234"/>
      <c r="CL215" s="234"/>
      <c r="CM215" s="234"/>
      <c r="CN215" s="234"/>
      <c r="CO215" s="234"/>
      <c r="CP215" s="234"/>
      <c r="CQ215" s="234"/>
      <c r="CR215" s="234"/>
      <c r="CS215" s="234"/>
      <c r="CT215" s="234"/>
      <c r="CU215" s="234"/>
      <c r="CV215" s="234"/>
      <c r="CW215" s="234"/>
      <c r="CX215" s="234"/>
      <c r="CY215" s="234"/>
      <c r="CZ215" s="234"/>
      <c r="DA215" s="234"/>
      <c r="DB215" s="234"/>
      <c r="DC215" s="234"/>
      <c r="DD215" s="234"/>
      <c r="DE215" s="234"/>
      <c r="DF215" s="234"/>
      <c r="DG215" s="234"/>
      <c r="DH215" s="234"/>
      <c r="DI215" s="234"/>
      <c r="DJ215" s="234"/>
      <c r="DK215" s="234"/>
      <c r="DL215" s="234"/>
      <c r="DM215" s="234"/>
      <c r="DN215" s="234"/>
      <c r="DO215" s="234"/>
      <c r="DP215" s="234"/>
      <c r="DQ215" s="234"/>
      <c r="DR215" s="234"/>
      <c r="DS215" s="234"/>
      <c r="DT215" s="234"/>
      <c r="DU215" s="234"/>
      <c r="DV215" s="234"/>
      <c r="DW215" s="234"/>
      <c r="DX215" s="234"/>
      <c r="DY215" s="234"/>
      <c r="DZ215" s="234"/>
      <c r="EA215" s="234"/>
      <c r="EB215" s="234"/>
      <c r="EC215" s="234"/>
      <c r="ED215" s="234"/>
      <c r="EE215" s="234"/>
      <c r="EF215" s="234"/>
      <c r="EG215" s="234"/>
      <c r="EH215" s="234"/>
      <c r="EI215" s="234"/>
      <c r="EJ215" s="234"/>
      <c r="EK215" s="234"/>
      <c r="EL215" s="234"/>
      <c r="EM215" s="234"/>
      <c r="EN215" s="234"/>
      <c r="EO215" s="234"/>
      <c r="EP215" s="234"/>
      <c r="EQ215" s="234"/>
      <c r="ER215" s="234"/>
      <c r="ES215" s="234"/>
      <c r="ET215" s="234"/>
      <c r="EU215" s="234"/>
      <c r="EV215" s="234"/>
      <c r="EW215" s="234"/>
      <c r="EX215" s="234"/>
      <c r="EY215" s="234"/>
      <c r="EZ215" s="234"/>
      <c r="FA215" s="234"/>
      <c r="FB215" s="234"/>
      <c r="FC215" s="234"/>
      <c r="FD215" s="234"/>
      <c r="FE215" s="234"/>
      <c r="FF215" s="234"/>
      <c r="FG215" s="234"/>
      <c r="FH215" s="234"/>
      <c r="FI215" s="234"/>
      <c r="FJ215" s="234"/>
      <c r="FK215" s="234"/>
      <c r="FL215" s="234"/>
      <c r="FM215" s="234"/>
      <c r="FN215" s="234"/>
      <c r="FO215" s="234"/>
      <c r="FP215" s="234"/>
      <c r="FQ215" s="234"/>
      <c r="FR215" s="234"/>
      <c r="FS215" s="234"/>
      <c r="FT215" s="234"/>
      <c r="FU215" s="234"/>
      <c r="FV215" s="234"/>
      <c r="FW215" s="234"/>
      <c r="FX215" s="234"/>
      <c r="FY215" s="234"/>
      <c r="FZ215" s="234"/>
      <c r="GA215" s="234"/>
      <c r="GB215" s="234"/>
      <c r="GC215" s="234"/>
      <c r="GD215" s="234"/>
      <c r="GE215" s="234"/>
      <c r="GF215" s="234"/>
      <c r="GG215" s="234"/>
      <c r="GH215" s="234"/>
      <c r="GI215" s="234"/>
      <c r="GJ215" s="234"/>
      <c r="GK215" s="234"/>
      <c r="GL215" s="234"/>
      <c r="GM215" s="234"/>
      <c r="GN215" s="234"/>
      <c r="GO215" s="234"/>
      <c r="GP215" s="234"/>
      <c r="GQ215" s="234"/>
      <c r="GR215" s="234"/>
      <c r="GS215" s="234"/>
      <c r="GT215" s="234"/>
      <c r="GU215" s="234"/>
      <c r="GV215" s="234"/>
      <c r="GW215" s="234"/>
      <c r="GX215" s="234"/>
      <c r="GY215" s="234"/>
      <c r="GZ215" s="234"/>
      <c r="HA215" s="234"/>
      <c r="HB215" s="234"/>
      <c r="HC215" s="234"/>
      <c r="HD215" s="234"/>
      <c r="HE215" s="234"/>
      <c r="HF215" s="234"/>
      <c r="HG215" s="234"/>
      <c r="HH215" s="234"/>
      <c r="HI215" s="234"/>
      <c r="HJ215" s="234"/>
      <c r="HK215" s="234"/>
      <c r="HL215" s="234"/>
      <c r="HM215" s="234"/>
      <c r="HN215" s="234"/>
      <c r="HO215" s="234"/>
      <c r="HP215" s="234"/>
      <c r="HQ215" s="234"/>
      <c r="HR215" s="234"/>
      <c r="HS215" s="234"/>
      <c r="HT215" s="234"/>
      <c r="HU215" s="234"/>
      <c r="HV215" s="234"/>
      <c r="HW215" s="234"/>
      <c r="HX215" s="234"/>
      <c r="HY215" s="234"/>
      <c r="HZ215" s="234"/>
      <c r="IA215" s="234"/>
      <c r="IB215" s="234"/>
      <c r="IC215" s="234"/>
      <c r="ID215" s="234"/>
      <c r="IE215" s="234"/>
      <c r="IF215" s="234"/>
      <c r="IG215" s="234"/>
      <c r="IH215" s="234"/>
      <c r="II215" s="234"/>
      <c r="IJ215" s="234"/>
      <c r="IK215" s="234"/>
      <c r="IL215" s="234"/>
      <c r="IM215" s="234"/>
      <c r="IN215" s="234"/>
      <c r="IO215" s="234"/>
      <c r="IP215" s="234"/>
      <c r="IQ215" s="234"/>
      <c r="IR215" s="234"/>
      <c r="IS215" s="234"/>
      <c r="IT215" s="234"/>
      <c r="IU215" s="234"/>
    </row>
  </sheetData>
  <sheetProtection algorithmName="SHA-512" hashValue="Gz9bnZS8riqulB8sC41SKUNYnBVjfpPNTPqqAg5/uSbtdhucckPuRzKAikCrQyj2+deGX1+VJ/LBl6u/CbFrkg==" saltValue="S9Ms9vWzamBNWcsAfUGejw==" spinCount="100000" sheet="1" objects="1" scenarios="1" selectLockedCells="1" selectUnlockedCells="1"/>
  <mergeCells count="102">
    <mergeCell ref="D213:F213"/>
    <mergeCell ref="D214:F214"/>
    <mergeCell ref="D215:F215"/>
    <mergeCell ref="D204:F204"/>
    <mergeCell ref="D205:F205"/>
    <mergeCell ref="D206:F206"/>
    <mergeCell ref="D207:F207"/>
    <mergeCell ref="D209:F209"/>
    <mergeCell ref="D210:F210"/>
    <mergeCell ref="B168:B215"/>
    <mergeCell ref="D168:F168"/>
    <mergeCell ref="D169:F169"/>
    <mergeCell ref="D170:F170"/>
    <mergeCell ref="D171:F171"/>
    <mergeCell ref="D172:F172"/>
    <mergeCell ref="D173:F173"/>
    <mergeCell ref="D174:F174"/>
    <mergeCell ref="D175:F175"/>
    <mergeCell ref="D176:F176"/>
    <mergeCell ref="D189:F189"/>
    <mergeCell ref="D194:F194"/>
    <mergeCell ref="D195:F195"/>
    <mergeCell ref="D200:F200"/>
    <mergeCell ref="D201:F201"/>
    <mergeCell ref="D202:F202"/>
    <mergeCell ref="D177:F177"/>
    <mergeCell ref="D178:F178"/>
    <mergeCell ref="D179:F179"/>
    <mergeCell ref="D180:F180"/>
    <mergeCell ref="D181:F181"/>
    <mergeCell ref="D188:F188"/>
    <mergeCell ref="D211:F211"/>
    <mergeCell ref="D212:F212"/>
    <mergeCell ref="D149:F149"/>
    <mergeCell ref="B150:B167"/>
    <mergeCell ref="D150:F150"/>
    <mergeCell ref="D151:F151"/>
    <mergeCell ref="D152:F152"/>
    <mergeCell ref="D153:F153"/>
    <mergeCell ref="D154:F154"/>
    <mergeCell ref="D155:F155"/>
    <mergeCell ref="D162:F162"/>
    <mergeCell ref="D163:F163"/>
    <mergeCell ref="D164:F164"/>
    <mergeCell ref="D165:F165"/>
    <mergeCell ref="D166:F166"/>
    <mergeCell ref="D167:F167"/>
    <mergeCell ref="D156:F156"/>
    <mergeCell ref="D157:F157"/>
    <mergeCell ref="D158:F158"/>
    <mergeCell ref="D159:F159"/>
    <mergeCell ref="D160:F160"/>
    <mergeCell ref="D161:F161"/>
    <mergeCell ref="D141:F141"/>
    <mergeCell ref="D142:F142"/>
    <mergeCell ref="D143:F143"/>
    <mergeCell ref="D144:F144"/>
    <mergeCell ref="D145:F145"/>
    <mergeCell ref="D146:F146"/>
    <mergeCell ref="B108:B114"/>
    <mergeCell ref="B116:E116"/>
    <mergeCell ref="B117:B123"/>
    <mergeCell ref="B130:F131"/>
    <mergeCell ref="D136:F136"/>
    <mergeCell ref="B137:B148"/>
    <mergeCell ref="D137:F137"/>
    <mergeCell ref="D138:F138"/>
    <mergeCell ref="D139:F139"/>
    <mergeCell ref="D140:F140"/>
    <mergeCell ref="D147:F147"/>
    <mergeCell ref="D148:F148"/>
    <mergeCell ref="D100:E100"/>
    <mergeCell ref="D101:K101"/>
    <mergeCell ref="D102:K102"/>
    <mergeCell ref="D104:K104"/>
    <mergeCell ref="D105:K105"/>
    <mergeCell ref="B107:D107"/>
    <mergeCell ref="D60:K60"/>
    <mergeCell ref="D76:K76"/>
    <mergeCell ref="D77:K77"/>
    <mergeCell ref="D78:K78"/>
    <mergeCell ref="D94:K94"/>
    <mergeCell ref="D95:K95"/>
    <mergeCell ref="D39:K39"/>
    <mergeCell ref="D40:K40"/>
    <mergeCell ref="D41:K41"/>
    <mergeCell ref="D42:K42"/>
    <mergeCell ref="D43:K43"/>
    <mergeCell ref="D59:K59"/>
    <mergeCell ref="F11:S11"/>
    <mergeCell ref="E12:F12"/>
    <mergeCell ref="E13:P13"/>
    <mergeCell ref="B15:B21"/>
    <mergeCell ref="D22:K22"/>
    <mergeCell ref="D23:K23"/>
    <mergeCell ref="A1:P1"/>
    <mergeCell ref="A2:P2"/>
    <mergeCell ref="A3:P3"/>
    <mergeCell ref="A4:D4"/>
    <mergeCell ref="A5:P5"/>
    <mergeCell ref="B10:D10"/>
    <mergeCell ref="F10:S10"/>
  </mergeCells>
  <dataValidations count="4">
    <dataValidation type="textLength" allowBlank="1" showInputMessage="1" showErrorMessage="1" errorTitle="ERROR" error="Escriba POMCA, PMM o PMA" promptTitle="ESCRIBA" prompt="POMCA, PMA o PMM" sqref="D25:D38 D46:D58">
      <formula1>1</formula1>
      <formula2>5</formula2>
    </dataValidation>
    <dataValidation type="whole" operator="greaterThanOrEqual" allowBlank="1" showInputMessage="1" showErrorMessage="1" errorTitle="ERROR" error="Valor en HECTAREAS (sin decimales)_x000a_" sqref="G25:G38">
      <formula1>0</formula1>
    </dataValidation>
    <dataValidation allowBlank="1" showInputMessage="1" showErrorMessage="1" promptTitle="ESTADO" prompt="Procesos formales previos_x000a_Aprestamiento_x000a_Diagnóstico_x000a_Prospectiva y Zonificación Ambiental_x000a_Formulación_x000a_Aprobado" sqref="H25:H38"/>
    <dataValidation type="decimal" allowBlank="1" showInputMessage="1" showErrorMessage="1" errorTitle="ERROR" error="Escriba un valor entre 0% y 100%" sqref="G45:J57 G62:H75 I62:I72">
      <formula1>0</formula1>
      <formula2>1</formula2>
    </dataValidation>
  </dataValidations>
  <pageMargins left="0.25" right="0.25" top="0.75" bottom="0.75" header="0" footer="0"/>
  <pageSetup orientation="landscape"/>
  <headerFooter>
    <oddFooter>&amp;C&amp;"Helvetica Neue,Regular"&amp;12&amp;K000000&amp;P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0"/>
  <sheetViews>
    <sheetView showGridLines="0" zoomScale="124" zoomScaleNormal="124" zoomScalePageLayoutView="125" workbookViewId="0">
      <selection activeCell="G24" sqref="G24"/>
    </sheetView>
  </sheetViews>
  <sheetFormatPr baseColWidth="10" defaultColWidth="10.85546875" defaultRowHeight="15"/>
  <cols>
    <col min="1" max="1" width="1.85546875" style="131" customWidth="1"/>
    <col min="2" max="2" width="10.85546875" style="131" customWidth="1"/>
    <col min="3" max="3" width="5.140625" style="160" bestFit="1" customWidth="1"/>
    <col min="4" max="4" width="34.85546875" style="131" customWidth="1"/>
    <col min="5" max="5" width="18.140625" style="131" customWidth="1"/>
    <col min="6" max="7" width="10.85546875" style="131"/>
    <col min="8" max="8" width="12" style="131" customWidth="1"/>
    <col min="9" max="16384" width="10.85546875" style="131"/>
  </cols>
  <sheetData>
    <row r="1" spans="1:21" s="424" customFormat="1" ht="100.5" customHeight="1" thickBot="1">
      <c r="A1" s="1368"/>
      <c r="B1" s="1369"/>
      <c r="C1" s="1369"/>
      <c r="D1" s="1369"/>
      <c r="E1" s="1369"/>
      <c r="F1" s="1369"/>
      <c r="G1" s="1369"/>
      <c r="H1" s="1369"/>
      <c r="I1" s="1369"/>
      <c r="J1" s="1369"/>
      <c r="K1" s="1369"/>
      <c r="L1" s="1369"/>
      <c r="M1" s="1369"/>
      <c r="N1" s="1369"/>
      <c r="O1" s="1369"/>
      <c r="P1" s="1370"/>
      <c r="Q1" s="131"/>
      <c r="R1" s="131"/>
    </row>
    <row r="2" spans="1:21" s="425" customFormat="1" ht="16.5" thickBot="1">
      <c r="A2" s="1371" t="e">
        <f>'[4]Datos Generales'!C5</f>
        <v>#REF!</v>
      </c>
      <c r="B2" s="1372"/>
      <c r="C2" s="1372"/>
      <c r="D2" s="1372"/>
      <c r="E2" s="1372"/>
      <c r="F2" s="1372"/>
      <c r="G2" s="1372"/>
      <c r="H2" s="1372"/>
      <c r="I2" s="1372"/>
      <c r="J2" s="1372"/>
      <c r="K2" s="1372"/>
      <c r="L2" s="1372"/>
      <c r="M2" s="1372"/>
      <c r="N2" s="1372"/>
      <c r="O2" s="1372"/>
      <c r="P2" s="1373"/>
      <c r="Q2" s="131"/>
      <c r="R2" s="131"/>
    </row>
    <row r="3" spans="1:21" s="425" customFormat="1" ht="16.5" thickBot="1">
      <c r="A3" s="1374" t="s">
        <v>104</v>
      </c>
      <c r="B3" s="1375"/>
      <c r="C3" s="1375"/>
      <c r="D3" s="1375"/>
      <c r="E3" s="1375"/>
      <c r="F3" s="1375"/>
      <c r="G3" s="1375"/>
      <c r="H3" s="1375"/>
      <c r="I3" s="1375"/>
      <c r="J3" s="1375"/>
      <c r="K3" s="1375"/>
      <c r="L3" s="1375"/>
      <c r="M3" s="1375"/>
      <c r="N3" s="1375"/>
      <c r="O3" s="1375"/>
      <c r="P3" s="1376"/>
      <c r="Q3" s="131"/>
      <c r="R3" s="131"/>
    </row>
    <row r="4" spans="1:21" s="425" customFormat="1" ht="16.5" thickBot="1">
      <c r="A4" s="1377" t="s">
        <v>263</v>
      </c>
      <c r="B4" s="1378"/>
      <c r="C4" s="1378"/>
      <c r="D4" s="1378"/>
      <c r="E4" s="818" t="s">
        <v>1632</v>
      </c>
      <c r="F4" s="818"/>
      <c r="G4" s="818"/>
      <c r="H4" s="818"/>
      <c r="I4" s="818"/>
      <c r="J4" s="818"/>
      <c r="K4" s="818"/>
      <c r="L4" s="133"/>
      <c r="M4" s="133"/>
      <c r="N4" s="133"/>
      <c r="O4" s="133"/>
      <c r="P4" s="134"/>
      <c r="Q4" s="131"/>
      <c r="R4" s="131"/>
    </row>
    <row r="5" spans="1:21" ht="16.5" customHeight="1" thickBot="1">
      <c r="A5" s="1374" t="s">
        <v>125</v>
      </c>
      <c r="B5" s="1375"/>
      <c r="C5" s="1375"/>
      <c r="D5" s="1375"/>
      <c r="E5" s="1375"/>
      <c r="F5" s="1375"/>
      <c r="G5" s="1375"/>
      <c r="H5" s="1375"/>
      <c r="I5" s="1375"/>
      <c r="J5" s="1375"/>
      <c r="K5" s="1375"/>
      <c r="L5" s="1375"/>
      <c r="M5" s="1375"/>
      <c r="N5" s="1375"/>
      <c r="O5" s="1375"/>
      <c r="P5" s="1376"/>
    </row>
    <row r="6" spans="1:21">
      <c r="B6" s="135" t="s">
        <v>134</v>
      </c>
      <c r="C6" s="136"/>
      <c r="D6" s="137"/>
      <c r="E6" s="138"/>
      <c r="F6" s="137" t="s">
        <v>135</v>
      </c>
      <c r="G6" s="137"/>
      <c r="H6" s="137"/>
      <c r="I6" s="137"/>
      <c r="J6" s="137"/>
      <c r="K6" s="137"/>
    </row>
    <row r="7" spans="1:21" ht="15.75" thickBot="1">
      <c r="B7" s="429"/>
      <c r="C7" s="430"/>
      <c r="D7" s="137"/>
      <c r="E7" s="139"/>
      <c r="F7" s="137" t="s">
        <v>136</v>
      </c>
      <c r="G7" s="137"/>
      <c r="H7" s="137"/>
      <c r="I7" s="137"/>
      <c r="J7" s="137"/>
      <c r="K7" s="137"/>
    </row>
    <row r="8" spans="1:21" ht="15.75" thickBot="1">
      <c r="B8" s="103" t="s">
        <v>137</v>
      </c>
      <c r="C8" s="141">
        <v>2019</v>
      </c>
      <c r="D8" s="99">
        <f>IF(E10="NO APLICA","NO APLICA",IF(E11="NO SE REPORTA","SIN INFORMACION",+E42))</f>
        <v>1</v>
      </c>
      <c r="E8" s="142"/>
      <c r="F8" s="137" t="s">
        <v>138</v>
      </c>
      <c r="G8" s="137"/>
      <c r="H8" s="137"/>
      <c r="I8" s="137"/>
      <c r="J8" s="137"/>
      <c r="K8" s="137"/>
    </row>
    <row r="9" spans="1:21">
      <c r="B9" s="143" t="s">
        <v>139</v>
      </c>
      <c r="D9" s="137"/>
      <c r="E9" s="137"/>
      <c r="F9" s="137"/>
      <c r="G9" s="137"/>
      <c r="H9" s="137"/>
      <c r="I9" s="137"/>
      <c r="J9" s="137"/>
      <c r="K9" s="137"/>
    </row>
    <row r="10" spans="1:21">
      <c r="B10" s="1128" t="s">
        <v>140</v>
      </c>
      <c r="C10" s="1128"/>
      <c r="D10" s="1128"/>
      <c r="E10" s="145" t="s">
        <v>141</v>
      </c>
      <c r="F10" s="116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130"/>
      <c r="H10" s="1130"/>
      <c r="I10" s="1130"/>
      <c r="J10" s="1130"/>
      <c r="K10" s="1130"/>
      <c r="L10" s="1130"/>
      <c r="M10" s="1130"/>
      <c r="N10" s="1130"/>
      <c r="O10" s="1130"/>
      <c r="P10" s="1130"/>
      <c r="Q10" s="1130"/>
      <c r="R10" s="1130"/>
      <c r="S10" s="1130"/>
      <c r="T10" s="137"/>
      <c r="U10" s="137"/>
    </row>
    <row r="11" spans="1:21" ht="14.45" customHeight="1">
      <c r="B11" s="146"/>
      <c r="C11" s="144"/>
      <c r="D11" s="98" t="str">
        <f>IF(E10="SI APLICA","¿El indicador no se reporta por limitaciones de información disponible? ","")</f>
        <v xml:space="preserve">¿El indicador no se reporta por limitaciones de información disponible? </v>
      </c>
      <c r="E11" s="147" t="s">
        <v>142</v>
      </c>
      <c r="F11" s="1172"/>
      <c r="G11" s="1143"/>
      <c r="H11" s="1143"/>
      <c r="I11" s="1143"/>
      <c r="J11" s="1143"/>
      <c r="K11" s="1143"/>
      <c r="L11" s="1143"/>
      <c r="M11" s="1143"/>
      <c r="N11" s="1143"/>
      <c r="O11" s="1143"/>
      <c r="P11" s="1143"/>
      <c r="Q11" s="1143"/>
      <c r="R11" s="1143"/>
      <c r="S11" s="1143"/>
    </row>
    <row r="12" spans="1:21" ht="23.45" customHeight="1">
      <c r="B12" s="143"/>
      <c r="C12" s="144"/>
      <c r="D12" s="98" t="str">
        <f>IF(E11="SI SE REPORTA","¿Qué programas o proyectos del Plan de Acción están asociados al indicador? ","")</f>
        <v xml:space="preserve">¿Qué programas o proyectos del Plan de Acción están asociados al indicador? </v>
      </c>
      <c r="E12" s="1144" t="s">
        <v>48</v>
      </c>
      <c r="F12" s="1144"/>
      <c r="G12" s="1144"/>
      <c r="H12" s="1144"/>
      <c r="I12" s="1144"/>
      <c r="J12" s="1144"/>
      <c r="K12" s="1144"/>
      <c r="L12" s="1144"/>
      <c r="M12" s="1144"/>
      <c r="N12" s="1144"/>
      <c r="O12" s="1144"/>
      <c r="P12" s="1144"/>
      <c r="Q12" s="1144"/>
      <c r="R12" s="1144"/>
    </row>
    <row r="13" spans="1:21" ht="21.95" customHeight="1">
      <c r="B13" s="143"/>
      <c r="C13" s="144"/>
      <c r="D13" s="98" t="s">
        <v>143</v>
      </c>
      <c r="E13" s="1145"/>
      <c r="F13" s="1146"/>
      <c r="G13" s="1146"/>
      <c r="H13" s="1146"/>
      <c r="I13" s="1146"/>
      <c r="J13" s="1146"/>
      <c r="K13" s="1146"/>
      <c r="L13" s="1146"/>
      <c r="M13" s="1146"/>
      <c r="N13" s="1146"/>
      <c r="O13" s="1146"/>
      <c r="P13" s="1146"/>
      <c r="Q13" s="1146"/>
      <c r="R13" s="1147"/>
    </row>
    <row r="14" spans="1:21" ht="6.95" customHeight="1" thickBot="1">
      <c r="B14" s="143"/>
      <c r="D14" s="137"/>
      <c r="E14" s="137"/>
      <c r="F14" s="137"/>
      <c r="G14" s="137"/>
      <c r="H14" s="137"/>
      <c r="I14" s="137"/>
      <c r="J14" s="137"/>
      <c r="K14" s="137"/>
    </row>
    <row r="15" spans="1:21" ht="15.6" customHeight="1" thickTop="1" thickBot="1">
      <c r="B15" s="1291" t="s">
        <v>144</v>
      </c>
      <c r="C15" s="148"/>
      <c r="D15" s="1173" t="s">
        <v>145</v>
      </c>
      <c r="E15" s="1174"/>
      <c r="F15" s="1174"/>
      <c r="G15" s="1174"/>
      <c r="H15" s="1174"/>
      <c r="I15" s="1174"/>
      <c r="J15" s="1174"/>
      <c r="K15" s="1174"/>
      <c r="L15" s="1400"/>
    </row>
    <row r="16" spans="1:21" ht="15.75" thickBot="1">
      <c r="B16" s="1417"/>
      <c r="C16" s="163" t="s">
        <v>105</v>
      </c>
      <c r="D16" s="212" t="s">
        <v>146</v>
      </c>
      <c r="E16" s="212" t="s">
        <v>419</v>
      </c>
      <c r="F16" s="212" t="s">
        <v>420</v>
      </c>
      <c r="G16" s="212" t="s">
        <v>421</v>
      </c>
      <c r="H16" s="212" t="s">
        <v>422</v>
      </c>
      <c r="I16" s="212" t="s">
        <v>151</v>
      </c>
      <c r="J16" s="137"/>
      <c r="L16" s="438"/>
    </row>
    <row r="17" spans="2:12" ht="48.75" thickBot="1">
      <c r="B17" s="1417"/>
      <c r="C17" s="128" t="s">
        <v>152</v>
      </c>
      <c r="D17" s="209" t="s">
        <v>985</v>
      </c>
      <c r="E17" s="8">
        <v>3</v>
      </c>
      <c r="F17" s="8">
        <v>4</v>
      </c>
      <c r="G17" s="8">
        <v>4</v>
      </c>
      <c r="H17" s="8">
        <v>4</v>
      </c>
      <c r="I17" s="118">
        <f t="shared" ref="I17:I19" si="0">SUM(E17:H17)</f>
        <v>15</v>
      </c>
      <c r="J17" s="137"/>
      <c r="L17" s="438"/>
    </row>
    <row r="18" spans="2:12" ht="15.75" thickBot="1">
      <c r="B18" s="1417"/>
      <c r="C18" s="128" t="s">
        <v>154</v>
      </c>
      <c r="D18" s="209" t="s">
        <v>155</v>
      </c>
      <c r="E18" s="149">
        <v>12650000</v>
      </c>
      <c r="F18" s="149">
        <v>190000000</v>
      </c>
      <c r="G18" s="149">
        <v>80000000</v>
      </c>
      <c r="H18" s="149">
        <v>145000000</v>
      </c>
      <c r="I18" s="124">
        <f t="shared" si="0"/>
        <v>427650000</v>
      </c>
      <c r="J18" s="137"/>
      <c r="L18" s="438"/>
    </row>
    <row r="19" spans="2:12" ht="15.75" thickBot="1">
      <c r="B19" s="1417"/>
      <c r="C19" s="128" t="s">
        <v>156</v>
      </c>
      <c r="D19" s="209" t="s">
        <v>157</v>
      </c>
      <c r="E19" s="149">
        <v>39650740</v>
      </c>
      <c r="F19" s="149">
        <v>190000000</v>
      </c>
      <c r="G19" s="149">
        <v>80000000</v>
      </c>
      <c r="H19" s="149">
        <v>245354419</v>
      </c>
      <c r="I19" s="124">
        <f t="shared" si="0"/>
        <v>555005159</v>
      </c>
      <c r="J19" s="137"/>
      <c r="L19" s="438"/>
    </row>
    <row r="20" spans="2:12">
      <c r="B20" s="207"/>
      <c r="C20" s="151"/>
      <c r="D20" s="1202"/>
      <c r="E20" s="1203"/>
      <c r="F20" s="1203"/>
      <c r="G20" s="1203"/>
      <c r="H20" s="1203"/>
      <c r="I20" s="1203"/>
      <c r="J20" s="1203"/>
      <c r="K20" s="1203"/>
      <c r="L20" s="1295"/>
    </row>
    <row r="21" spans="2:12" ht="15.75" thickBot="1">
      <c r="B21" s="207"/>
      <c r="C21" s="151"/>
      <c r="D21" s="1382" t="s">
        <v>984</v>
      </c>
      <c r="E21" s="1176"/>
      <c r="F21" s="1176"/>
      <c r="G21" s="1176"/>
      <c r="H21" s="1176"/>
      <c r="I21" s="1176"/>
      <c r="J21" s="1176"/>
      <c r="K21" s="1176"/>
      <c r="L21" s="1383"/>
    </row>
    <row r="22" spans="2:12" ht="15" customHeight="1" thickBot="1">
      <c r="B22" s="207"/>
      <c r="C22" s="1395" t="s">
        <v>105</v>
      </c>
      <c r="D22" s="1335" t="s">
        <v>159</v>
      </c>
      <c r="E22" s="1335" t="s">
        <v>863</v>
      </c>
      <c r="F22" s="1414" t="s">
        <v>160</v>
      </c>
      <c r="G22" s="1415"/>
      <c r="H22" s="1414" t="s">
        <v>161</v>
      </c>
      <c r="I22" s="1416"/>
      <c r="J22" s="1416"/>
      <c r="K22" s="1415"/>
      <c r="L22" s="164"/>
    </row>
    <row r="23" spans="2:12" ht="34.5" thickBot="1">
      <c r="B23" s="207"/>
      <c r="C23" s="1396"/>
      <c r="D23" s="1337"/>
      <c r="E23" s="1337"/>
      <c r="F23" s="117" t="s">
        <v>162</v>
      </c>
      <c r="G23" s="216" t="s">
        <v>163</v>
      </c>
      <c r="H23" s="117" t="s">
        <v>155</v>
      </c>
      <c r="I23" s="117" t="s">
        <v>164</v>
      </c>
      <c r="J23" s="117" t="s">
        <v>165</v>
      </c>
      <c r="K23" s="117" t="s">
        <v>166</v>
      </c>
      <c r="L23" s="165"/>
    </row>
    <row r="24" spans="2:12" ht="48.75" thickBot="1">
      <c r="B24" s="207"/>
      <c r="C24" s="119">
        <v>1</v>
      </c>
      <c r="D24" s="97" t="s">
        <v>983</v>
      </c>
      <c r="E24" s="97" t="s">
        <v>982</v>
      </c>
      <c r="F24" s="10"/>
      <c r="G24" s="10">
        <v>1</v>
      </c>
      <c r="H24" s="149">
        <v>87538065</v>
      </c>
      <c r="I24" s="149">
        <v>128174063</v>
      </c>
      <c r="J24" s="149">
        <v>128174063</v>
      </c>
      <c r="K24" s="149">
        <v>25020364</v>
      </c>
      <c r="L24" s="165"/>
    </row>
    <row r="25" spans="2:12" ht="36.75" thickBot="1">
      <c r="B25" s="207"/>
      <c r="C25" s="119">
        <v>2</v>
      </c>
      <c r="D25" s="97" t="s">
        <v>981</v>
      </c>
      <c r="E25" s="97" t="s">
        <v>979</v>
      </c>
      <c r="F25" s="10"/>
      <c r="G25" s="10">
        <v>1</v>
      </c>
      <c r="H25" s="149">
        <v>10000000</v>
      </c>
      <c r="I25" s="149">
        <v>10000000</v>
      </c>
      <c r="J25" s="149">
        <v>10000000</v>
      </c>
      <c r="K25" s="149">
        <v>10000000</v>
      </c>
      <c r="L25" s="165"/>
    </row>
    <row r="26" spans="2:12" ht="36.75" thickBot="1">
      <c r="B26" s="207"/>
      <c r="C26" s="119">
        <v>3</v>
      </c>
      <c r="D26" s="97" t="s">
        <v>980</v>
      </c>
      <c r="E26" s="97" t="s">
        <v>979</v>
      </c>
      <c r="F26" s="10"/>
      <c r="G26" s="10">
        <v>1</v>
      </c>
      <c r="H26" s="149">
        <v>60000000</v>
      </c>
      <c r="I26" s="149">
        <v>146000000</v>
      </c>
      <c r="J26" s="149">
        <v>146000000</v>
      </c>
      <c r="K26" s="149">
        <v>105664493</v>
      </c>
      <c r="L26" s="165"/>
    </row>
    <row r="27" spans="2:12" ht="24.75" thickBot="1">
      <c r="B27" s="207"/>
      <c r="C27" s="119">
        <v>4</v>
      </c>
      <c r="D27" s="97" t="s">
        <v>1633</v>
      </c>
      <c r="E27" s="97" t="s">
        <v>979</v>
      </c>
      <c r="F27" s="10"/>
      <c r="G27" s="10">
        <v>1</v>
      </c>
      <c r="H27" s="149">
        <v>50000000</v>
      </c>
      <c r="I27" s="149">
        <v>50000000</v>
      </c>
      <c r="J27" s="149">
        <v>50000000</v>
      </c>
      <c r="K27" s="149"/>
      <c r="L27" s="165"/>
    </row>
    <row r="28" spans="2:12" ht="15.75" thickBot="1">
      <c r="B28" s="207"/>
      <c r="C28" s="119">
        <v>5</v>
      </c>
      <c r="D28" s="152"/>
      <c r="E28" s="97"/>
      <c r="F28" s="10"/>
      <c r="G28" s="10"/>
      <c r="H28" s="149"/>
      <c r="I28" s="149"/>
      <c r="J28" s="149"/>
      <c r="K28" s="149"/>
      <c r="L28" s="165"/>
    </row>
    <row r="29" spans="2:12" ht="15.75" thickBot="1">
      <c r="B29" s="207"/>
      <c r="C29" s="119">
        <v>6</v>
      </c>
      <c r="D29" s="152"/>
      <c r="E29" s="97"/>
      <c r="F29" s="10"/>
      <c r="G29" s="10"/>
      <c r="H29" s="149"/>
      <c r="I29" s="149"/>
      <c r="J29" s="149"/>
      <c r="K29" s="149"/>
      <c r="L29" s="165"/>
    </row>
    <row r="30" spans="2:12" ht="15.75" thickBot="1">
      <c r="B30" s="207"/>
      <c r="C30" s="136"/>
      <c r="D30" s="180" t="s">
        <v>184</v>
      </c>
      <c r="E30" s="210"/>
      <c r="F30" s="211"/>
      <c r="G30" s="212"/>
      <c r="H30" s="153">
        <f>SUM(H24:H29)</f>
        <v>207538065</v>
      </c>
      <c r="I30" s="153">
        <f t="shared" ref="I30:K30" si="1">SUM(I24:I29)</f>
        <v>334174063</v>
      </c>
      <c r="J30" s="153">
        <f t="shared" si="1"/>
        <v>334174063</v>
      </c>
      <c r="K30" s="153">
        <f t="shared" si="1"/>
        <v>140684857</v>
      </c>
      <c r="L30" s="130"/>
    </row>
    <row r="31" spans="2:12">
      <c r="B31" s="207"/>
      <c r="C31" s="151"/>
      <c r="D31" s="1202" t="s">
        <v>185</v>
      </c>
      <c r="E31" s="1203"/>
      <c r="F31" s="1203"/>
      <c r="G31" s="1203"/>
      <c r="H31" s="1203"/>
      <c r="I31" s="1203"/>
      <c r="J31" s="1203"/>
      <c r="K31" s="1203"/>
      <c r="L31" s="1295"/>
    </row>
    <row r="32" spans="2:12" ht="24" customHeight="1" thickBot="1">
      <c r="B32" s="207"/>
      <c r="C32" s="151"/>
      <c r="D32" s="1202" t="s">
        <v>978</v>
      </c>
      <c r="E32" s="1203"/>
      <c r="F32" s="1203"/>
      <c r="G32" s="1203"/>
      <c r="H32" s="1203"/>
      <c r="I32" s="1203"/>
      <c r="J32" s="1203"/>
      <c r="K32" s="1203"/>
      <c r="L32" s="1295"/>
    </row>
    <row r="33" spans="2:14" ht="15.75" thickBot="1">
      <c r="B33" s="207"/>
      <c r="C33" s="1408" t="s">
        <v>105</v>
      </c>
      <c r="D33" s="1349" t="s">
        <v>187</v>
      </c>
      <c r="E33" s="217" t="s">
        <v>188</v>
      </c>
      <c r="F33" s="1352" t="s">
        <v>189</v>
      </c>
      <c r="G33" s="1353"/>
      <c r="H33" s="1411" t="s">
        <v>167</v>
      </c>
      <c r="I33" s="137"/>
      <c r="J33" s="137"/>
      <c r="L33" s="438"/>
    </row>
    <row r="34" spans="2:14">
      <c r="B34" s="207"/>
      <c r="C34" s="1409"/>
      <c r="D34" s="1350"/>
      <c r="E34" s="1335" t="s">
        <v>977</v>
      </c>
      <c r="F34" s="1335" t="s">
        <v>191</v>
      </c>
      <c r="G34" s="509" t="s">
        <v>192</v>
      </c>
      <c r="H34" s="1412"/>
      <c r="I34" s="137"/>
      <c r="J34" s="137"/>
      <c r="L34" s="438"/>
    </row>
    <row r="35" spans="2:14" ht="24.75" thickBot="1">
      <c r="B35" s="207"/>
      <c r="C35" s="1410"/>
      <c r="D35" s="1351"/>
      <c r="E35" s="1337"/>
      <c r="F35" s="1337"/>
      <c r="G35" s="209" t="s">
        <v>193</v>
      </c>
      <c r="H35" s="1413"/>
      <c r="I35" s="137"/>
      <c r="J35" s="137"/>
      <c r="L35" s="438"/>
    </row>
    <row r="36" spans="2:14" ht="15.75" thickBot="1">
      <c r="B36" s="207"/>
      <c r="C36" s="215">
        <v>1</v>
      </c>
      <c r="D36" s="179">
        <v>0.38</v>
      </c>
      <c r="E36" s="168">
        <f>+G24</f>
        <v>1</v>
      </c>
      <c r="F36" s="169">
        <f>IFERROR(J24/I24,0)</f>
        <v>1</v>
      </c>
      <c r="G36" s="169">
        <f>IFERROR(K24/J24,0)</f>
        <v>0.19520613932633157</v>
      </c>
      <c r="H36" s="152"/>
      <c r="I36" s="137"/>
      <c r="J36" s="137"/>
      <c r="L36" s="438"/>
    </row>
    <row r="37" spans="2:14" ht="15.75" thickBot="1">
      <c r="B37" s="207"/>
      <c r="C37" s="215">
        <v>2</v>
      </c>
      <c r="D37" s="179">
        <v>0.45</v>
      </c>
      <c r="E37" s="168">
        <f t="shared" ref="E37:E41" si="2">+G25</f>
        <v>1</v>
      </c>
      <c r="F37" s="169">
        <f t="shared" ref="F37:G41" si="3">IFERROR(J25/I25,0)</f>
        <v>1</v>
      </c>
      <c r="G37" s="169">
        <f t="shared" si="3"/>
        <v>1</v>
      </c>
      <c r="H37" s="152"/>
      <c r="I37" s="137"/>
      <c r="J37" s="137"/>
      <c r="L37" s="438"/>
    </row>
    <row r="38" spans="2:14" ht="15.75" thickBot="1">
      <c r="B38" s="207"/>
      <c r="C38" s="215">
        <v>3</v>
      </c>
      <c r="D38" s="179">
        <v>0.12</v>
      </c>
      <c r="E38" s="168">
        <f t="shared" si="2"/>
        <v>1</v>
      </c>
      <c r="F38" s="169">
        <f t="shared" si="3"/>
        <v>1</v>
      </c>
      <c r="G38" s="169">
        <f t="shared" si="3"/>
        <v>0.72372940410958908</v>
      </c>
      <c r="H38" s="152"/>
      <c r="I38" s="137"/>
      <c r="J38" s="137"/>
      <c r="L38" s="438"/>
    </row>
    <row r="39" spans="2:14" ht="15.75" thickBot="1">
      <c r="B39" s="207"/>
      <c r="C39" s="215">
        <v>4</v>
      </c>
      <c r="D39" s="179">
        <v>0.05</v>
      </c>
      <c r="E39" s="168">
        <f t="shared" si="2"/>
        <v>1</v>
      </c>
      <c r="F39" s="169">
        <f t="shared" si="3"/>
        <v>1</v>
      </c>
      <c r="G39" s="169">
        <f t="shared" si="3"/>
        <v>0</v>
      </c>
      <c r="H39" s="152"/>
      <c r="I39" s="137"/>
      <c r="J39" s="137"/>
      <c r="L39" s="438"/>
    </row>
    <row r="40" spans="2:14" ht="15.75" thickBot="1">
      <c r="B40" s="207"/>
      <c r="C40" s="215">
        <v>5</v>
      </c>
      <c r="D40" s="179"/>
      <c r="E40" s="168">
        <f t="shared" si="2"/>
        <v>0</v>
      </c>
      <c r="F40" s="169">
        <f t="shared" si="3"/>
        <v>0</v>
      </c>
      <c r="G40" s="169">
        <f t="shared" si="3"/>
        <v>0</v>
      </c>
      <c r="H40" s="152"/>
      <c r="I40" s="137"/>
      <c r="J40" s="137"/>
      <c r="L40" s="438"/>
    </row>
    <row r="41" spans="2:14" ht="15.75" thickBot="1">
      <c r="B41" s="207"/>
      <c r="C41" s="215">
        <v>6</v>
      </c>
      <c r="D41" s="179"/>
      <c r="E41" s="168">
        <f t="shared" si="2"/>
        <v>0</v>
      </c>
      <c r="F41" s="169">
        <f t="shared" si="3"/>
        <v>0</v>
      </c>
      <c r="G41" s="169">
        <f t="shared" si="3"/>
        <v>0</v>
      </c>
      <c r="H41" s="152"/>
      <c r="I41" s="137"/>
      <c r="J41" s="137"/>
      <c r="L41" s="438"/>
    </row>
    <row r="42" spans="2:14" ht="15.75" thickBot="1">
      <c r="B42" s="208"/>
      <c r="C42" s="219"/>
      <c r="D42" s="826" t="e">
        <f>[4]Formulas!$D$24</f>
        <v>#REF!</v>
      </c>
      <c r="E42" s="178">
        <f>+D36*E36+D37*E37+D38*E38+D39*E39+D40*E40+D41*E41</f>
        <v>1</v>
      </c>
      <c r="F42" s="178">
        <f>+D36*F36+D37*F37+D38*F38+D39*F39+D40*F40+D41*F41</f>
        <v>1</v>
      </c>
      <c r="G42" s="169" t="e">
        <f>[4]Formulas!F24</f>
        <v>#REF!</v>
      </c>
      <c r="H42" s="152"/>
      <c r="I42" s="171"/>
      <c r="J42" s="171"/>
      <c r="K42" s="171"/>
      <c r="L42" s="172"/>
      <c r="N42" s="131" t="s">
        <v>194</v>
      </c>
    </row>
    <row r="43" spans="2:14" ht="15.75" thickBot="1">
      <c r="B43" s="162"/>
      <c r="C43" s="144"/>
      <c r="D43" s="137"/>
      <c r="E43" s="137"/>
      <c r="F43" s="137"/>
      <c r="G43" s="137"/>
      <c r="H43" s="137"/>
      <c r="I43" s="137"/>
      <c r="J43" s="137"/>
      <c r="K43" s="137"/>
    </row>
    <row r="44" spans="2:14" ht="108.75" thickBot="1">
      <c r="B44" s="150" t="s">
        <v>195</v>
      </c>
      <c r="C44" s="218"/>
      <c r="D44" s="206" t="s">
        <v>976</v>
      </c>
      <c r="E44" s="137"/>
      <c r="F44" s="137"/>
      <c r="G44" s="137"/>
      <c r="H44" s="137"/>
      <c r="I44" s="137"/>
      <c r="J44" s="137"/>
      <c r="K44" s="137"/>
    </row>
    <row r="45" spans="2:14" ht="48.6" customHeight="1" thickBot="1">
      <c r="B45" s="208" t="s">
        <v>197</v>
      </c>
      <c r="C45" s="214"/>
      <c r="D45" s="209" t="s">
        <v>198</v>
      </c>
      <c r="E45" s="137"/>
      <c r="F45" s="137"/>
      <c r="G45" s="137"/>
      <c r="H45" s="137"/>
      <c r="I45" s="137"/>
      <c r="J45" s="137"/>
      <c r="K45" s="137"/>
    </row>
    <row r="46" spans="2:14" ht="15.75" thickBot="1">
      <c r="B46" s="135"/>
      <c r="C46" s="136"/>
      <c r="D46" s="137"/>
      <c r="E46" s="137"/>
      <c r="F46" s="137"/>
      <c r="G46" s="137"/>
      <c r="H46" s="137"/>
      <c r="I46" s="137"/>
      <c r="J46" s="137"/>
      <c r="K46" s="137"/>
    </row>
    <row r="47" spans="2:14" ht="24" customHeight="1" thickBot="1">
      <c r="B47" s="1338" t="s">
        <v>199</v>
      </c>
      <c r="C47" s="1339"/>
      <c r="D47" s="1339"/>
      <c r="E47" s="1340"/>
      <c r="F47" s="137"/>
      <c r="G47" s="137"/>
      <c r="H47" s="137"/>
      <c r="I47" s="137"/>
      <c r="J47" s="137"/>
      <c r="K47" s="137"/>
    </row>
    <row r="48" spans="2:14" ht="15.75" thickBot="1">
      <c r="B48" s="1335">
        <v>1</v>
      </c>
      <c r="C48" s="435"/>
      <c r="D48" s="154" t="s">
        <v>200</v>
      </c>
      <c r="E48" s="23" t="s">
        <v>975</v>
      </c>
      <c r="F48" s="137"/>
      <c r="G48" s="137"/>
      <c r="H48" s="137"/>
      <c r="I48" s="137"/>
      <c r="J48" s="137"/>
      <c r="K48" s="137"/>
    </row>
    <row r="49" spans="2:11" ht="15.75" thickBot="1">
      <c r="B49" s="1336"/>
      <c r="C49" s="435"/>
      <c r="D49" s="209" t="s">
        <v>202</v>
      </c>
      <c r="E49" s="23" t="s">
        <v>884</v>
      </c>
      <c r="F49" s="137"/>
      <c r="G49" s="137"/>
      <c r="H49" s="137"/>
      <c r="I49" s="137"/>
      <c r="J49" s="137"/>
      <c r="K49" s="137"/>
    </row>
    <row r="50" spans="2:11" ht="15.75" thickBot="1">
      <c r="B50" s="1336"/>
      <c r="C50" s="435"/>
      <c r="D50" s="209" t="s">
        <v>204</v>
      </c>
      <c r="E50" s="23" t="s">
        <v>885</v>
      </c>
      <c r="F50" s="137"/>
      <c r="G50" s="137"/>
      <c r="H50" s="137"/>
      <c r="I50" s="137"/>
      <c r="J50" s="137"/>
      <c r="K50" s="137"/>
    </row>
    <row r="51" spans="2:11" ht="15.75" thickBot="1">
      <c r="B51" s="1336"/>
      <c r="C51" s="435"/>
      <c r="D51" s="209" t="s">
        <v>205</v>
      </c>
      <c r="E51" s="23" t="s">
        <v>288</v>
      </c>
      <c r="F51" s="137"/>
      <c r="G51" s="137"/>
      <c r="H51" s="137"/>
      <c r="I51" s="137"/>
      <c r="J51" s="137"/>
      <c r="K51" s="137"/>
    </row>
    <row r="52" spans="2:11" ht="15.75" thickBot="1">
      <c r="B52" s="1336"/>
      <c r="C52" s="435"/>
      <c r="D52" s="209" t="s">
        <v>207</v>
      </c>
      <c r="E52" s="23" t="s">
        <v>887</v>
      </c>
      <c r="F52" s="137"/>
      <c r="G52" s="137"/>
      <c r="H52" s="137"/>
      <c r="I52" s="137"/>
      <c r="J52" s="137"/>
      <c r="K52" s="137"/>
    </row>
    <row r="53" spans="2:11" ht="15.75" thickBot="1">
      <c r="B53" s="1336"/>
      <c r="C53" s="435"/>
      <c r="D53" s="209" t="s">
        <v>208</v>
      </c>
      <c r="E53" s="23" t="s">
        <v>974</v>
      </c>
      <c r="F53" s="137"/>
      <c r="G53" s="137"/>
      <c r="H53" s="137"/>
      <c r="I53" s="137"/>
      <c r="J53" s="137"/>
      <c r="K53" s="137"/>
    </row>
    <row r="54" spans="2:11" ht="15.75" thickBot="1">
      <c r="B54" s="1337"/>
      <c r="C54" s="214"/>
      <c r="D54" s="209" t="s">
        <v>210</v>
      </c>
      <c r="E54" s="23" t="s">
        <v>973</v>
      </c>
      <c r="F54" s="137"/>
      <c r="G54" s="137"/>
      <c r="H54" s="137"/>
      <c r="I54" s="137"/>
      <c r="J54" s="137"/>
      <c r="K54" s="137"/>
    </row>
    <row r="55" spans="2:11" ht="15.75" thickBot="1">
      <c r="B55" s="135"/>
      <c r="C55" s="136"/>
      <c r="D55" s="137"/>
      <c r="E55" s="137"/>
      <c r="F55" s="137"/>
      <c r="G55" s="137"/>
      <c r="H55" s="137"/>
      <c r="I55" s="137"/>
      <c r="J55" s="137"/>
      <c r="K55" s="137"/>
    </row>
    <row r="56" spans="2:11" ht="15.75" thickBot="1">
      <c r="B56" s="1338" t="s">
        <v>212</v>
      </c>
      <c r="C56" s="1339"/>
      <c r="D56" s="1339"/>
      <c r="E56" s="1340"/>
      <c r="F56" s="137"/>
      <c r="G56" s="137"/>
      <c r="H56" s="137"/>
      <c r="I56" s="137"/>
      <c r="J56" s="137"/>
      <c r="K56" s="137"/>
    </row>
    <row r="57" spans="2:11" ht="15.75" thickBot="1">
      <c r="B57" s="1335">
        <v>1</v>
      </c>
      <c r="C57" s="435"/>
      <c r="D57" s="154" t="s">
        <v>200</v>
      </c>
      <c r="E57" s="155" t="s">
        <v>213</v>
      </c>
      <c r="F57" s="137"/>
      <c r="G57" s="137"/>
      <c r="H57" s="137"/>
      <c r="I57" s="137"/>
      <c r="J57" s="137"/>
      <c r="K57" s="137"/>
    </row>
    <row r="58" spans="2:11" ht="15.75" thickBot="1">
      <c r="B58" s="1336"/>
      <c r="C58" s="435"/>
      <c r="D58" s="209" t="s">
        <v>202</v>
      </c>
      <c r="E58" s="155" t="s">
        <v>292</v>
      </c>
      <c r="F58" s="137"/>
      <c r="G58" s="137"/>
      <c r="H58" s="137"/>
      <c r="I58" s="137"/>
      <c r="J58" s="137"/>
      <c r="K58" s="137"/>
    </row>
    <row r="59" spans="2:11" ht="15.75" thickBot="1">
      <c r="B59" s="1336"/>
      <c r="C59" s="435"/>
      <c r="D59" s="209" t="s">
        <v>204</v>
      </c>
      <c r="E59" s="25"/>
      <c r="F59" s="137"/>
      <c r="G59" s="137"/>
      <c r="H59" s="137"/>
      <c r="I59" s="137"/>
      <c r="J59" s="137"/>
      <c r="K59" s="137"/>
    </row>
    <row r="60" spans="2:11" ht="15.75" thickBot="1">
      <c r="B60" s="1336"/>
      <c r="C60" s="435"/>
      <c r="D60" s="209" t="s">
        <v>205</v>
      </c>
      <c r="E60" s="25"/>
      <c r="F60" s="137"/>
      <c r="G60" s="137"/>
      <c r="H60" s="137"/>
      <c r="I60" s="137"/>
      <c r="J60" s="137"/>
      <c r="K60" s="137"/>
    </row>
    <row r="61" spans="2:11" ht="15.75" thickBot="1">
      <c r="B61" s="1336"/>
      <c r="C61" s="435"/>
      <c r="D61" s="209" t="s">
        <v>207</v>
      </c>
      <c r="E61" s="25"/>
      <c r="F61" s="137"/>
      <c r="G61" s="137"/>
      <c r="H61" s="137"/>
      <c r="I61" s="137"/>
      <c r="J61" s="137"/>
      <c r="K61" s="137"/>
    </row>
    <row r="62" spans="2:11" ht="15.75" thickBot="1">
      <c r="B62" s="1336"/>
      <c r="C62" s="435"/>
      <c r="D62" s="209" t="s">
        <v>208</v>
      </c>
      <c r="E62" s="25"/>
      <c r="F62" s="137"/>
      <c r="G62" s="137"/>
      <c r="H62" s="137"/>
      <c r="I62" s="137"/>
      <c r="J62" s="137"/>
      <c r="K62" s="137"/>
    </row>
    <row r="63" spans="2:11" ht="15.75" thickBot="1">
      <c r="B63" s="1337"/>
      <c r="C63" s="214"/>
      <c r="D63" s="209" t="s">
        <v>210</v>
      </c>
      <c r="E63" s="25"/>
      <c r="F63" s="137"/>
      <c r="G63" s="137"/>
      <c r="H63" s="137"/>
      <c r="I63" s="137"/>
      <c r="J63" s="137"/>
      <c r="K63" s="137"/>
    </row>
    <row r="64" spans="2:11" ht="15.75" thickBot="1">
      <c r="B64" s="135"/>
      <c r="C64" s="136"/>
      <c r="D64" s="137"/>
      <c r="E64" s="137"/>
      <c r="F64" s="137"/>
      <c r="G64" s="137"/>
      <c r="H64" s="137"/>
      <c r="I64" s="137"/>
      <c r="J64" s="137"/>
      <c r="K64" s="137"/>
    </row>
    <row r="65" spans="2:11" ht="15" customHeight="1" thickBot="1">
      <c r="B65" s="200" t="s">
        <v>215</v>
      </c>
      <c r="C65" s="201"/>
      <c r="D65" s="201"/>
      <c r="E65" s="202"/>
      <c r="G65" s="137"/>
      <c r="H65" s="137"/>
      <c r="I65" s="137"/>
      <c r="J65" s="137"/>
      <c r="K65" s="137"/>
    </row>
    <row r="66" spans="2:11" ht="24.75" thickBot="1">
      <c r="B66" s="208" t="s">
        <v>216</v>
      </c>
      <c r="C66" s="209" t="s">
        <v>217</v>
      </c>
      <c r="D66" s="209" t="s">
        <v>218</v>
      </c>
      <c r="E66" s="209" t="s">
        <v>219</v>
      </c>
      <c r="F66" s="137"/>
      <c r="G66" s="137"/>
      <c r="H66" s="137"/>
      <c r="I66" s="137"/>
      <c r="J66" s="137"/>
    </row>
    <row r="67" spans="2:11" ht="72.75" thickBot="1">
      <c r="B67" s="156">
        <v>42401</v>
      </c>
      <c r="C67" s="209">
        <v>0.01</v>
      </c>
      <c r="D67" s="157" t="s">
        <v>972</v>
      </c>
      <c r="E67" s="209"/>
      <c r="F67" s="137"/>
      <c r="G67" s="137"/>
      <c r="H67" s="137"/>
      <c r="I67" s="137"/>
      <c r="J67" s="137"/>
    </row>
    <row r="68" spans="2:11" ht="15.75" thickBot="1">
      <c r="B68" s="158"/>
      <c r="C68" s="159"/>
      <c r="D68" s="137"/>
      <c r="E68" s="137"/>
      <c r="F68" s="137"/>
      <c r="G68" s="137"/>
      <c r="H68" s="137"/>
      <c r="I68" s="137"/>
      <c r="J68" s="137"/>
      <c r="K68" s="137"/>
    </row>
    <row r="69" spans="2:11" ht="15.75" thickBot="1">
      <c r="B69" s="177" t="s">
        <v>167</v>
      </c>
      <c r="C69" s="465"/>
      <c r="D69" s="137"/>
      <c r="E69" s="137"/>
      <c r="F69" s="137"/>
      <c r="G69" s="137"/>
      <c r="H69" s="137"/>
      <c r="I69" s="137"/>
      <c r="J69" s="137"/>
      <c r="K69" s="137"/>
    </row>
    <row r="70" spans="2:11">
      <c r="B70" s="1402" t="s">
        <v>1634</v>
      </c>
      <c r="C70" s="1403"/>
      <c r="D70" s="1403"/>
      <c r="E70" s="1404"/>
      <c r="F70" s="137"/>
      <c r="G70" s="137"/>
      <c r="H70" s="137"/>
      <c r="I70" s="137"/>
      <c r="J70" s="137"/>
      <c r="K70" s="137"/>
    </row>
    <row r="71" spans="2:11" ht="15.75" thickBot="1">
      <c r="B71" s="1405"/>
      <c r="C71" s="1406"/>
      <c r="D71" s="1406"/>
      <c r="E71" s="1407"/>
      <c r="F71" s="137"/>
      <c r="G71" s="137"/>
      <c r="H71" s="137"/>
      <c r="I71" s="137"/>
      <c r="J71" s="137"/>
      <c r="K71" s="137"/>
    </row>
    <row r="72" spans="2:11">
      <c r="B72" s="135"/>
      <c r="C72" s="136"/>
      <c r="D72" s="137"/>
      <c r="E72" s="137"/>
      <c r="F72" s="137"/>
      <c r="G72" s="137"/>
      <c r="H72" s="137"/>
      <c r="I72" s="137"/>
      <c r="J72" s="137"/>
      <c r="K72" s="137"/>
    </row>
    <row r="73" spans="2:11" ht="15.75" thickBot="1">
      <c r="B73" s="137"/>
      <c r="D73" s="137"/>
      <c r="E73" s="137"/>
      <c r="F73" s="137"/>
      <c r="G73" s="137"/>
      <c r="H73" s="137"/>
      <c r="I73" s="137"/>
      <c r="J73" s="137"/>
      <c r="K73" s="137"/>
    </row>
    <row r="74" spans="2:11" ht="24.75" thickBot="1">
      <c r="B74" s="161" t="s">
        <v>221</v>
      </c>
      <c r="C74" s="467"/>
      <c r="D74" s="137"/>
      <c r="E74" s="137"/>
      <c r="F74" s="137"/>
      <c r="G74" s="137"/>
      <c r="H74" s="137"/>
      <c r="I74" s="137"/>
      <c r="J74" s="137"/>
      <c r="K74" s="137"/>
    </row>
    <row r="75" spans="2:11" ht="15.75" thickBot="1">
      <c r="B75" s="162"/>
      <c r="C75" s="144"/>
      <c r="D75" s="137"/>
      <c r="E75" s="137"/>
      <c r="F75" s="137"/>
      <c r="G75" s="137"/>
      <c r="H75" s="137"/>
      <c r="I75" s="137"/>
      <c r="J75" s="137"/>
      <c r="K75" s="137"/>
    </row>
    <row r="76" spans="2:11" ht="48.75" thickBot="1">
      <c r="B76" s="150" t="s">
        <v>222</v>
      </c>
      <c r="C76" s="218"/>
      <c r="D76" s="206" t="s">
        <v>971</v>
      </c>
      <c r="E76" s="137"/>
      <c r="F76" s="137"/>
      <c r="G76" s="137"/>
      <c r="H76" s="137"/>
      <c r="I76" s="137"/>
      <c r="J76" s="137"/>
      <c r="K76" s="137"/>
    </row>
    <row r="77" spans="2:11">
      <c r="B77" s="1335" t="s">
        <v>224</v>
      </c>
      <c r="C77" s="435"/>
      <c r="D77" s="508" t="s">
        <v>225</v>
      </c>
      <c r="E77" s="137"/>
      <c r="F77" s="137"/>
      <c r="G77" s="137"/>
      <c r="H77" s="137"/>
      <c r="I77" s="137"/>
      <c r="J77" s="137"/>
      <c r="K77" s="137"/>
    </row>
    <row r="78" spans="2:11" ht="108">
      <c r="B78" s="1336"/>
      <c r="C78" s="435"/>
      <c r="D78" s="509" t="s">
        <v>970</v>
      </c>
      <c r="E78" s="137"/>
      <c r="F78" s="137"/>
      <c r="G78" s="137"/>
      <c r="H78" s="137"/>
      <c r="I78" s="137"/>
      <c r="J78" s="137"/>
      <c r="K78" s="137"/>
    </row>
    <row r="79" spans="2:11">
      <c r="B79" s="1336"/>
      <c r="C79" s="435"/>
      <c r="D79" s="509" t="s">
        <v>969</v>
      </c>
      <c r="E79" s="137"/>
      <c r="F79" s="137"/>
      <c r="G79" s="137"/>
      <c r="H79" s="137"/>
      <c r="I79" s="137"/>
      <c r="J79" s="137"/>
      <c r="K79" s="137"/>
    </row>
    <row r="80" spans="2:11" ht="24">
      <c r="B80" s="1336"/>
      <c r="C80" s="435"/>
      <c r="D80" s="509" t="s">
        <v>968</v>
      </c>
      <c r="E80" s="137"/>
      <c r="F80" s="137"/>
      <c r="G80" s="137"/>
      <c r="H80" s="137"/>
      <c r="I80" s="137"/>
      <c r="J80" s="137"/>
      <c r="K80" s="137"/>
    </row>
    <row r="81" spans="2:11" ht="24">
      <c r="B81" s="1336"/>
      <c r="C81" s="435"/>
      <c r="D81" s="509" t="s">
        <v>967</v>
      </c>
      <c r="E81" s="137"/>
      <c r="F81" s="137"/>
      <c r="G81" s="137"/>
      <c r="H81" s="137"/>
      <c r="I81" s="137"/>
      <c r="J81" s="137"/>
      <c r="K81" s="137"/>
    </row>
    <row r="82" spans="2:11">
      <c r="B82" s="1336"/>
      <c r="C82" s="435"/>
      <c r="D82" s="508" t="s">
        <v>230</v>
      </c>
      <c r="E82" s="137"/>
      <c r="F82" s="137"/>
      <c r="G82" s="137"/>
      <c r="H82" s="137"/>
      <c r="I82" s="137"/>
      <c r="J82" s="137"/>
      <c r="K82" s="137"/>
    </row>
    <row r="83" spans="2:11" ht="24">
      <c r="B83" s="1336"/>
      <c r="C83" s="435"/>
      <c r="D83" s="509" t="s">
        <v>966</v>
      </c>
      <c r="E83" s="137"/>
      <c r="F83" s="137"/>
      <c r="G83" s="137"/>
      <c r="H83" s="137"/>
      <c r="I83" s="137"/>
      <c r="J83" s="137"/>
      <c r="K83" s="137"/>
    </row>
    <row r="84" spans="2:11">
      <c r="B84" s="1336"/>
      <c r="C84" s="435"/>
      <c r="D84" s="509" t="s">
        <v>965</v>
      </c>
      <c r="E84" s="137"/>
      <c r="F84" s="137"/>
      <c r="G84" s="137"/>
      <c r="H84" s="137"/>
      <c r="I84" s="137"/>
      <c r="J84" s="137"/>
      <c r="K84" s="137"/>
    </row>
    <row r="85" spans="2:11" ht="36">
      <c r="B85" s="1336"/>
      <c r="C85" s="435"/>
      <c r="D85" s="509" t="s">
        <v>964</v>
      </c>
      <c r="E85" s="137"/>
      <c r="F85" s="137"/>
      <c r="G85" s="137"/>
      <c r="H85" s="137"/>
      <c r="I85" s="137"/>
      <c r="J85" s="137"/>
      <c r="K85" s="137"/>
    </row>
    <row r="86" spans="2:11" ht="36">
      <c r="B86" s="1336"/>
      <c r="C86" s="435"/>
      <c r="D86" s="509" t="s">
        <v>963</v>
      </c>
      <c r="E86" s="137"/>
      <c r="F86" s="137"/>
      <c r="G86" s="137"/>
      <c r="H86" s="137"/>
      <c r="I86" s="137"/>
      <c r="J86" s="137"/>
      <c r="K86" s="137"/>
    </row>
    <row r="87" spans="2:11" ht="24">
      <c r="B87" s="1336"/>
      <c r="C87" s="435"/>
      <c r="D87" s="509" t="s">
        <v>962</v>
      </c>
      <c r="E87" s="137"/>
      <c r="F87" s="137"/>
      <c r="G87" s="137"/>
      <c r="H87" s="137"/>
      <c r="I87" s="137"/>
      <c r="J87" s="137"/>
      <c r="K87" s="137"/>
    </row>
    <row r="88" spans="2:11" ht="48">
      <c r="B88" s="1336"/>
      <c r="C88" s="435"/>
      <c r="D88" s="509" t="s">
        <v>961</v>
      </c>
      <c r="E88" s="137"/>
      <c r="F88" s="137"/>
      <c r="G88" s="137"/>
      <c r="H88" s="137"/>
      <c r="I88" s="137"/>
      <c r="J88" s="137"/>
      <c r="K88" s="137"/>
    </row>
    <row r="89" spans="2:11" ht="36">
      <c r="B89" s="1336"/>
      <c r="C89" s="435"/>
      <c r="D89" s="509" t="s">
        <v>960</v>
      </c>
      <c r="E89" s="137"/>
      <c r="F89" s="137"/>
      <c r="G89" s="137"/>
      <c r="H89" s="137"/>
      <c r="I89" s="137"/>
      <c r="J89" s="137"/>
      <c r="K89" s="137"/>
    </row>
    <row r="90" spans="2:11" ht="24">
      <c r="B90" s="1336"/>
      <c r="C90" s="435"/>
      <c r="D90" s="509" t="s">
        <v>959</v>
      </c>
      <c r="E90" s="137"/>
      <c r="F90" s="137"/>
      <c r="G90" s="137"/>
      <c r="H90" s="137"/>
      <c r="I90" s="137"/>
      <c r="J90" s="137"/>
      <c r="K90" s="137"/>
    </row>
    <row r="91" spans="2:11" ht="24">
      <c r="B91" s="1336"/>
      <c r="C91" s="435"/>
      <c r="D91" s="509" t="s">
        <v>958</v>
      </c>
      <c r="E91" s="137"/>
      <c r="F91" s="137"/>
      <c r="G91" s="137"/>
      <c r="H91" s="137"/>
      <c r="I91" s="137"/>
      <c r="J91" s="137"/>
      <c r="K91" s="137"/>
    </row>
    <row r="92" spans="2:11" ht="60.75" thickBot="1">
      <c r="B92" s="1337"/>
      <c r="C92" s="214"/>
      <c r="D92" s="176" t="s">
        <v>957</v>
      </c>
      <c r="E92" s="137"/>
      <c r="F92" s="137"/>
      <c r="G92" s="137"/>
      <c r="H92" s="137"/>
      <c r="I92" s="137"/>
      <c r="J92" s="137"/>
      <c r="K92" s="137"/>
    </row>
    <row r="93" spans="2:11">
      <c r="B93" s="1335" t="s">
        <v>232</v>
      </c>
      <c r="C93" s="125"/>
      <c r="D93" s="1335"/>
      <c r="E93" s="137"/>
      <c r="F93" s="137"/>
      <c r="G93" s="137"/>
      <c r="H93" s="137"/>
      <c r="I93" s="137"/>
      <c r="J93" s="137"/>
      <c r="K93" s="137"/>
    </row>
    <row r="94" spans="2:11" ht="15.75" thickBot="1">
      <c r="B94" s="1337"/>
      <c r="C94" s="126"/>
      <c r="D94" s="1337"/>
      <c r="E94" s="137"/>
      <c r="F94" s="137"/>
      <c r="G94" s="137"/>
      <c r="H94" s="137"/>
      <c r="I94" s="137"/>
      <c r="J94" s="137"/>
      <c r="K94" s="137"/>
    </row>
    <row r="95" spans="2:11" ht="144">
      <c r="B95" s="1335" t="s">
        <v>233</v>
      </c>
      <c r="C95" s="435"/>
      <c r="D95" s="509" t="s">
        <v>956</v>
      </c>
      <c r="E95" s="137"/>
      <c r="F95" s="137"/>
      <c r="G95" s="137"/>
      <c r="H95" s="137"/>
      <c r="I95" s="137"/>
      <c r="J95" s="137"/>
      <c r="K95" s="137"/>
    </row>
    <row r="96" spans="2:11" ht="192">
      <c r="B96" s="1336"/>
      <c r="C96" s="435"/>
      <c r="D96" s="509" t="s">
        <v>955</v>
      </c>
      <c r="E96" s="137"/>
      <c r="F96" s="137"/>
      <c r="G96" s="137"/>
      <c r="H96" s="137"/>
      <c r="I96" s="137"/>
      <c r="J96" s="137"/>
      <c r="K96" s="137"/>
    </row>
    <row r="97" spans="2:11" ht="36">
      <c r="B97" s="1336"/>
      <c r="C97" s="435"/>
      <c r="D97" s="509" t="s">
        <v>954</v>
      </c>
      <c r="E97" s="137"/>
      <c r="F97" s="137"/>
      <c r="G97" s="137"/>
      <c r="H97" s="137"/>
      <c r="I97" s="137"/>
      <c r="J97" s="137"/>
      <c r="K97" s="137"/>
    </row>
    <row r="98" spans="2:11" ht="36">
      <c r="B98" s="1336"/>
      <c r="C98" s="435"/>
      <c r="D98" s="509" t="s">
        <v>953</v>
      </c>
      <c r="E98" s="137"/>
      <c r="F98" s="137"/>
      <c r="G98" s="137"/>
      <c r="H98" s="137"/>
      <c r="I98" s="137"/>
      <c r="J98" s="137"/>
      <c r="K98" s="137"/>
    </row>
    <row r="99" spans="2:11" ht="36">
      <c r="B99" s="1336"/>
      <c r="C99" s="435"/>
      <c r="D99" s="509" t="s">
        <v>952</v>
      </c>
      <c r="E99" s="137"/>
      <c r="F99" s="137"/>
      <c r="G99" s="137"/>
      <c r="H99" s="137"/>
      <c r="I99" s="137"/>
      <c r="J99" s="137"/>
      <c r="K99" s="137"/>
    </row>
    <row r="100" spans="2:11" ht="48">
      <c r="B100" s="1336"/>
      <c r="C100" s="435"/>
      <c r="D100" s="509" t="s">
        <v>951</v>
      </c>
      <c r="E100" s="137"/>
      <c r="F100" s="137"/>
      <c r="G100" s="137"/>
      <c r="H100" s="137"/>
      <c r="I100" s="137"/>
      <c r="J100" s="137"/>
      <c r="K100" s="137"/>
    </row>
    <row r="101" spans="2:11" ht="48">
      <c r="B101" s="1336"/>
      <c r="C101" s="435"/>
      <c r="D101" s="509" t="s">
        <v>950</v>
      </c>
      <c r="E101" s="137"/>
      <c r="F101" s="137"/>
      <c r="G101" s="137"/>
      <c r="H101" s="137"/>
      <c r="I101" s="137"/>
      <c r="J101" s="137"/>
      <c r="K101" s="137"/>
    </row>
    <row r="102" spans="2:11" ht="36">
      <c r="B102" s="1336"/>
      <c r="C102" s="435"/>
      <c r="D102" s="784" t="s">
        <v>949</v>
      </c>
      <c r="E102" s="137"/>
      <c r="F102" s="137"/>
      <c r="G102" s="137"/>
      <c r="H102" s="137"/>
      <c r="I102" s="137"/>
      <c r="J102" s="137"/>
      <c r="K102" s="137"/>
    </row>
    <row r="103" spans="2:11" ht="36">
      <c r="B103" s="1336"/>
      <c r="C103" s="435"/>
      <c r="D103" s="784" t="s">
        <v>948</v>
      </c>
      <c r="E103" s="137"/>
      <c r="F103" s="137"/>
      <c r="G103" s="137"/>
      <c r="H103" s="137"/>
      <c r="I103" s="137"/>
      <c r="J103" s="137"/>
      <c r="K103" s="137"/>
    </row>
    <row r="104" spans="2:11" ht="24">
      <c r="B104" s="1336"/>
      <c r="C104" s="435"/>
      <c r="D104" s="784" t="s">
        <v>947</v>
      </c>
      <c r="E104" s="137"/>
      <c r="F104" s="137"/>
      <c r="G104" s="137"/>
      <c r="H104" s="137"/>
      <c r="I104" s="137"/>
      <c r="J104" s="137"/>
      <c r="K104" s="137"/>
    </row>
    <row r="105" spans="2:11" ht="24">
      <c r="B105" s="1336"/>
      <c r="C105" s="435"/>
      <c r="D105" s="784" t="s">
        <v>946</v>
      </c>
      <c r="E105" s="137"/>
      <c r="F105" s="137"/>
      <c r="G105" s="137"/>
      <c r="H105" s="137"/>
      <c r="I105" s="137"/>
      <c r="J105" s="137"/>
      <c r="K105" s="137"/>
    </row>
    <row r="106" spans="2:11" ht="60">
      <c r="B106" s="1336"/>
      <c r="C106" s="435"/>
      <c r="D106" s="784" t="s">
        <v>945</v>
      </c>
      <c r="E106" s="137"/>
      <c r="F106" s="137"/>
      <c r="G106" s="137"/>
      <c r="H106" s="137"/>
      <c r="I106" s="137"/>
      <c r="J106" s="137"/>
      <c r="K106" s="137"/>
    </row>
    <row r="107" spans="2:11" ht="36">
      <c r="B107" s="1336"/>
      <c r="C107" s="435"/>
      <c r="D107" s="784" t="s">
        <v>944</v>
      </c>
      <c r="E107" s="137"/>
      <c r="F107" s="137"/>
      <c r="G107" s="137"/>
      <c r="H107" s="137"/>
      <c r="I107" s="137"/>
      <c r="J107" s="137"/>
      <c r="K107" s="137"/>
    </row>
    <row r="108" spans="2:11" ht="36">
      <c r="B108" s="1336"/>
      <c r="C108" s="435"/>
      <c r="D108" s="784" t="s">
        <v>943</v>
      </c>
      <c r="E108" s="137"/>
      <c r="F108" s="137"/>
      <c r="G108" s="137"/>
      <c r="H108" s="137"/>
      <c r="I108" s="137"/>
      <c r="J108" s="137"/>
      <c r="K108" s="137"/>
    </row>
    <row r="109" spans="2:11" ht="60">
      <c r="B109" s="1336"/>
      <c r="C109" s="435"/>
      <c r="D109" s="784" t="s">
        <v>942</v>
      </c>
      <c r="E109" s="137"/>
      <c r="F109" s="137"/>
      <c r="G109" s="137"/>
      <c r="H109" s="137"/>
      <c r="I109" s="137"/>
      <c r="J109" s="137"/>
      <c r="K109" s="137"/>
    </row>
    <row r="110" spans="2:11" ht="24">
      <c r="B110" s="1336"/>
      <c r="C110" s="435"/>
      <c r="D110" s="784" t="s">
        <v>941</v>
      </c>
      <c r="E110" s="137"/>
      <c r="F110" s="137"/>
      <c r="G110" s="137"/>
      <c r="H110" s="137"/>
      <c r="I110" s="137"/>
      <c r="J110" s="137"/>
      <c r="K110" s="137"/>
    </row>
    <row r="111" spans="2:11" ht="24">
      <c r="B111" s="1336"/>
      <c r="C111" s="435"/>
      <c r="D111" s="784" t="s">
        <v>940</v>
      </c>
      <c r="E111" s="137"/>
      <c r="F111" s="137"/>
      <c r="G111" s="137"/>
      <c r="H111" s="137"/>
      <c r="I111" s="137"/>
      <c r="J111" s="137"/>
      <c r="K111" s="137"/>
    </row>
    <row r="112" spans="2:11">
      <c r="B112" s="1336"/>
      <c r="C112" s="435"/>
      <c r="D112" s="784" t="s">
        <v>939</v>
      </c>
      <c r="E112" s="137"/>
      <c r="F112" s="137"/>
      <c r="G112" s="137"/>
      <c r="H112" s="137"/>
      <c r="I112" s="137"/>
      <c r="J112" s="137"/>
      <c r="K112" s="137"/>
    </row>
    <row r="113" spans="2:11" ht="36">
      <c r="B113" s="1336"/>
      <c r="C113" s="435"/>
      <c r="D113" s="784" t="s">
        <v>938</v>
      </c>
      <c r="E113" s="137"/>
      <c r="F113" s="137"/>
      <c r="G113" s="137"/>
      <c r="H113" s="137"/>
      <c r="I113" s="137"/>
      <c r="J113" s="137"/>
      <c r="K113" s="137"/>
    </row>
    <row r="114" spans="2:11" ht="36">
      <c r="B114" s="1336"/>
      <c r="C114" s="435"/>
      <c r="D114" s="784" t="s">
        <v>937</v>
      </c>
      <c r="E114" s="137"/>
      <c r="F114" s="137"/>
      <c r="G114" s="137"/>
      <c r="H114" s="137"/>
      <c r="I114" s="137"/>
      <c r="J114" s="137"/>
      <c r="K114" s="137"/>
    </row>
    <row r="115" spans="2:11" ht="36">
      <c r="B115" s="1336"/>
      <c r="C115" s="435"/>
      <c r="D115" s="784" t="s">
        <v>936</v>
      </c>
      <c r="E115" s="137"/>
      <c r="F115" s="137"/>
      <c r="G115" s="137"/>
      <c r="H115" s="137"/>
      <c r="I115" s="137"/>
      <c r="J115" s="137"/>
      <c r="K115" s="137"/>
    </row>
    <row r="116" spans="2:11" ht="252">
      <c r="B116" s="1336"/>
      <c r="C116" s="435"/>
      <c r="D116" s="509" t="s">
        <v>935</v>
      </c>
      <c r="E116" s="137"/>
      <c r="F116" s="137"/>
      <c r="G116" s="137"/>
      <c r="H116" s="137"/>
      <c r="I116" s="137"/>
      <c r="J116" s="137"/>
      <c r="K116" s="137"/>
    </row>
    <row r="117" spans="2:11" ht="60.75" thickBot="1">
      <c r="B117" s="1337"/>
      <c r="C117" s="214"/>
      <c r="D117" s="209" t="s">
        <v>934</v>
      </c>
      <c r="E117" s="137"/>
      <c r="F117" s="137"/>
      <c r="G117" s="137"/>
      <c r="H117" s="137"/>
      <c r="I117" s="137"/>
      <c r="J117" s="137"/>
      <c r="K117" s="137"/>
    </row>
    <row r="118" spans="2:11" ht="24">
      <c r="B118" s="1335" t="s">
        <v>245</v>
      </c>
      <c r="C118" s="435"/>
      <c r="D118" s="508" t="s">
        <v>125</v>
      </c>
      <c r="E118" s="137"/>
      <c r="F118" s="137"/>
      <c r="G118" s="137"/>
      <c r="H118" s="137"/>
      <c r="I118" s="137"/>
      <c r="J118" s="137"/>
      <c r="K118" s="137"/>
    </row>
    <row r="119" spans="2:11" ht="20.45" customHeight="1">
      <c r="B119" s="1336"/>
      <c r="C119" s="435"/>
      <c r="D119" s="471"/>
      <c r="E119" s="137"/>
      <c r="F119" s="137"/>
      <c r="G119" s="137"/>
      <c r="H119" s="137"/>
      <c r="I119" s="137"/>
      <c r="J119" s="137"/>
      <c r="K119" s="137"/>
    </row>
    <row r="120" spans="2:11">
      <c r="B120" s="1336"/>
      <c r="C120" s="435"/>
      <c r="D120" s="509" t="s">
        <v>247</v>
      </c>
      <c r="E120" s="137"/>
      <c r="F120" s="137"/>
      <c r="G120" s="137"/>
      <c r="H120" s="137"/>
      <c r="I120" s="137"/>
      <c r="J120" s="137"/>
      <c r="K120" s="137"/>
    </row>
    <row r="121" spans="2:11" ht="37.5">
      <c r="B121" s="1336"/>
      <c r="C121" s="435"/>
      <c r="D121" s="509" t="s">
        <v>933</v>
      </c>
      <c r="E121" s="137"/>
      <c r="F121" s="137"/>
      <c r="G121" s="137"/>
      <c r="H121" s="137"/>
      <c r="I121" s="137"/>
      <c r="J121" s="137"/>
      <c r="K121" s="137"/>
    </row>
    <row r="122" spans="2:11" ht="37.5">
      <c r="B122" s="1336"/>
      <c r="C122" s="435"/>
      <c r="D122" s="509" t="s">
        <v>932</v>
      </c>
      <c r="E122" s="137"/>
      <c r="F122" s="137"/>
      <c r="G122" s="137"/>
      <c r="H122" s="137"/>
      <c r="I122" s="137"/>
      <c r="J122" s="137"/>
      <c r="K122" s="137"/>
    </row>
    <row r="123" spans="2:11" ht="37.5">
      <c r="B123" s="1336"/>
      <c r="C123" s="435"/>
      <c r="D123" s="509" t="s">
        <v>931</v>
      </c>
      <c r="E123" s="137"/>
      <c r="F123" s="137"/>
      <c r="G123" s="137"/>
      <c r="H123" s="137"/>
      <c r="I123" s="137"/>
      <c r="J123" s="137"/>
      <c r="K123" s="137"/>
    </row>
    <row r="124" spans="2:11" ht="37.5">
      <c r="B124" s="1336"/>
      <c r="C124" s="435"/>
      <c r="D124" s="509" t="s">
        <v>930</v>
      </c>
      <c r="E124" s="137"/>
      <c r="F124" s="137"/>
      <c r="G124" s="137"/>
      <c r="H124" s="137"/>
      <c r="I124" s="137"/>
      <c r="J124" s="137"/>
      <c r="K124" s="137"/>
    </row>
    <row r="125" spans="2:11">
      <c r="B125" s="1336"/>
      <c r="C125" s="435"/>
      <c r="D125" s="509" t="s">
        <v>929</v>
      </c>
      <c r="E125" s="137"/>
      <c r="F125" s="137"/>
      <c r="G125" s="137"/>
      <c r="H125" s="137"/>
      <c r="I125" s="137"/>
      <c r="J125" s="137"/>
      <c r="K125" s="137"/>
    </row>
    <row r="126" spans="2:11">
      <c r="B126" s="1336"/>
      <c r="C126" s="435"/>
      <c r="D126" s="509" t="s">
        <v>928</v>
      </c>
      <c r="E126" s="137"/>
      <c r="F126" s="137"/>
      <c r="G126" s="137"/>
      <c r="H126" s="137"/>
      <c r="I126" s="137"/>
      <c r="J126" s="137"/>
      <c r="K126" s="137"/>
    </row>
    <row r="127" spans="2:11">
      <c r="B127" s="1336"/>
      <c r="C127" s="435"/>
      <c r="D127" s="509" t="s">
        <v>927</v>
      </c>
      <c r="E127" s="137"/>
      <c r="F127" s="137"/>
      <c r="G127" s="137"/>
      <c r="H127" s="137"/>
      <c r="I127" s="137"/>
      <c r="J127" s="137"/>
      <c r="K127" s="137"/>
    </row>
    <row r="128" spans="2:11">
      <c r="B128" s="1336"/>
      <c r="C128" s="435"/>
      <c r="D128" s="509" t="s">
        <v>255</v>
      </c>
      <c r="E128" s="137"/>
      <c r="F128" s="137"/>
      <c r="G128" s="137"/>
      <c r="H128" s="137"/>
      <c r="I128" s="137"/>
      <c r="J128" s="137"/>
      <c r="K128" s="137"/>
    </row>
    <row r="129" spans="2:11" ht="84">
      <c r="B129" s="1336"/>
      <c r="C129" s="435"/>
      <c r="D129" s="498" t="s">
        <v>256</v>
      </c>
      <c r="E129" s="137"/>
      <c r="F129" s="137"/>
      <c r="G129" s="137"/>
      <c r="H129" s="137"/>
      <c r="I129" s="137"/>
      <c r="J129" s="137"/>
      <c r="K129" s="137"/>
    </row>
    <row r="130" spans="2:11">
      <c r="B130" s="1336"/>
      <c r="C130" s="435"/>
      <c r="D130" s="509" t="s">
        <v>257</v>
      </c>
      <c r="E130" s="137"/>
      <c r="F130" s="137"/>
      <c r="G130" s="137"/>
      <c r="H130" s="137"/>
      <c r="I130" s="137"/>
      <c r="J130" s="137"/>
      <c r="K130" s="137"/>
    </row>
    <row r="131" spans="2:11" ht="48">
      <c r="B131" s="1336"/>
      <c r="C131" s="435"/>
      <c r="D131" s="508" t="s">
        <v>926</v>
      </c>
      <c r="E131" s="137"/>
      <c r="F131" s="137"/>
      <c r="G131" s="137"/>
      <c r="H131" s="137"/>
      <c r="I131" s="137"/>
      <c r="J131" s="137"/>
      <c r="K131" s="137"/>
    </row>
    <row r="132" spans="2:11">
      <c r="B132" s="1336"/>
      <c r="C132" s="435"/>
      <c r="D132" s="471"/>
      <c r="E132" s="137"/>
      <c r="F132" s="137"/>
      <c r="G132" s="137"/>
      <c r="H132" s="137"/>
      <c r="I132" s="137"/>
      <c r="J132" s="137"/>
      <c r="K132" s="137"/>
    </row>
    <row r="133" spans="2:11">
      <c r="B133" s="1336"/>
      <c r="C133" s="435"/>
      <c r="D133" s="509" t="s">
        <v>247</v>
      </c>
      <c r="E133" s="137"/>
      <c r="F133" s="137"/>
      <c r="G133" s="137"/>
      <c r="H133" s="137"/>
      <c r="I133" s="137"/>
      <c r="J133" s="137"/>
      <c r="K133" s="137"/>
    </row>
    <row r="134" spans="2:11" ht="49.5">
      <c r="B134" s="1336"/>
      <c r="C134" s="435"/>
      <c r="D134" s="509" t="s">
        <v>925</v>
      </c>
      <c r="E134" s="137"/>
      <c r="F134" s="137"/>
      <c r="G134" s="137"/>
      <c r="H134" s="137"/>
      <c r="I134" s="137"/>
      <c r="J134" s="137"/>
      <c r="K134" s="137"/>
    </row>
    <row r="135" spans="2:11" ht="49.5">
      <c r="B135" s="1336"/>
      <c r="C135" s="435"/>
      <c r="D135" s="509" t="s">
        <v>924</v>
      </c>
      <c r="E135" s="137"/>
      <c r="F135" s="137"/>
      <c r="G135" s="137"/>
      <c r="H135" s="137"/>
      <c r="I135" s="137"/>
      <c r="J135" s="137"/>
      <c r="K135" s="137"/>
    </row>
    <row r="136" spans="2:11" ht="38.25" thickBot="1">
      <c r="B136" s="1337"/>
      <c r="C136" s="214"/>
      <c r="D136" s="209" t="s">
        <v>923</v>
      </c>
      <c r="E136" s="137"/>
      <c r="F136" s="137"/>
      <c r="G136" s="137"/>
      <c r="H136" s="137"/>
      <c r="I136" s="137"/>
      <c r="J136" s="137"/>
      <c r="K136" s="137"/>
    </row>
    <row r="137" spans="2:11">
      <c r="B137" s="137"/>
      <c r="D137" s="137"/>
      <c r="E137" s="137"/>
      <c r="F137" s="137"/>
      <c r="G137" s="137"/>
      <c r="H137" s="137"/>
      <c r="I137" s="137"/>
      <c r="J137" s="137"/>
      <c r="K137" s="137"/>
    </row>
    <row r="138" spans="2:11">
      <c r="B138" s="137"/>
      <c r="D138" s="137"/>
      <c r="E138" s="137"/>
      <c r="F138" s="137"/>
      <c r="G138" s="137"/>
      <c r="H138" s="137"/>
      <c r="I138" s="137"/>
      <c r="J138" s="137"/>
      <c r="K138" s="137"/>
    </row>
    <row r="139" spans="2:11">
      <c r="B139" s="137"/>
      <c r="D139" s="137"/>
      <c r="E139" s="137"/>
      <c r="F139" s="137"/>
      <c r="G139" s="137"/>
      <c r="H139" s="137"/>
      <c r="I139" s="137"/>
      <c r="J139" s="137"/>
      <c r="K139" s="137"/>
    </row>
    <row r="140" spans="2:11">
      <c r="B140" s="137"/>
      <c r="D140" s="137"/>
      <c r="E140" s="137"/>
      <c r="F140" s="137"/>
      <c r="G140" s="137"/>
      <c r="H140" s="137"/>
      <c r="I140" s="137"/>
      <c r="J140" s="137"/>
      <c r="K140" s="137"/>
    </row>
    <row r="141" spans="2:11">
      <c r="B141" s="137"/>
      <c r="D141" s="137"/>
      <c r="E141" s="137"/>
      <c r="F141" s="137"/>
      <c r="G141" s="137"/>
      <c r="H141" s="137"/>
      <c r="I141" s="137"/>
      <c r="J141" s="137"/>
      <c r="K141" s="137"/>
    </row>
    <row r="142" spans="2:11">
      <c r="B142" s="137"/>
      <c r="D142" s="137"/>
      <c r="E142" s="137"/>
      <c r="F142" s="137"/>
      <c r="G142" s="137"/>
      <c r="H142" s="137"/>
      <c r="I142" s="137"/>
      <c r="J142" s="137"/>
      <c r="K142" s="137"/>
    </row>
    <row r="143" spans="2:11">
      <c r="B143" s="137"/>
      <c r="D143" s="137"/>
      <c r="E143" s="137"/>
      <c r="F143" s="137"/>
      <c r="G143" s="137"/>
      <c r="H143" s="137"/>
      <c r="I143" s="137"/>
      <c r="J143" s="137"/>
      <c r="K143" s="137"/>
    </row>
    <row r="144" spans="2:11">
      <c r="B144" s="137"/>
      <c r="D144" s="137"/>
      <c r="E144" s="137"/>
      <c r="F144" s="137"/>
      <c r="G144" s="137"/>
      <c r="H144" s="137"/>
      <c r="I144" s="137"/>
      <c r="J144" s="137"/>
      <c r="K144" s="137"/>
    </row>
    <row r="145" spans="2:11">
      <c r="B145" s="137"/>
      <c r="D145" s="137"/>
      <c r="E145" s="137"/>
      <c r="F145" s="137"/>
      <c r="G145" s="137"/>
      <c r="H145" s="137"/>
      <c r="I145" s="137"/>
      <c r="J145" s="137"/>
      <c r="K145" s="137"/>
    </row>
    <row r="146" spans="2:11">
      <c r="B146" s="137"/>
      <c r="D146" s="137"/>
      <c r="E146" s="137"/>
      <c r="F146" s="137"/>
      <c r="G146" s="137"/>
      <c r="H146" s="137"/>
      <c r="I146" s="137"/>
      <c r="J146" s="137"/>
      <c r="K146" s="137"/>
    </row>
    <row r="147" spans="2:11">
      <c r="B147" s="137"/>
      <c r="D147" s="137"/>
      <c r="E147" s="137"/>
      <c r="F147" s="137"/>
      <c r="G147" s="137"/>
      <c r="H147" s="137"/>
      <c r="I147" s="137"/>
      <c r="J147" s="137"/>
      <c r="K147" s="137"/>
    </row>
    <row r="148" spans="2:11">
      <c r="B148" s="137"/>
      <c r="D148" s="137"/>
      <c r="E148" s="137"/>
      <c r="F148" s="137"/>
      <c r="G148" s="137"/>
      <c r="H148" s="137"/>
      <c r="I148" s="137"/>
      <c r="J148" s="137"/>
      <c r="K148" s="137"/>
    </row>
    <row r="149" spans="2:11">
      <c r="B149" s="137"/>
      <c r="D149" s="137"/>
      <c r="E149" s="137"/>
      <c r="F149" s="137"/>
      <c r="G149" s="137"/>
      <c r="H149" s="137"/>
      <c r="I149" s="137"/>
      <c r="J149" s="137"/>
      <c r="K149" s="137"/>
    </row>
    <row r="150" spans="2:11">
      <c r="B150" s="137"/>
      <c r="D150" s="137"/>
      <c r="E150" s="137"/>
      <c r="F150" s="137"/>
      <c r="G150" s="137"/>
      <c r="H150" s="137"/>
      <c r="I150" s="137"/>
      <c r="J150" s="137"/>
      <c r="K150" s="137"/>
    </row>
    <row r="151" spans="2:11">
      <c r="B151" s="137"/>
      <c r="D151" s="137"/>
      <c r="E151" s="137"/>
      <c r="F151" s="137"/>
      <c r="G151" s="137"/>
      <c r="H151" s="137"/>
      <c r="I151" s="137"/>
      <c r="J151" s="137"/>
      <c r="K151" s="137"/>
    </row>
    <row r="152" spans="2:11">
      <c r="B152" s="137"/>
      <c r="D152" s="137"/>
      <c r="E152" s="137"/>
      <c r="F152" s="137"/>
      <c r="G152" s="137"/>
      <c r="H152" s="137"/>
      <c r="I152" s="137"/>
      <c r="J152" s="137"/>
      <c r="K152" s="137"/>
    </row>
    <row r="153" spans="2:11">
      <c r="B153" s="137"/>
      <c r="D153" s="137"/>
      <c r="E153" s="137"/>
      <c r="F153" s="137"/>
      <c r="G153" s="137"/>
      <c r="H153" s="137"/>
      <c r="I153" s="137"/>
      <c r="J153" s="137"/>
      <c r="K153" s="137"/>
    </row>
    <row r="154" spans="2:11">
      <c r="B154" s="137"/>
      <c r="D154" s="137"/>
      <c r="E154" s="137"/>
      <c r="F154" s="137"/>
      <c r="G154" s="137"/>
      <c r="H154" s="137"/>
      <c r="I154" s="137"/>
      <c r="J154" s="137"/>
      <c r="K154" s="137"/>
    </row>
    <row r="155" spans="2:11">
      <c r="B155" s="137"/>
      <c r="D155" s="137"/>
      <c r="E155" s="137"/>
      <c r="F155" s="137"/>
      <c r="G155" s="137"/>
      <c r="H155" s="137"/>
      <c r="I155" s="137"/>
      <c r="J155" s="137"/>
      <c r="K155" s="137"/>
    </row>
    <row r="156" spans="2:11">
      <c r="B156" s="137"/>
      <c r="D156" s="137"/>
      <c r="E156" s="137"/>
      <c r="F156" s="137"/>
      <c r="G156" s="137"/>
      <c r="H156" s="137"/>
      <c r="I156" s="137"/>
      <c r="J156" s="137"/>
      <c r="K156" s="137"/>
    </row>
    <row r="157" spans="2:11">
      <c r="B157" s="137"/>
      <c r="D157" s="137"/>
      <c r="E157" s="137"/>
      <c r="F157" s="137"/>
      <c r="G157" s="137"/>
      <c r="H157" s="137"/>
      <c r="I157" s="137"/>
      <c r="J157" s="137"/>
      <c r="K157" s="137"/>
    </row>
    <row r="158" spans="2:11">
      <c r="B158" s="137"/>
      <c r="D158" s="137"/>
      <c r="E158" s="137"/>
      <c r="F158" s="137"/>
      <c r="G158" s="137"/>
      <c r="H158" s="137"/>
      <c r="I158" s="137"/>
      <c r="J158" s="137"/>
      <c r="K158" s="137"/>
    </row>
    <row r="159" spans="2:11">
      <c r="B159" s="137"/>
      <c r="D159" s="137"/>
      <c r="E159" s="137"/>
      <c r="F159" s="137"/>
      <c r="G159" s="137"/>
      <c r="H159" s="137"/>
      <c r="I159" s="137"/>
      <c r="J159" s="137"/>
      <c r="K159" s="137"/>
    </row>
    <row r="160" spans="2:11">
      <c r="B160" s="137"/>
      <c r="D160" s="137"/>
      <c r="E160" s="137"/>
      <c r="F160" s="137"/>
      <c r="G160" s="137"/>
      <c r="H160" s="137"/>
      <c r="I160" s="137"/>
      <c r="J160" s="137"/>
      <c r="K160" s="137"/>
    </row>
    <row r="161" spans="2:11">
      <c r="B161" s="137"/>
      <c r="D161" s="137"/>
      <c r="E161" s="137"/>
      <c r="F161" s="137"/>
      <c r="G161" s="137"/>
      <c r="H161" s="137"/>
      <c r="I161" s="137"/>
      <c r="J161" s="137"/>
      <c r="K161" s="137"/>
    </row>
    <row r="162" spans="2:11">
      <c r="B162" s="137"/>
      <c r="D162" s="137"/>
      <c r="E162" s="137"/>
      <c r="F162" s="137"/>
      <c r="G162" s="137"/>
      <c r="H162" s="137"/>
      <c r="I162" s="137"/>
      <c r="J162" s="137"/>
      <c r="K162" s="137"/>
    </row>
    <row r="163" spans="2:11">
      <c r="B163" s="137"/>
      <c r="D163" s="137"/>
      <c r="E163" s="137"/>
      <c r="F163" s="137"/>
      <c r="G163" s="137"/>
      <c r="H163" s="137"/>
      <c r="I163" s="137"/>
      <c r="J163" s="137"/>
      <c r="K163" s="137"/>
    </row>
    <row r="164" spans="2:11">
      <c r="B164" s="137"/>
      <c r="D164" s="137"/>
      <c r="E164" s="137"/>
      <c r="F164" s="137"/>
      <c r="G164" s="137"/>
      <c r="H164" s="137"/>
      <c r="I164" s="137"/>
      <c r="J164" s="137"/>
      <c r="K164" s="137"/>
    </row>
    <row r="165" spans="2:11">
      <c r="B165" s="137"/>
      <c r="D165" s="137"/>
      <c r="E165" s="137"/>
      <c r="F165" s="137"/>
      <c r="G165" s="137"/>
      <c r="H165" s="137"/>
      <c r="I165" s="137"/>
      <c r="J165" s="137"/>
      <c r="K165" s="137"/>
    </row>
    <row r="166" spans="2:11">
      <c r="B166" s="137"/>
      <c r="D166" s="137"/>
      <c r="E166" s="137"/>
      <c r="F166" s="137"/>
      <c r="G166" s="137"/>
      <c r="H166" s="137"/>
      <c r="I166" s="137"/>
      <c r="J166" s="137"/>
      <c r="K166" s="137"/>
    </row>
    <row r="167" spans="2:11">
      <c r="B167" s="137"/>
      <c r="D167" s="137"/>
      <c r="E167" s="137"/>
      <c r="F167" s="137"/>
      <c r="G167" s="137"/>
      <c r="H167" s="137"/>
      <c r="I167" s="137"/>
      <c r="J167" s="137"/>
      <c r="K167" s="137"/>
    </row>
    <row r="168" spans="2:11">
      <c r="B168" s="137"/>
      <c r="D168" s="137"/>
      <c r="E168" s="137"/>
      <c r="F168" s="137"/>
      <c r="G168" s="137"/>
      <c r="H168" s="137"/>
      <c r="I168" s="137"/>
      <c r="J168" s="137"/>
      <c r="K168" s="137"/>
    </row>
    <row r="169" spans="2:11">
      <c r="B169" s="137"/>
      <c r="D169" s="137"/>
      <c r="E169" s="137"/>
      <c r="F169" s="137"/>
      <c r="G169" s="137"/>
      <c r="H169" s="137"/>
      <c r="I169" s="137"/>
      <c r="J169" s="137"/>
      <c r="K169" s="137"/>
    </row>
    <row r="170" spans="2:11">
      <c r="B170" s="137"/>
      <c r="D170" s="137"/>
      <c r="E170" s="137"/>
      <c r="F170" s="137"/>
      <c r="G170" s="137"/>
      <c r="H170" s="137"/>
      <c r="I170" s="137"/>
      <c r="J170" s="137"/>
      <c r="K170" s="137"/>
    </row>
    <row r="171" spans="2:11">
      <c r="B171" s="137"/>
      <c r="D171" s="137"/>
      <c r="E171" s="137"/>
      <c r="F171" s="137"/>
      <c r="G171" s="137"/>
      <c r="H171" s="137"/>
      <c r="I171" s="137"/>
      <c r="J171" s="137"/>
      <c r="K171" s="137"/>
    </row>
    <row r="172" spans="2:11">
      <c r="B172" s="137"/>
      <c r="D172" s="137"/>
      <c r="E172" s="137"/>
      <c r="F172" s="137"/>
      <c r="G172" s="137"/>
      <c r="H172" s="137"/>
      <c r="I172" s="137"/>
      <c r="J172" s="137"/>
      <c r="K172" s="137"/>
    </row>
    <row r="173" spans="2:11">
      <c r="B173" s="137"/>
      <c r="D173" s="137"/>
      <c r="E173" s="137"/>
      <c r="F173" s="137"/>
      <c r="G173" s="137"/>
      <c r="H173" s="137"/>
      <c r="I173" s="137"/>
      <c r="J173" s="137"/>
      <c r="K173" s="137"/>
    </row>
    <row r="174" spans="2:11">
      <c r="B174" s="137"/>
      <c r="D174" s="137"/>
      <c r="E174" s="137"/>
      <c r="F174" s="137"/>
      <c r="G174" s="137"/>
      <c r="H174" s="137"/>
      <c r="I174" s="137"/>
      <c r="J174" s="137"/>
      <c r="K174" s="137"/>
    </row>
    <row r="175" spans="2:11">
      <c r="B175" s="137"/>
      <c r="D175" s="137"/>
      <c r="E175" s="137"/>
      <c r="F175" s="137"/>
      <c r="G175" s="137"/>
      <c r="H175" s="137"/>
      <c r="I175" s="137"/>
      <c r="J175" s="137"/>
      <c r="K175" s="137"/>
    </row>
    <row r="176" spans="2:11">
      <c r="B176" s="137"/>
      <c r="D176" s="137"/>
      <c r="E176" s="137"/>
      <c r="F176" s="137"/>
      <c r="G176" s="137"/>
      <c r="H176" s="137"/>
      <c r="I176" s="137"/>
      <c r="J176" s="137"/>
      <c r="K176" s="137"/>
    </row>
    <row r="177" spans="2:11">
      <c r="B177" s="137"/>
      <c r="D177" s="137"/>
      <c r="E177" s="137"/>
      <c r="F177" s="137"/>
      <c r="G177" s="137"/>
      <c r="H177" s="137"/>
      <c r="I177" s="137"/>
      <c r="J177" s="137"/>
      <c r="K177" s="137"/>
    </row>
    <row r="178" spans="2:11">
      <c r="B178" s="137"/>
      <c r="D178" s="137"/>
      <c r="E178" s="137"/>
      <c r="F178" s="137"/>
      <c r="G178" s="137"/>
      <c r="H178" s="137"/>
      <c r="I178" s="137"/>
      <c r="J178" s="137"/>
      <c r="K178" s="137"/>
    </row>
    <row r="179" spans="2:11">
      <c r="B179" s="137"/>
      <c r="D179" s="137"/>
      <c r="E179" s="137"/>
      <c r="F179" s="137"/>
      <c r="G179" s="137"/>
      <c r="H179" s="137"/>
      <c r="I179" s="137"/>
      <c r="J179" s="137"/>
      <c r="K179" s="137"/>
    </row>
    <row r="180" spans="2:11">
      <c r="B180" s="137"/>
      <c r="D180" s="137"/>
      <c r="E180" s="137"/>
      <c r="F180" s="137"/>
      <c r="G180" s="137"/>
      <c r="H180" s="137"/>
      <c r="I180" s="137"/>
      <c r="J180" s="137"/>
      <c r="K180" s="137"/>
    </row>
  </sheetData>
  <sheetProtection algorithmName="SHA-512" hashValue="XTRoYaTqNZfA6xGAvCzNVtGwYHwQBI7VO0mL21nz7cOpUdtjoxMcphRYI2PgokrwTJ+88OKHwxvU63Z1p7UFjw==" saltValue="mCRhO0niwFDLsLy8n19eKQ==" spinCount="100000" sheet="1" objects="1" scenarios="1" selectLockedCells="1" selectUnlockedCells="1"/>
  <mergeCells count="37">
    <mergeCell ref="D20:L20"/>
    <mergeCell ref="A1:P1"/>
    <mergeCell ref="A2:P2"/>
    <mergeCell ref="A3:P3"/>
    <mergeCell ref="A4:D4"/>
    <mergeCell ref="A5:P5"/>
    <mergeCell ref="B10:D10"/>
    <mergeCell ref="F10:S10"/>
    <mergeCell ref="F11:S11"/>
    <mergeCell ref="E12:R12"/>
    <mergeCell ref="E13:R13"/>
    <mergeCell ref="B15:B19"/>
    <mergeCell ref="D15:L15"/>
    <mergeCell ref="D21:L21"/>
    <mergeCell ref="C22:C23"/>
    <mergeCell ref="D22:D23"/>
    <mergeCell ref="E22:E23"/>
    <mergeCell ref="F22:G22"/>
    <mergeCell ref="H22:K22"/>
    <mergeCell ref="D31:L31"/>
    <mergeCell ref="D32:L32"/>
    <mergeCell ref="C33:C35"/>
    <mergeCell ref="D33:D35"/>
    <mergeCell ref="F33:G33"/>
    <mergeCell ref="H33:H35"/>
    <mergeCell ref="E34:E35"/>
    <mergeCell ref="F34:F35"/>
    <mergeCell ref="B93:B94"/>
    <mergeCell ref="D93:D94"/>
    <mergeCell ref="B95:B117"/>
    <mergeCell ref="B118:B136"/>
    <mergeCell ref="B47:E47"/>
    <mergeCell ref="B48:B54"/>
    <mergeCell ref="B56:E56"/>
    <mergeCell ref="B57:B63"/>
    <mergeCell ref="B70:E71"/>
    <mergeCell ref="B77:B92"/>
  </mergeCells>
  <conditionalFormatting sqref="D42">
    <cfRule type="containsText" dxfId="23" priority="5" operator="containsText" text="ERROR">
      <formula>NOT(ISERROR(SEARCH("ERROR",D42)))</formula>
    </cfRule>
  </conditionalFormatting>
  <conditionalFormatting sqref="F10">
    <cfRule type="notContainsBlanks" dxfId="22" priority="4">
      <formula>LEN(TRIM(F10))&gt;0</formula>
    </cfRule>
  </conditionalFormatting>
  <conditionalFormatting sqref="F11:S11">
    <cfRule type="expression" dxfId="21" priority="2">
      <formula>E11="NO SE REPORTA"</formula>
    </cfRule>
    <cfRule type="expression" dxfId="20" priority="3">
      <formula>E10="NO APLICA"</formula>
    </cfRule>
  </conditionalFormatting>
  <conditionalFormatting sqref="E12:R12">
    <cfRule type="expression" dxfId="19"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7:H17">
      <formula1>0</formula1>
    </dataValidation>
    <dataValidation type="whole" operator="greaterThanOrEqual" allowBlank="1" showInputMessage="1" showErrorMessage="1" errorTitle="ERROR" error="Valor en PESOS (sin centavos)" sqref="E18:H19 H24:K29">
      <formula1>0</formula1>
    </dataValidation>
    <dataValidation type="decimal" allowBlank="1" showInputMessage="1" showErrorMessage="1" errorTitle="ERROR" error="Escriba un valor entre 0% y 100%" sqref="E36:E41 F24:G29">
      <formula1>0</formula1>
      <formula2>1</formula2>
    </dataValidation>
    <dataValidation allowBlank="1" showInputMessage="1" showErrorMessage="1" sqref="H30:K30 F36:G42 D42:E42"/>
    <dataValidation type="list" allowBlank="1" showInputMessage="1" showErrorMessage="1" sqref="E11">
      <formula1>REPORTE</formula1>
    </dataValidation>
    <dataValidation type="list" allowBlank="1" showInputMessage="1" showErrorMessage="1" sqref="E10">
      <formula1>SI</formula1>
    </dataValidation>
  </dataValidations>
  <hyperlinks>
    <hyperlink ref="D92" r:id="rId1"/>
    <hyperlink ref="B9" location="'ANEXO 3'!A1" display="VOLVER AL INDICE"/>
  </hyperlinks>
  <pageMargins left="0.25" right="0.25" top="0.75" bottom="0.75" header="0.3" footer="0.3"/>
  <pageSetup paperSize="178" orientation="landscape" horizontalDpi="1200" verticalDpi="120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9"/>
  <sheetViews>
    <sheetView showGridLines="0" zoomScale="125" zoomScaleNormal="98" zoomScalePageLayoutView="98" workbookViewId="0">
      <selection activeCell="D8" sqref="D8"/>
    </sheetView>
  </sheetViews>
  <sheetFormatPr baseColWidth="10" defaultColWidth="10.85546875" defaultRowHeight="15"/>
  <cols>
    <col min="1" max="1" width="1.85546875" style="131" customWidth="1"/>
    <col min="2" max="2" width="12.85546875" style="131" customWidth="1"/>
    <col min="3" max="3" width="5.140625" style="160" bestFit="1" customWidth="1"/>
    <col min="4" max="4" width="34.85546875" style="131" customWidth="1"/>
    <col min="5" max="5" width="12.140625" style="131" customWidth="1"/>
    <col min="6" max="8" width="10.85546875" style="131"/>
    <col min="9" max="9" width="10.85546875" style="194"/>
    <col min="10" max="16384" width="10.85546875" style="131"/>
  </cols>
  <sheetData>
    <row r="1" spans="1:21" s="424" customFormat="1" ht="100.5" customHeight="1" thickBot="1">
      <c r="A1" s="1368"/>
      <c r="B1" s="1369"/>
      <c r="C1" s="1369"/>
      <c r="D1" s="1369"/>
      <c r="E1" s="1369"/>
      <c r="F1" s="1369"/>
      <c r="G1" s="1369"/>
      <c r="H1" s="1369"/>
      <c r="I1" s="1369"/>
      <c r="J1" s="1369"/>
      <c r="K1" s="1369"/>
      <c r="L1" s="1369"/>
      <c r="M1" s="1369"/>
      <c r="N1" s="1369"/>
      <c r="O1" s="1369"/>
      <c r="P1" s="1370"/>
      <c r="Q1" s="131"/>
      <c r="R1" s="131"/>
    </row>
    <row r="2" spans="1:21" s="425" customFormat="1" ht="16.5" thickBot="1">
      <c r="A2" s="1418">
        <f>'[6]Datos Generales'!C5</f>
        <v>0</v>
      </c>
      <c r="B2" s="1419"/>
      <c r="C2" s="1419"/>
      <c r="D2" s="1419"/>
      <c r="E2" s="1419"/>
      <c r="F2" s="1419"/>
      <c r="G2" s="1419"/>
      <c r="H2" s="1419"/>
      <c r="I2" s="1419"/>
      <c r="J2" s="1419"/>
      <c r="K2" s="1419"/>
      <c r="L2" s="1419"/>
      <c r="M2" s="1419"/>
      <c r="N2" s="1419"/>
      <c r="O2" s="1419"/>
      <c r="P2" s="1420"/>
      <c r="Q2" s="131"/>
      <c r="R2" s="131"/>
    </row>
    <row r="3" spans="1:21" s="425" customFormat="1" ht="16.5" thickBot="1">
      <c r="A3" s="1374" t="s">
        <v>104</v>
      </c>
      <c r="B3" s="1375"/>
      <c r="C3" s="1375"/>
      <c r="D3" s="1375"/>
      <c r="E3" s="1375"/>
      <c r="F3" s="1375"/>
      <c r="G3" s="1375"/>
      <c r="H3" s="1375"/>
      <c r="I3" s="1375"/>
      <c r="J3" s="1375"/>
      <c r="K3" s="1375"/>
      <c r="L3" s="1375"/>
      <c r="M3" s="1375"/>
      <c r="N3" s="1375"/>
      <c r="O3" s="1375"/>
      <c r="P3" s="1376"/>
      <c r="Q3" s="131"/>
      <c r="R3" s="131"/>
    </row>
    <row r="4" spans="1:21" s="425" customFormat="1" ht="16.5" thickBot="1">
      <c r="A4" s="1421" t="s">
        <v>263</v>
      </c>
      <c r="B4" s="1422"/>
      <c r="C4" s="1422"/>
      <c r="D4" s="1422"/>
      <c r="E4" s="132">
        <v>2019</v>
      </c>
      <c r="F4" s="132"/>
      <c r="G4" s="132"/>
      <c r="H4" s="132"/>
      <c r="I4" s="132"/>
      <c r="J4" s="132"/>
      <c r="K4" s="132"/>
      <c r="L4" s="133"/>
      <c r="M4" s="133"/>
      <c r="N4" s="133"/>
      <c r="O4" s="133"/>
      <c r="P4" s="134"/>
      <c r="Q4" s="131"/>
      <c r="R4" s="131"/>
    </row>
    <row r="5" spans="1:21" ht="16.5" customHeight="1" thickBot="1">
      <c r="A5" s="1374" t="s">
        <v>126</v>
      </c>
      <c r="B5" s="1375"/>
      <c r="C5" s="1375"/>
      <c r="D5" s="1375"/>
      <c r="E5" s="1375"/>
      <c r="F5" s="1375"/>
      <c r="G5" s="1375"/>
      <c r="H5" s="1375"/>
      <c r="I5" s="1375"/>
      <c r="J5" s="1375"/>
      <c r="K5" s="1375"/>
      <c r="L5" s="1375"/>
      <c r="M5" s="1375"/>
      <c r="N5" s="1375"/>
      <c r="O5" s="1375"/>
      <c r="P5" s="1376"/>
    </row>
    <row r="6" spans="1:21">
      <c r="B6" s="158" t="s">
        <v>134</v>
      </c>
      <c r="C6" s="159"/>
      <c r="D6" s="137"/>
      <c r="E6" s="138"/>
      <c r="F6" s="137" t="s">
        <v>135</v>
      </c>
      <c r="G6" s="137"/>
      <c r="H6" s="137"/>
      <c r="I6" s="160"/>
      <c r="J6" s="137"/>
      <c r="K6" s="137"/>
    </row>
    <row r="7" spans="1:21" ht="15.75" thickBot="1">
      <c r="B7" s="429"/>
      <c r="C7" s="430"/>
      <c r="D7" s="137"/>
      <c r="E7" s="139"/>
      <c r="F7" s="137" t="s">
        <v>136</v>
      </c>
      <c r="G7" s="137"/>
      <c r="H7" s="137"/>
      <c r="I7" s="160"/>
      <c r="J7" s="137"/>
      <c r="K7" s="137"/>
    </row>
    <row r="8" spans="1:21" ht="15.75" thickBot="1">
      <c r="B8" s="98" t="s">
        <v>137</v>
      </c>
      <c r="C8" s="141">
        <v>2019</v>
      </c>
      <c r="D8" s="830">
        <f>IF(E10="NO APLICA","NO APLICA",IF(E11="NO SE REPORTA","SIN INFORMACION",G57))</f>
        <v>0.7979633876451363</v>
      </c>
      <c r="E8" s="142"/>
      <c r="F8" s="137" t="s">
        <v>138</v>
      </c>
      <c r="G8" s="137"/>
      <c r="H8" s="137"/>
      <c r="I8" s="160"/>
      <c r="J8" s="137"/>
      <c r="K8" s="137"/>
    </row>
    <row r="9" spans="1:21">
      <c r="B9" s="143" t="s">
        <v>139</v>
      </c>
      <c r="D9" s="137"/>
      <c r="E9" s="137"/>
      <c r="F9" s="137"/>
      <c r="G9" s="137"/>
      <c r="H9" s="137"/>
      <c r="I9" s="160"/>
      <c r="J9" s="137"/>
      <c r="K9" s="137"/>
    </row>
    <row r="10" spans="1:21">
      <c r="B10" s="1128" t="s">
        <v>140</v>
      </c>
      <c r="C10" s="1128"/>
      <c r="D10" s="1128"/>
      <c r="E10" s="145" t="s">
        <v>141</v>
      </c>
      <c r="F10" s="116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130"/>
      <c r="H10" s="1130"/>
      <c r="I10" s="1130"/>
      <c r="J10" s="1130"/>
      <c r="K10" s="1130"/>
      <c r="L10" s="1130"/>
      <c r="M10" s="1130"/>
      <c r="N10" s="1130"/>
      <c r="O10" s="1130"/>
      <c r="P10" s="1130"/>
      <c r="Q10" s="1130"/>
      <c r="R10" s="1130"/>
      <c r="S10" s="1130"/>
      <c r="T10" s="137"/>
      <c r="U10" s="137"/>
    </row>
    <row r="11" spans="1:21" ht="14.45" customHeight="1">
      <c r="B11" s="146"/>
      <c r="C11" s="144"/>
      <c r="D11" s="98" t="str">
        <f>IF(E10="SI APLICA","¿El indicador no se reporta por limitaciones de información disponible? ","")</f>
        <v xml:space="preserve">¿El indicador no se reporta por limitaciones de información disponible? </v>
      </c>
      <c r="E11" s="147" t="s">
        <v>142</v>
      </c>
      <c r="F11" s="1172"/>
      <c r="G11" s="1143"/>
      <c r="H11" s="1143"/>
      <c r="I11" s="1143"/>
      <c r="J11" s="1143"/>
      <c r="K11" s="1143"/>
      <c r="L11" s="1143"/>
      <c r="M11" s="1143"/>
      <c r="N11" s="1143"/>
      <c r="O11" s="1143"/>
      <c r="P11" s="1143"/>
      <c r="Q11" s="1143"/>
      <c r="R11" s="1143"/>
      <c r="S11" s="1143"/>
    </row>
    <row r="12" spans="1:21" ht="23.45" customHeight="1">
      <c r="B12" s="143"/>
      <c r="C12" s="144"/>
      <c r="D12" s="98" t="str">
        <f>IF(E11="SI SE REPORTA","¿Qué programas o proyectos del Plan de Acción están asociados al indicador? ","")</f>
        <v xml:space="preserve">¿Qué programas o proyectos del Plan de Acción están asociados al indicador? </v>
      </c>
      <c r="E12" s="1144" t="s">
        <v>52</v>
      </c>
      <c r="F12" s="1144"/>
      <c r="G12" s="1144"/>
      <c r="H12" s="1144"/>
      <c r="I12" s="1144"/>
      <c r="J12" s="1144"/>
      <c r="K12" s="1144"/>
      <c r="L12" s="1144"/>
      <c r="M12" s="1144"/>
      <c r="N12" s="1144"/>
      <c r="O12" s="1144"/>
      <c r="P12" s="1144"/>
      <c r="Q12" s="1144"/>
      <c r="R12" s="1144"/>
    </row>
    <row r="13" spans="1:21" ht="21.95" customHeight="1">
      <c r="B13" s="143"/>
      <c r="C13" s="144"/>
      <c r="D13" s="98" t="s">
        <v>143</v>
      </c>
      <c r="E13" s="1145"/>
      <c r="F13" s="1146"/>
      <c r="G13" s="1146"/>
      <c r="H13" s="1146"/>
      <c r="I13" s="1146"/>
      <c r="J13" s="1146"/>
      <c r="K13" s="1146"/>
      <c r="L13" s="1146"/>
      <c r="M13" s="1146"/>
      <c r="N13" s="1146"/>
      <c r="O13" s="1146"/>
      <c r="P13" s="1146"/>
      <c r="Q13" s="1146"/>
      <c r="R13" s="1147"/>
    </row>
    <row r="14" spans="1:21" ht="6.95" customHeight="1" thickBot="1">
      <c r="B14" s="143"/>
      <c r="D14" s="137"/>
      <c r="E14" s="137"/>
      <c r="F14" s="137"/>
      <c r="G14" s="137"/>
      <c r="H14" s="137"/>
      <c r="I14" s="160"/>
      <c r="J14" s="137"/>
      <c r="K14" s="137"/>
    </row>
    <row r="15" spans="1:21">
      <c r="B15" s="1335" t="s">
        <v>144</v>
      </c>
      <c r="C15" s="148"/>
      <c r="D15" s="1173" t="s">
        <v>268</v>
      </c>
      <c r="E15" s="1174"/>
      <c r="F15" s="1174"/>
      <c r="G15" s="1174"/>
      <c r="H15" s="1174"/>
      <c r="I15" s="1175"/>
      <c r="J15" s="137"/>
      <c r="K15" s="137"/>
    </row>
    <row r="16" spans="1:21">
      <c r="B16" s="1336"/>
      <c r="C16" s="151"/>
      <c r="D16" s="1354" t="s">
        <v>1181</v>
      </c>
      <c r="E16" s="1355"/>
      <c r="F16" s="1355"/>
      <c r="G16" s="1355"/>
      <c r="H16" s="1355"/>
      <c r="I16" s="1356"/>
      <c r="J16" s="137"/>
      <c r="K16" s="137"/>
    </row>
    <row r="17" spans="2:11" ht="15.75" thickBot="1">
      <c r="B17" s="1336"/>
      <c r="C17" s="151"/>
      <c r="D17" s="1382"/>
      <c r="E17" s="1176"/>
      <c r="F17" s="1176"/>
      <c r="G17" s="1176"/>
      <c r="H17" s="1176"/>
      <c r="I17" s="1360"/>
      <c r="J17" s="137"/>
      <c r="K17" s="137"/>
    </row>
    <row r="18" spans="2:11" ht="15.75" thickBot="1">
      <c r="B18" s="1336"/>
      <c r="C18" s="435"/>
      <c r="D18" s="206" t="s">
        <v>418</v>
      </c>
      <c r="E18" s="212" t="s">
        <v>419</v>
      </c>
      <c r="F18" s="212" t="s">
        <v>420</v>
      </c>
      <c r="G18" s="212" t="s">
        <v>421</v>
      </c>
      <c r="H18" s="212" t="s">
        <v>422</v>
      </c>
      <c r="I18" s="163" t="s">
        <v>184</v>
      </c>
      <c r="J18" s="137"/>
      <c r="K18" s="137"/>
    </row>
    <row r="19" spans="2:11" ht="36.75" thickBot="1">
      <c r="B19" s="1336"/>
      <c r="C19" s="435"/>
      <c r="D19" s="209" t="s">
        <v>1182</v>
      </c>
      <c r="E19" s="8"/>
      <c r="F19" s="8">
        <v>958</v>
      </c>
      <c r="G19" s="8">
        <v>1160</v>
      </c>
      <c r="H19" s="8">
        <v>901</v>
      </c>
      <c r="I19" s="127">
        <f>SUM(E19:H19)</f>
        <v>3019</v>
      </c>
      <c r="J19" s="137"/>
      <c r="K19" s="137"/>
    </row>
    <row r="20" spans="2:11" ht="24.75" thickBot="1">
      <c r="B20" s="1336"/>
      <c r="C20" s="435"/>
      <c r="D20" s="209" t="s">
        <v>1183</v>
      </c>
      <c r="E20" s="8"/>
      <c r="F20" s="8">
        <v>7</v>
      </c>
      <c r="G20" s="8">
        <v>14</v>
      </c>
      <c r="H20" s="8">
        <v>5</v>
      </c>
      <c r="I20" s="127">
        <f>SUM(E20:H20)</f>
        <v>26</v>
      </c>
      <c r="J20" s="137"/>
      <c r="K20" s="137"/>
    </row>
    <row r="21" spans="2:11" ht="36.75" thickBot="1">
      <c r="B21" s="1336"/>
      <c r="C21" s="435"/>
      <c r="D21" s="209" t="s">
        <v>1184</v>
      </c>
      <c r="E21" s="191" t="e">
        <f>+E19/E20</f>
        <v>#DIV/0!</v>
      </c>
      <c r="F21" s="191">
        <f>+F19/F20</f>
        <v>136.85714285714286</v>
      </c>
      <c r="G21" s="191">
        <f>+G19/G20</f>
        <v>82.857142857142861</v>
      </c>
      <c r="H21" s="191">
        <f>+H19/H20</f>
        <v>180.2</v>
      </c>
      <c r="I21" s="191">
        <f>+I19/I20</f>
        <v>116.11538461538461</v>
      </c>
      <c r="J21" s="137"/>
      <c r="K21" s="137"/>
    </row>
    <row r="22" spans="2:11">
      <c r="B22" s="1336"/>
      <c r="C22" s="151"/>
      <c r="D22" s="1173"/>
      <c r="E22" s="1174"/>
      <c r="F22" s="1174"/>
      <c r="G22" s="1174"/>
      <c r="H22" s="1174"/>
      <c r="I22" s="1175"/>
      <c r="J22" s="137"/>
      <c r="K22" s="137"/>
    </row>
    <row r="23" spans="2:11">
      <c r="B23" s="1336"/>
      <c r="C23" s="151"/>
      <c r="D23" s="1354" t="s">
        <v>1185</v>
      </c>
      <c r="E23" s="1355"/>
      <c r="F23" s="1355"/>
      <c r="G23" s="1355"/>
      <c r="H23" s="1355"/>
      <c r="I23" s="1356"/>
      <c r="J23" s="137"/>
      <c r="K23" s="137"/>
    </row>
    <row r="24" spans="2:11" ht="15.75" thickBot="1">
      <c r="B24" s="1336"/>
      <c r="C24" s="151"/>
      <c r="D24" s="1393"/>
      <c r="E24" s="1195"/>
      <c r="F24" s="1195"/>
      <c r="G24" s="1195"/>
      <c r="H24" s="1195"/>
      <c r="I24" s="1348"/>
      <c r="J24" s="137"/>
      <c r="K24" s="137"/>
    </row>
    <row r="25" spans="2:11" ht="15.75" thickBot="1">
      <c r="B25" s="1336"/>
      <c r="C25" s="435"/>
      <c r="D25" s="206" t="s">
        <v>418</v>
      </c>
      <c r="E25" s="212" t="s">
        <v>419</v>
      </c>
      <c r="F25" s="212" t="s">
        <v>420</v>
      </c>
      <c r="G25" s="212" t="s">
        <v>421</v>
      </c>
      <c r="H25" s="212" t="s">
        <v>422</v>
      </c>
      <c r="I25" s="163" t="s">
        <v>184</v>
      </c>
      <c r="J25" s="137"/>
      <c r="K25" s="137"/>
    </row>
    <row r="26" spans="2:11" ht="36.75" thickBot="1">
      <c r="B26" s="1336"/>
      <c r="C26" s="435"/>
      <c r="D26" s="209" t="s">
        <v>1636</v>
      </c>
      <c r="E26" s="8">
        <v>19606</v>
      </c>
      <c r="F26" s="8">
        <v>31908</v>
      </c>
      <c r="G26" s="8">
        <v>13880</v>
      </c>
      <c r="H26" s="8">
        <v>16670</v>
      </c>
      <c r="I26" s="127">
        <f>SUM(E26:H26)</f>
        <v>82064</v>
      </c>
      <c r="J26" s="137"/>
      <c r="K26" s="137"/>
    </row>
    <row r="27" spans="2:11" ht="36.75" thickBot="1">
      <c r="B27" s="1336"/>
      <c r="C27" s="435"/>
      <c r="D27" s="209" t="s">
        <v>1186</v>
      </c>
      <c r="E27" s="8">
        <v>185</v>
      </c>
      <c r="F27" s="8">
        <v>310</v>
      </c>
      <c r="G27" s="8">
        <v>283</v>
      </c>
      <c r="H27" s="8">
        <v>197</v>
      </c>
      <c r="I27" s="127">
        <f>SUM(E27:H27)</f>
        <v>975</v>
      </c>
      <c r="J27" s="137"/>
      <c r="K27" s="137"/>
    </row>
    <row r="28" spans="2:11" ht="36.75" thickBot="1">
      <c r="B28" s="1336"/>
      <c r="C28" s="435"/>
      <c r="D28" s="209" t="s">
        <v>1187</v>
      </c>
      <c r="E28" s="191">
        <f>+E26/E27</f>
        <v>105.97837837837838</v>
      </c>
      <c r="F28" s="191">
        <f>+F26/F27</f>
        <v>102.92903225806451</v>
      </c>
      <c r="G28" s="191">
        <f>+G26/G27</f>
        <v>49.045936395759718</v>
      </c>
      <c r="H28" s="191">
        <f>+H26/H27</f>
        <v>84.619289340101517</v>
      </c>
      <c r="I28" s="191">
        <f>+I26/I27</f>
        <v>84.16820512820513</v>
      </c>
      <c r="J28" s="137"/>
      <c r="K28" s="137"/>
    </row>
    <row r="29" spans="2:11">
      <c r="B29" s="1336"/>
      <c r="C29" s="151"/>
      <c r="D29" s="1173"/>
      <c r="E29" s="1174"/>
      <c r="F29" s="1174"/>
      <c r="G29" s="1174"/>
      <c r="H29" s="1174"/>
      <c r="I29" s="1175"/>
      <c r="J29" s="137"/>
      <c r="K29" s="137"/>
    </row>
    <row r="30" spans="2:11">
      <c r="B30" s="1336"/>
      <c r="C30" s="151"/>
      <c r="D30" s="1354" t="s">
        <v>1188</v>
      </c>
      <c r="E30" s="1355"/>
      <c r="F30" s="1355"/>
      <c r="G30" s="1355"/>
      <c r="H30" s="1355"/>
      <c r="I30" s="1356"/>
      <c r="J30" s="137"/>
      <c r="K30" s="137"/>
    </row>
    <row r="31" spans="2:11" ht="15.75" thickBot="1">
      <c r="B31" s="1336"/>
      <c r="C31" s="151"/>
      <c r="D31" s="1382"/>
      <c r="E31" s="1176"/>
      <c r="F31" s="1176"/>
      <c r="G31" s="1176"/>
      <c r="H31" s="1176"/>
      <c r="I31" s="1360"/>
      <c r="J31" s="137"/>
      <c r="K31" s="137"/>
    </row>
    <row r="32" spans="2:11" ht="15.75" thickBot="1">
      <c r="B32" s="1336"/>
      <c r="C32" s="435"/>
      <c r="D32" s="206" t="s">
        <v>418</v>
      </c>
      <c r="E32" s="212" t="s">
        <v>419</v>
      </c>
      <c r="F32" s="212" t="s">
        <v>420</v>
      </c>
      <c r="G32" s="212" t="s">
        <v>421</v>
      </c>
      <c r="H32" s="212" t="s">
        <v>422</v>
      </c>
      <c r="I32" s="163" t="s">
        <v>184</v>
      </c>
      <c r="J32" s="137"/>
      <c r="K32" s="137"/>
    </row>
    <row r="33" spans="2:11" ht="36.75" thickBot="1">
      <c r="B33" s="1336"/>
      <c r="C33" s="435"/>
      <c r="D33" s="209" t="s">
        <v>1189</v>
      </c>
      <c r="E33" s="8">
        <v>5392</v>
      </c>
      <c r="F33" s="8">
        <v>40098</v>
      </c>
      <c r="G33" s="8">
        <v>18580</v>
      </c>
      <c r="H33" s="8">
        <v>16304</v>
      </c>
      <c r="I33" s="127">
        <f>SUM(E33:H33)</f>
        <v>80374</v>
      </c>
      <c r="J33" s="137"/>
      <c r="K33" s="137"/>
    </row>
    <row r="34" spans="2:11" ht="24.75" thickBot="1">
      <c r="B34" s="1336"/>
      <c r="C34" s="435"/>
      <c r="D34" s="209" t="s">
        <v>1190</v>
      </c>
      <c r="E34" s="8">
        <v>83</v>
      </c>
      <c r="F34" s="8">
        <v>367</v>
      </c>
      <c r="G34" s="8">
        <v>323</v>
      </c>
      <c r="H34" s="8">
        <v>209</v>
      </c>
      <c r="I34" s="127">
        <f>SUM(E34:H34)</f>
        <v>982</v>
      </c>
      <c r="J34" s="137"/>
      <c r="K34" s="137"/>
    </row>
    <row r="35" spans="2:11" ht="36.75" thickBot="1">
      <c r="B35" s="1336"/>
      <c r="C35" s="435"/>
      <c r="D35" s="209" t="s">
        <v>1191</v>
      </c>
      <c r="E35" s="191">
        <f>+E33/E34</f>
        <v>64.963855421686745</v>
      </c>
      <c r="F35" s="191">
        <f>+F33/F34</f>
        <v>109.25885558583106</v>
      </c>
      <c r="G35" s="191">
        <f>+G33/G34</f>
        <v>57.523219814241486</v>
      </c>
      <c r="H35" s="191">
        <f>+H33/H34</f>
        <v>78.009569377990431</v>
      </c>
      <c r="I35" s="191">
        <f>+I33/I34</f>
        <v>81.847250509164965</v>
      </c>
      <c r="J35" s="137"/>
      <c r="K35" s="137"/>
    </row>
    <row r="36" spans="2:11">
      <c r="B36" s="1336"/>
      <c r="C36" s="151"/>
      <c r="D36" s="1173"/>
      <c r="E36" s="1174"/>
      <c r="F36" s="1174"/>
      <c r="G36" s="1174"/>
      <c r="H36" s="1174"/>
      <c r="I36" s="1175"/>
      <c r="J36" s="137"/>
      <c r="K36" s="137"/>
    </row>
    <row r="37" spans="2:11">
      <c r="B37" s="1336"/>
      <c r="C37" s="151"/>
      <c r="D37" s="1354" t="s">
        <v>1192</v>
      </c>
      <c r="E37" s="1355"/>
      <c r="F37" s="1355"/>
      <c r="G37" s="1355"/>
      <c r="H37" s="1355"/>
      <c r="I37" s="1356"/>
      <c r="J37" s="137"/>
      <c r="K37" s="137"/>
    </row>
    <row r="38" spans="2:11" ht="15.75" thickBot="1">
      <c r="B38" s="1336"/>
      <c r="C38" s="151"/>
      <c r="D38" s="1382"/>
      <c r="E38" s="1176"/>
      <c r="F38" s="1176"/>
      <c r="G38" s="1176"/>
      <c r="H38" s="1176"/>
      <c r="I38" s="1360"/>
      <c r="J38" s="137"/>
      <c r="K38" s="137"/>
    </row>
    <row r="39" spans="2:11" ht="15.75" thickBot="1">
      <c r="B39" s="1336"/>
      <c r="C39" s="435"/>
      <c r="D39" s="206" t="s">
        <v>418</v>
      </c>
      <c r="E39" s="212" t="s">
        <v>419</v>
      </c>
      <c r="F39" s="212" t="s">
        <v>420</v>
      </c>
      <c r="G39" s="212" t="s">
        <v>421</v>
      </c>
      <c r="H39" s="212" t="s">
        <v>422</v>
      </c>
      <c r="I39" s="163" t="s">
        <v>184</v>
      </c>
      <c r="J39" s="137"/>
      <c r="K39" s="137"/>
    </row>
    <row r="40" spans="2:11" ht="36.75" thickBot="1">
      <c r="B40" s="1336"/>
      <c r="C40" s="435"/>
      <c r="D40" s="209" t="s">
        <v>1193</v>
      </c>
      <c r="E40" s="8">
        <v>9744</v>
      </c>
      <c r="F40" s="8">
        <v>16907</v>
      </c>
      <c r="G40" s="8">
        <v>14952</v>
      </c>
      <c r="H40" s="8">
        <v>14683</v>
      </c>
      <c r="I40" s="127">
        <f>SUM(E40:H40)</f>
        <v>56286</v>
      </c>
      <c r="J40" s="137"/>
      <c r="K40" s="137"/>
    </row>
    <row r="41" spans="2:11" ht="36.75" thickBot="1">
      <c r="B41" s="1336"/>
      <c r="C41" s="435"/>
      <c r="D41" s="209" t="s">
        <v>1194</v>
      </c>
      <c r="E41" s="8">
        <v>203</v>
      </c>
      <c r="F41" s="8">
        <v>248</v>
      </c>
      <c r="G41" s="8">
        <v>266</v>
      </c>
      <c r="H41" s="8">
        <v>187</v>
      </c>
      <c r="I41" s="127">
        <f>SUM(E41:H41)</f>
        <v>904</v>
      </c>
      <c r="J41" s="137"/>
      <c r="K41" s="137"/>
    </row>
    <row r="42" spans="2:11" ht="36.75" thickBot="1">
      <c r="B42" s="1336"/>
      <c r="C42" s="435"/>
      <c r="D42" s="209" t="s">
        <v>1195</v>
      </c>
      <c r="E42" s="191">
        <f>+E40/E41</f>
        <v>48</v>
      </c>
      <c r="F42" s="191">
        <f>+F40/F41</f>
        <v>68.173387096774192</v>
      </c>
      <c r="G42" s="191">
        <f>+G40/G41</f>
        <v>56.210526315789473</v>
      </c>
      <c r="H42" s="191">
        <f>+H40/H41</f>
        <v>78.518716577540104</v>
      </c>
      <c r="I42" s="191">
        <f>+I40/I41</f>
        <v>62.263274336283189</v>
      </c>
      <c r="J42" s="137"/>
      <c r="K42" s="137"/>
    </row>
    <row r="43" spans="2:11">
      <c r="B43" s="1336"/>
      <c r="C43" s="151"/>
      <c r="D43" s="1173"/>
      <c r="E43" s="1174"/>
      <c r="F43" s="1174"/>
      <c r="G43" s="1174"/>
      <c r="H43" s="1174"/>
      <c r="I43" s="1175"/>
      <c r="J43" s="137"/>
      <c r="K43" s="137"/>
    </row>
    <row r="44" spans="2:11">
      <c r="B44" s="1336"/>
      <c r="C44" s="151"/>
      <c r="D44" s="1354" t="s">
        <v>1196</v>
      </c>
      <c r="E44" s="1355"/>
      <c r="F44" s="1355"/>
      <c r="G44" s="1355"/>
      <c r="H44" s="1355"/>
      <c r="I44" s="1356"/>
      <c r="J44" s="137"/>
      <c r="K44" s="137"/>
    </row>
    <row r="45" spans="2:11" ht="15.75" thickBot="1">
      <c r="B45" s="1336"/>
      <c r="C45" s="151"/>
      <c r="D45" s="1382"/>
      <c r="E45" s="1176"/>
      <c r="F45" s="1176"/>
      <c r="G45" s="1176"/>
      <c r="H45" s="1176"/>
      <c r="I45" s="1360"/>
      <c r="J45" s="137"/>
      <c r="K45" s="137"/>
    </row>
    <row r="46" spans="2:11" ht="15.75" thickBot="1">
      <c r="B46" s="1336"/>
      <c r="C46" s="435"/>
      <c r="D46" s="206" t="s">
        <v>418</v>
      </c>
      <c r="E46" s="212" t="s">
        <v>419</v>
      </c>
      <c r="F46" s="212" t="s">
        <v>420</v>
      </c>
      <c r="G46" s="212" t="s">
        <v>421</v>
      </c>
      <c r="H46" s="212" t="s">
        <v>422</v>
      </c>
      <c r="I46" s="163" t="s">
        <v>184</v>
      </c>
      <c r="J46" s="137"/>
      <c r="K46" s="137"/>
    </row>
    <row r="47" spans="2:11" ht="36.75" thickBot="1">
      <c r="B47" s="1336"/>
      <c r="C47" s="435"/>
      <c r="D47" s="209" t="s">
        <v>1197</v>
      </c>
      <c r="E47" s="8">
        <v>135</v>
      </c>
      <c r="F47" s="8">
        <v>836</v>
      </c>
      <c r="G47" s="8">
        <v>567</v>
      </c>
      <c r="H47" s="8">
        <v>356</v>
      </c>
      <c r="I47" s="127">
        <f>SUM(E47:H47)</f>
        <v>1894</v>
      </c>
      <c r="J47" s="137"/>
      <c r="K47" s="137"/>
    </row>
    <row r="48" spans="2:11" ht="36.75" thickBot="1">
      <c r="B48" s="1336"/>
      <c r="C48" s="435"/>
      <c r="D48" s="209" t="s">
        <v>1198</v>
      </c>
      <c r="E48" s="8">
        <v>3</v>
      </c>
      <c r="F48" s="8">
        <v>9</v>
      </c>
      <c r="G48" s="8">
        <v>10</v>
      </c>
      <c r="H48" s="8">
        <v>4</v>
      </c>
      <c r="I48" s="127">
        <f>SUM(E48:H48)</f>
        <v>26</v>
      </c>
      <c r="J48" s="137"/>
      <c r="K48" s="137"/>
    </row>
    <row r="49" spans="2:11" ht="36.75" thickBot="1">
      <c r="B49" s="1337"/>
      <c r="C49" s="214"/>
      <c r="D49" s="209" t="s">
        <v>1199</v>
      </c>
      <c r="E49" s="191">
        <f>+E47/E48</f>
        <v>45</v>
      </c>
      <c r="F49" s="191">
        <f>+F47/F48</f>
        <v>92.888888888888886</v>
      </c>
      <c r="G49" s="191">
        <f>+G47/G48</f>
        <v>56.7</v>
      </c>
      <c r="H49" s="191">
        <f>+H47/H48</f>
        <v>89</v>
      </c>
      <c r="I49" s="191">
        <f>+I47/I48</f>
        <v>72.84615384615384</v>
      </c>
      <c r="J49" s="137"/>
      <c r="K49" s="137"/>
    </row>
    <row r="50" spans="2:11" ht="15.75" thickBot="1">
      <c r="C50" s="131"/>
      <c r="I50" s="131"/>
    </row>
    <row r="51" spans="2:11" ht="24.75" thickBot="1">
      <c r="C51" s="131"/>
      <c r="D51" s="150" t="s">
        <v>1200</v>
      </c>
      <c r="E51" s="150" t="s">
        <v>1201</v>
      </c>
      <c r="F51" s="150" t="s">
        <v>1202</v>
      </c>
      <c r="G51" s="829" t="s">
        <v>1203</v>
      </c>
      <c r="I51" s="131"/>
    </row>
    <row r="52" spans="2:11" ht="15.75" thickBot="1">
      <c r="C52" s="131"/>
      <c r="D52" s="150" t="str">
        <f>+D16</f>
        <v>Licencias ambientales</v>
      </c>
      <c r="E52" s="191">
        <f>+H21</f>
        <v>180.2</v>
      </c>
      <c r="F52" s="192">
        <v>71</v>
      </c>
      <c r="G52" s="96">
        <f>IF(F52/E52&gt;1,1,F52/E52)</f>
        <v>0.39400665926748057</v>
      </c>
      <c r="I52" s="131"/>
    </row>
    <row r="53" spans="2:11" ht="15.75" thickBot="1">
      <c r="C53" s="131"/>
      <c r="D53" s="150" t="str">
        <f>+D23</f>
        <v>Concesiones de agua</v>
      </c>
      <c r="E53" s="191">
        <f>+H28</f>
        <v>84.619289340101517</v>
      </c>
      <c r="F53" s="192">
        <v>78</v>
      </c>
      <c r="G53" s="96">
        <f>IF(F53/E53&gt;1,1,F53/E53)</f>
        <v>0.92177564487102581</v>
      </c>
      <c r="I53" s="131"/>
    </row>
    <row r="54" spans="2:11" ht="15.75" thickBot="1">
      <c r="C54" s="131"/>
      <c r="D54" s="150" t="str">
        <f>+D30</f>
        <v>Permisos de vertimiento de agua</v>
      </c>
      <c r="E54" s="191">
        <f>+H35</f>
        <v>78.009569377990431</v>
      </c>
      <c r="F54" s="192">
        <v>78</v>
      </c>
      <c r="G54" s="96">
        <f>IF(F54/E54&gt;1,1,F54/E54)</f>
        <v>0.99987733071638862</v>
      </c>
      <c r="I54" s="131"/>
    </row>
    <row r="55" spans="2:11" ht="15.75" thickBot="1">
      <c r="C55" s="131"/>
      <c r="D55" s="150" t="str">
        <f>+D37</f>
        <v>Permisos de aprovechamiento forestal</v>
      </c>
      <c r="E55" s="191">
        <f>+H42</f>
        <v>78.518716577540104</v>
      </c>
      <c r="F55" s="192">
        <v>80</v>
      </c>
      <c r="G55" s="96">
        <f>IF(F55/E55&gt;1,1,F55/E55)</f>
        <v>1</v>
      </c>
      <c r="I55" s="131"/>
    </row>
    <row r="56" spans="2:11" ht="15.75" thickBot="1">
      <c r="C56" s="131"/>
      <c r="D56" s="150" t="str">
        <f>+D44</f>
        <v>Permisos de emisiones atmosféricas</v>
      </c>
      <c r="E56" s="191">
        <f>+H49</f>
        <v>89</v>
      </c>
      <c r="F56" s="192">
        <v>60</v>
      </c>
      <c r="G56" s="96">
        <f>IF(F56/E56&gt;1,1,F56/E56)</f>
        <v>0.6741573033707865</v>
      </c>
      <c r="I56" s="131"/>
    </row>
    <row r="57" spans="2:11" ht="24.75" thickBot="1">
      <c r="C57" s="131"/>
      <c r="D57" s="150" t="s">
        <v>1204</v>
      </c>
      <c r="E57" s="828">
        <f>AVERAGE(E52:E56)</f>
        <v>102.0695150591264</v>
      </c>
      <c r="F57" s="191">
        <f>AVERAGE(F52:F56)</f>
        <v>73.400000000000006</v>
      </c>
      <c r="G57" s="96">
        <f>AVERAGE(G52:G56)</f>
        <v>0.7979633876451363</v>
      </c>
      <c r="I57" s="131"/>
    </row>
    <row r="58" spans="2:11">
      <c r="C58" s="131"/>
      <c r="I58" s="131"/>
    </row>
    <row r="59" spans="2:11" ht="15.75" thickBot="1">
      <c r="C59" s="131"/>
      <c r="I59" s="131"/>
    </row>
    <row r="60" spans="2:11" ht="60" customHeight="1" thickBot="1">
      <c r="B60" s="150" t="s">
        <v>195</v>
      </c>
      <c r="C60" s="187"/>
      <c r="D60" s="1414" t="s">
        <v>1205</v>
      </c>
      <c r="E60" s="1416"/>
      <c r="F60" s="1416"/>
      <c r="G60" s="1416"/>
      <c r="H60" s="1416"/>
      <c r="I60" s="1415"/>
      <c r="J60" s="137"/>
      <c r="K60" s="137"/>
    </row>
    <row r="61" spans="2:11" ht="36" customHeight="1" thickBot="1">
      <c r="B61" s="208" t="s">
        <v>197</v>
      </c>
      <c r="C61" s="102"/>
      <c r="D61" s="1414" t="s">
        <v>401</v>
      </c>
      <c r="E61" s="1416"/>
      <c r="F61" s="1416"/>
      <c r="G61" s="1416"/>
      <c r="H61" s="1416"/>
      <c r="I61" s="1415"/>
      <c r="J61" s="137"/>
      <c r="K61" s="137"/>
    </row>
    <row r="62" spans="2:11" ht="15.75" thickBot="1">
      <c r="B62" s="135"/>
      <c r="C62" s="136"/>
      <c r="D62" s="137"/>
      <c r="E62" s="137"/>
      <c r="F62" s="137"/>
      <c r="G62" s="137"/>
      <c r="H62" s="137"/>
      <c r="I62" s="160"/>
      <c r="J62" s="137"/>
      <c r="K62" s="137"/>
    </row>
    <row r="63" spans="2:11" ht="24" customHeight="1" thickBot="1">
      <c r="B63" s="1338" t="s">
        <v>199</v>
      </c>
      <c r="C63" s="1339"/>
      <c r="D63" s="1339"/>
      <c r="E63" s="1340"/>
      <c r="F63" s="137"/>
      <c r="G63" s="137"/>
      <c r="H63" s="137"/>
      <c r="I63" s="160"/>
      <c r="J63" s="137"/>
      <c r="K63" s="137"/>
    </row>
    <row r="64" spans="2:11" ht="15.75" thickBot="1">
      <c r="B64" s="1335">
        <v>1</v>
      </c>
      <c r="C64" s="435"/>
      <c r="D64" s="154" t="s">
        <v>200</v>
      </c>
      <c r="E64" s="188" t="s">
        <v>285</v>
      </c>
      <c r="F64" s="137"/>
      <c r="G64" s="137"/>
      <c r="H64" s="137"/>
      <c r="I64" s="160"/>
      <c r="J64" s="137"/>
      <c r="K64" s="137"/>
    </row>
    <row r="65" spans="2:11" ht="15.75" thickBot="1">
      <c r="B65" s="1336"/>
      <c r="C65" s="435"/>
      <c r="D65" s="209" t="s">
        <v>202</v>
      </c>
      <c r="E65" s="188" t="s">
        <v>994</v>
      </c>
      <c r="F65" s="137"/>
      <c r="G65" s="137"/>
      <c r="H65" s="137"/>
      <c r="I65" s="160"/>
      <c r="J65" s="137"/>
      <c r="K65" s="137"/>
    </row>
    <row r="66" spans="2:11" ht="15.75" thickBot="1">
      <c r="B66" s="1336"/>
      <c r="C66" s="435"/>
      <c r="D66" s="209" t="s">
        <v>204</v>
      </c>
      <c r="E66" s="188" t="s">
        <v>1206</v>
      </c>
      <c r="F66" s="137"/>
      <c r="G66" s="137"/>
      <c r="H66" s="137"/>
      <c r="I66" s="160"/>
      <c r="J66" s="137"/>
      <c r="K66" s="137"/>
    </row>
    <row r="67" spans="2:11" ht="15.75" thickBot="1">
      <c r="B67" s="1336"/>
      <c r="C67" s="435"/>
      <c r="D67" s="209" t="s">
        <v>205</v>
      </c>
      <c r="E67" s="188" t="s">
        <v>1207</v>
      </c>
      <c r="F67" s="137"/>
      <c r="G67" s="137"/>
      <c r="H67" s="137"/>
      <c r="I67" s="160"/>
      <c r="J67" s="137"/>
      <c r="K67" s="137"/>
    </row>
    <row r="68" spans="2:11" ht="15.75" thickBot="1">
      <c r="B68" s="1336"/>
      <c r="C68" s="435"/>
      <c r="D68" s="209" t="s">
        <v>207</v>
      </c>
      <c r="E68" s="189" t="s">
        <v>1208</v>
      </c>
      <c r="F68" s="137"/>
      <c r="G68" s="137"/>
      <c r="H68" s="137"/>
      <c r="I68" s="160"/>
      <c r="J68" s="137"/>
      <c r="K68" s="137"/>
    </row>
    <row r="69" spans="2:11" ht="15.75" thickBot="1">
      <c r="B69" s="1336"/>
      <c r="C69" s="435"/>
      <c r="D69" s="209" t="s">
        <v>208</v>
      </c>
      <c r="E69" s="188">
        <v>8841409</v>
      </c>
      <c r="F69" s="137"/>
      <c r="G69" s="137"/>
      <c r="H69" s="137"/>
      <c r="I69" s="160"/>
      <c r="J69" s="137"/>
      <c r="K69" s="137"/>
    </row>
    <row r="70" spans="2:11" ht="15.75" thickBot="1">
      <c r="B70" s="1337"/>
      <c r="C70" s="214"/>
      <c r="D70" s="209" t="s">
        <v>210</v>
      </c>
      <c r="E70" s="188" t="s">
        <v>1209</v>
      </c>
      <c r="F70" s="137"/>
      <c r="G70" s="137"/>
      <c r="H70" s="137"/>
      <c r="I70" s="160"/>
      <c r="J70" s="137"/>
      <c r="K70" s="137"/>
    </row>
    <row r="71" spans="2:11" ht="15.75" thickBot="1">
      <c r="B71" s="135"/>
      <c r="C71" s="136"/>
      <c r="D71" s="137"/>
      <c r="E71" s="137"/>
      <c r="F71" s="137"/>
      <c r="G71" s="137"/>
      <c r="H71" s="137"/>
      <c r="I71" s="160"/>
      <c r="J71" s="137"/>
      <c r="K71" s="137"/>
    </row>
    <row r="72" spans="2:11" ht="15.75" thickBot="1">
      <c r="B72" s="1338" t="s">
        <v>212</v>
      </c>
      <c r="C72" s="1339"/>
      <c r="D72" s="1339"/>
      <c r="E72" s="1340"/>
      <c r="F72" s="137"/>
      <c r="G72" s="137"/>
      <c r="H72" s="137"/>
      <c r="I72" s="160"/>
      <c r="J72" s="137"/>
      <c r="K72" s="137"/>
    </row>
    <row r="73" spans="2:11" ht="15.75" thickBot="1">
      <c r="B73" s="1335">
        <v>1</v>
      </c>
      <c r="C73" s="435"/>
      <c r="D73" s="154" t="s">
        <v>200</v>
      </c>
      <c r="E73" s="210" t="s">
        <v>213</v>
      </c>
      <c r="F73" s="137"/>
      <c r="G73" s="137"/>
      <c r="H73" s="137"/>
      <c r="I73" s="160"/>
      <c r="J73" s="137"/>
      <c r="K73" s="137"/>
    </row>
    <row r="74" spans="2:11" ht="15.75" thickBot="1">
      <c r="B74" s="1336"/>
      <c r="C74" s="435"/>
      <c r="D74" s="209" t="s">
        <v>202</v>
      </c>
      <c r="E74" s="210" t="s">
        <v>292</v>
      </c>
      <c r="F74" s="137"/>
      <c r="G74" s="137"/>
      <c r="H74" s="137"/>
      <c r="I74" s="160"/>
      <c r="J74" s="137"/>
      <c r="K74" s="137"/>
    </row>
    <row r="75" spans="2:11" ht="15.75" thickBot="1">
      <c r="B75" s="1336"/>
      <c r="C75" s="435"/>
      <c r="D75" s="209" t="s">
        <v>204</v>
      </c>
      <c r="E75" s="193"/>
      <c r="F75" s="137"/>
      <c r="G75" s="137"/>
      <c r="H75" s="137"/>
      <c r="I75" s="160"/>
      <c r="J75" s="137"/>
      <c r="K75" s="137"/>
    </row>
    <row r="76" spans="2:11" ht="15.75" thickBot="1">
      <c r="B76" s="1336"/>
      <c r="C76" s="435"/>
      <c r="D76" s="209" t="s">
        <v>205</v>
      </c>
      <c r="E76" s="193"/>
      <c r="F76" s="137"/>
      <c r="G76" s="137"/>
      <c r="H76" s="137"/>
      <c r="I76" s="160"/>
      <c r="J76" s="137"/>
      <c r="K76" s="137"/>
    </row>
    <row r="77" spans="2:11" ht="15.75" thickBot="1">
      <c r="B77" s="1336"/>
      <c r="C77" s="435"/>
      <c r="D77" s="209" t="s">
        <v>207</v>
      </c>
      <c r="E77" s="193"/>
      <c r="F77" s="137"/>
      <c r="G77" s="137"/>
      <c r="H77" s="137"/>
      <c r="I77" s="160"/>
      <c r="J77" s="137"/>
      <c r="K77" s="137"/>
    </row>
    <row r="78" spans="2:11" ht="15.75" thickBot="1">
      <c r="B78" s="1336"/>
      <c r="C78" s="435"/>
      <c r="D78" s="209" t="s">
        <v>208</v>
      </c>
      <c r="E78" s="193"/>
      <c r="F78" s="137"/>
      <c r="G78" s="137"/>
      <c r="H78" s="137"/>
      <c r="I78" s="160"/>
      <c r="J78" s="137"/>
      <c r="K78" s="137"/>
    </row>
    <row r="79" spans="2:11" ht="15.75" thickBot="1">
      <c r="B79" s="1337"/>
      <c r="C79" s="214"/>
      <c r="D79" s="209" t="s">
        <v>210</v>
      </c>
      <c r="E79" s="193"/>
      <c r="F79" s="137"/>
      <c r="G79" s="137"/>
      <c r="H79" s="137"/>
      <c r="I79" s="160"/>
      <c r="J79" s="137"/>
      <c r="K79" s="137"/>
    </row>
    <row r="80" spans="2:11" ht="15.75" thickBot="1">
      <c r="B80" s="135"/>
      <c r="C80" s="136"/>
      <c r="D80" s="137"/>
      <c r="E80" s="137"/>
      <c r="F80" s="137"/>
      <c r="G80" s="137"/>
      <c r="H80" s="137"/>
      <c r="I80" s="160"/>
      <c r="J80" s="137"/>
      <c r="K80" s="137"/>
    </row>
    <row r="81" spans="2:11" ht="15" customHeight="1" thickBot="1">
      <c r="B81" s="120" t="s">
        <v>215</v>
      </c>
      <c r="C81" s="121"/>
      <c r="D81" s="121"/>
      <c r="E81" s="122"/>
      <c r="G81" s="137"/>
      <c r="H81" s="137"/>
      <c r="I81" s="160"/>
      <c r="J81" s="137"/>
      <c r="K81" s="137"/>
    </row>
    <row r="82" spans="2:11" ht="24.75" thickBot="1">
      <c r="B82" s="208" t="s">
        <v>216</v>
      </c>
      <c r="C82" s="209" t="s">
        <v>217</v>
      </c>
      <c r="D82" s="209" t="s">
        <v>218</v>
      </c>
      <c r="E82" s="209" t="s">
        <v>219</v>
      </c>
      <c r="F82" s="137"/>
      <c r="G82" s="137"/>
      <c r="H82" s="137"/>
      <c r="I82" s="160"/>
      <c r="J82" s="137"/>
    </row>
    <row r="83" spans="2:11" ht="72.75" thickBot="1">
      <c r="B83" s="156">
        <v>42401</v>
      </c>
      <c r="C83" s="209">
        <v>0.01</v>
      </c>
      <c r="D83" s="157" t="s">
        <v>1210</v>
      </c>
      <c r="E83" s="209"/>
      <c r="F83" s="137"/>
      <c r="G83" s="137"/>
      <c r="H83" s="137"/>
      <c r="I83" s="160"/>
      <c r="J83" s="137"/>
    </row>
    <row r="84" spans="2:11" ht="15.75" thickBot="1">
      <c r="B84" s="135"/>
      <c r="C84" s="136"/>
      <c r="D84" s="137"/>
      <c r="E84" s="137"/>
      <c r="F84" s="137"/>
      <c r="G84" s="137"/>
      <c r="H84" s="137"/>
      <c r="I84" s="160"/>
      <c r="J84" s="137"/>
      <c r="K84" s="137"/>
    </row>
    <row r="85" spans="2:11" ht="15.75" thickBot="1">
      <c r="B85" s="220" t="s">
        <v>167</v>
      </c>
      <c r="C85" s="465"/>
      <c r="D85" s="137"/>
      <c r="E85" s="137"/>
      <c r="F85" s="137"/>
      <c r="G85" s="137"/>
      <c r="H85" s="137"/>
      <c r="I85" s="160"/>
      <c r="J85" s="137"/>
      <c r="K85" s="137"/>
    </row>
    <row r="86" spans="2:11">
      <c r="B86" s="1402" t="s">
        <v>1635</v>
      </c>
      <c r="C86" s="1403"/>
      <c r="D86" s="1404"/>
      <c r="E86" s="137"/>
      <c r="F86" s="137"/>
      <c r="G86" s="137"/>
      <c r="H86" s="137"/>
      <c r="I86" s="160"/>
      <c r="J86" s="137"/>
      <c r="K86" s="137"/>
    </row>
    <row r="87" spans="2:11" ht="15.75" thickBot="1">
      <c r="B87" s="1405"/>
      <c r="C87" s="1406"/>
      <c r="D87" s="1407"/>
      <c r="E87" s="137"/>
      <c r="F87" s="137"/>
      <c r="G87" s="137"/>
      <c r="H87" s="137"/>
      <c r="I87" s="160"/>
      <c r="J87" s="137"/>
      <c r="K87" s="137"/>
    </row>
    <row r="88" spans="2:11" ht="15.75" thickBot="1">
      <c r="B88" s="137"/>
      <c r="D88" s="137"/>
      <c r="E88" s="137"/>
      <c r="F88" s="137"/>
      <c r="G88" s="137"/>
      <c r="H88" s="137"/>
      <c r="I88" s="160"/>
      <c r="J88" s="137"/>
      <c r="K88" s="137"/>
    </row>
    <row r="89" spans="2:11" ht="24.75" thickBot="1">
      <c r="B89" s="161" t="s">
        <v>221</v>
      </c>
      <c r="C89" s="467"/>
      <c r="D89" s="137"/>
      <c r="E89" s="137"/>
      <c r="F89" s="137"/>
      <c r="G89" s="137"/>
      <c r="H89" s="137"/>
      <c r="I89" s="160"/>
      <c r="J89" s="137"/>
      <c r="K89" s="137"/>
    </row>
    <row r="90" spans="2:11" ht="15.75" thickBot="1">
      <c r="B90" s="135"/>
      <c r="C90" s="136"/>
      <c r="D90" s="137"/>
      <c r="E90" s="137"/>
      <c r="F90" s="137"/>
      <c r="G90" s="137"/>
      <c r="H90" s="137"/>
      <c r="I90" s="160"/>
      <c r="J90" s="137"/>
      <c r="K90" s="137"/>
    </row>
    <row r="91" spans="2:11" ht="144">
      <c r="B91" s="1335" t="s">
        <v>222</v>
      </c>
      <c r="C91" s="213"/>
      <c r="D91" s="203" t="s">
        <v>1211</v>
      </c>
      <c r="E91" s="137"/>
      <c r="F91" s="137"/>
      <c r="G91" s="137"/>
      <c r="H91" s="137"/>
      <c r="I91" s="160"/>
      <c r="J91" s="137"/>
      <c r="K91" s="137"/>
    </row>
    <row r="92" spans="2:11" ht="120.75" thickBot="1">
      <c r="B92" s="1337"/>
      <c r="C92" s="214"/>
      <c r="D92" s="209" t="s">
        <v>1212</v>
      </c>
      <c r="E92" s="137"/>
      <c r="F92" s="137"/>
      <c r="G92" s="137"/>
      <c r="H92" s="137"/>
      <c r="I92" s="160"/>
      <c r="J92" s="137"/>
      <c r="K92" s="137"/>
    </row>
    <row r="93" spans="2:11">
      <c r="B93" s="1335" t="s">
        <v>224</v>
      </c>
      <c r="C93" s="435"/>
      <c r="D93" s="508" t="s">
        <v>225</v>
      </c>
      <c r="E93" s="137"/>
      <c r="F93" s="137"/>
      <c r="G93" s="137"/>
      <c r="H93" s="137"/>
      <c r="I93" s="160"/>
      <c r="J93" s="137"/>
      <c r="K93" s="137"/>
    </row>
    <row r="94" spans="2:11" ht="108">
      <c r="B94" s="1336"/>
      <c r="C94" s="435"/>
      <c r="D94" s="509" t="s">
        <v>1213</v>
      </c>
      <c r="E94" s="137"/>
      <c r="F94" s="137"/>
      <c r="G94" s="137"/>
      <c r="H94" s="137"/>
      <c r="I94" s="160"/>
      <c r="J94" s="137"/>
      <c r="K94" s="137"/>
    </row>
    <row r="95" spans="2:11">
      <c r="B95" s="1336"/>
      <c r="C95" s="435"/>
      <c r="D95" s="508" t="s">
        <v>296</v>
      </c>
      <c r="E95" s="137"/>
      <c r="F95" s="137"/>
      <c r="G95" s="137"/>
      <c r="H95" s="137"/>
      <c r="I95" s="160"/>
      <c r="J95" s="137"/>
      <c r="K95" s="137"/>
    </row>
    <row r="96" spans="2:11">
      <c r="B96" s="1336"/>
      <c r="C96" s="435"/>
      <c r="D96" s="509" t="s">
        <v>538</v>
      </c>
      <c r="E96" s="137"/>
      <c r="F96" s="137"/>
      <c r="G96" s="137"/>
      <c r="H96" s="137"/>
      <c r="I96" s="160"/>
      <c r="J96" s="137"/>
      <c r="K96" s="137"/>
    </row>
    <row r="97" spans="2:11">
      <c r="B97" s="1336"/>
      <c r="C97" s="435"/>
      <c r="D97" s="509" t="s">
        <v>229</v>
      </c>
      <c r="E97" s="137"/>
      <c r="F97" s="137"/>
      <c r="G97" s="137"/>
      <c r="H97" s="137"/>
      <c r="I97" s="160"/>
      <c r="J97" s="137"/>
      <c r="K97" s="137"/>
    </row>
    <row r="98" spans="2:11">
      <c r="B98" s="1336"/>
      <c r="C98" s="435"/>
      <c r="D98" s="509" t="s">
        <v>1214</v>
      </c>
      <c r="E98" s="137"/>
      <c r="F98" s="137"/>
      <c r="G98" s="137"/>
      <c r="H98" s="137"/>
      <c r="I98" s="160"/>
      <c r="J98" s="137"/>
      <c r="K98" s="137"/>
    </row>
    <row r="99" spans="2:11" ht="24">
      <c r="B99" s="1336"/>
      <c r="C99" s="435"/>
      <c r="D99" s="509" t="s">
        <v>1215</v>
      </c>
      <c r="E99" s="137"/>
      <c r="F99" s="137"/>
      <c r="G99" s="137"/>
      <c r="H99" s="137"/>
      <c r="I99" s="160"/>
      <c r="J99" s="137"/>
      <c r="K99" s="137"/>
    </row>
    <row r="100" spans="2:11" ht="24">
      <c r="B100" s="1336"/>
      <c r="C100" s="435"/>
      <c r="D100" s="509" t="s">
        <v>1216</v>
      </c>
      <c r="E100" s="137"/>
      <c r="F100" s="137"/>
      <c r="G100" s="137"/>
      <c r="H100" s="137"/>
      <c r="I100" s="160"/>
      <c r="J100" s="137"/>
      <c r="K100" s="137"/>
    </row>
    <row r="101" spans="2:11" ht="24">
      <c r="B101" s="1336"/>
      <c r="C101" s="435"/>
      <c r="D101" s="509" t="s">
        <v>1217</v>
      </c>
      <c r="E101" s="137"/>
      <c r="F101" s="137"/>
      <c r="G101" s="137"/>
      <c r="H101" s="137"/>
      <c r="I101" s="160"/>
      <c r="J101" s="137"/>
      <c r="K101" s="137"/>
    </row>
    <row r="102" spans="2:11" ht="48">
      <c r="B102" s="1336"/>
      <c r="C102" s="435"/>
      <c r="D102" s="509" t="s">
        <v>1218</v>
      </c>
      <c r="E102" s="137"/>
      <c r="F102" s="137"/>
      <c r="G102" s="137"/>
      <c r="H102" s="137"/>
      <c r="I102" s="160"/>
      <c r="J102" s="137"/>
      <c r="K102" s="137"/>
    </row>
    <row r="103" spans="2:11" ht="36.75" thickBot="1">
      <c r="B103" s="1337"/>
      <c r="C103" s="214"/>
      <c r="D103" s="209" t="s">
        <v>1219</v>
      </c>
      <c r="E103" s="137"/>
      <c r="F103" s="137"/>
      <c r="G103" s="137"/>
      <c r="H103" s="137"/>
      <c r="I103" s="160"/>
      <c r="J103" s="137"/>
      <c r="K103" s="137"/>
    </row>
    <row r="104" spans="2:11" ht="24.75" thickBot="1">
      <c r="B104" s="208" t="s">
        <v>232</v>
      </c>
      <c r="C104" s="214"/>
      <c r="D104" s="209"/>
      <c r="E104" s="137"/>
      <c r="F104" s="137"/>
      <c r="G104" s="137"/>
      <c r="H104" s="137"/>
      <c r="I104" s="160"/>
      <c r="J104" s="137"/>
      <c r="K104" s="137"/>
    </row>
    <row r="105" spans="2:11" ht="252">
      <c r="B105" s="1335" t="s">
        <v>233</v>
      </c>
      <c r="C105" s="435"/>
      <c r="D105" s="509" t="s">
        <v>1220</v>
      </c>
      <c r="E105" s="137"/>
      <c r="F105" s="137"/>
      <c r="G105" s="137"/>
      <c r="H105" s="137"/>
      <c r="I105" s="160"/>
      <c r="J105" s="137"/>
      <c r="K105" s="137"/>
    </row>
    <row r="106" spans="2:11" ht="72">
      <c r="B106" s="1336"/>
      <c r="C106" s="435"/>
      <c r="D106" s="509" t="s">
        <v>1221</v>
      </c>
      <c r="E106" s="137"/>
      <c r="F106" s="137"/>
      <c r="G106" s="137"/>
      <c r="H106" s="137"/>
      <c r="I106" s="160"/>
      <c r="J106" s="137"/>
      <c r="K106" s="137"/>
    </row>
    <row r="107" spans="2:11" ht="72">
      <c r="B107" s="1336"/>
      <c r="C107" s="435"/>
      <c r="D107" s="509" t="s">
        <v>1222</v>
      </c>
      <c r="E107" s="137"/>
      <c r="F107" s="137"/>
      <c r="G107" s="137"/>
      <c r="H107" s="137"/>
      <c r="I107" s="160"/>
      <c r="J107" s="137"/>
      <c r="K107" s="137"/>
    </row>
    <row r="108" spans="2:11" ht="156">
      <c r="B108" s="1336"/>
      <c r="C108" s="435"/>
      <c r="D108" s="509" t="s">
        <v>1223</v>
      </c>
      <c r="E108" s="137"/>
      <c r="F108" s="137"/>
      <c r="G108" s="137"/>
      <c r="H108" s="137"/>
      <c r="I108" s="160"/>
      <c r="J108" s="137"/>
      <c r="K108" s="137"/>
    </row>
    <row r="109" spans="2:11" ht="168">
      <c r="B109" s="1336"/>
      <c r="C109" s="435"/>
      <c r="D109" s="509" t="s">
        <v>1224</v>
      </c>
      <c r="E109" s="137"/>
      <c r="F109" s="137"/>
      <c r="G109" s="137"/>
      <c r="H109" s="137"/>
      <c r="I109" s="160"/>
      <c r="J109" s="137"/>
      <c r="K109" s="137"/>
    </row>
    <row r="110" spans="2:11" ht="108">
      <c r="B110" s="1336"/>
      <c r="C110" s="435"/>
      <c r="D110" s="509" t="s">
        <v>1225</v>
      </c>
      <c r="E110" s="137"/>
      <c r="F110" s="137"/>
      <c r="G110" s="137"/>
      <c r="H110" s="137"/>
      <c r="I110" s="160"/>
      <c r="J110" s="137"/>
      <c r="K110" s="137"/>
    </row>
    <row r="111" spans="2:11" ht="60.75" thickBot="1">
      <c r="B111" s="1337"/>
      <c r="C111" s="214"/>
      <c r="D111" s="209" t="s">
        <v>1226</v>
      </c>
      <c r="E111" s="137"/>
      <c r="F111" s="137"/>
      <c r="G111" s="137"/>
      <c r="H111" s="137"/>
      <c r="I111" s="160"/>
      <c r="J111" s="137"/>
      <c r="K111" s="137"/>
    </row>
    <row r="112" spans="2:11" ht="36">
      <c r="B112" s="1335" t="s">
        <v>245</v>
      </c>
      <c r="C112" s="435"/>
      <c r="D112" s="508" t="s">
        <v>126</v>
      </c>
      <c r="E112" s="137"/>
      <c r="F112" s="137"/>
      <c r="G112" s="137"/>
      <c r="H112" s="137"/>
      <c r="I112" s="160"/>
      <c r="J112" s="137"/>
      <c r="K112" s="137"/>
    </row>
    <row r="113" spans="2:11">
      <c r="B113" s="1336"/>
      <c r="C113" s="435"/>
      <c r="D113" s="471"/>
      <c r="E113" s="137"/>
      <c r="F113" s="137"/>
      <c r="G113" s="137"/>
      <c r="H113" s="137"/>
      <c r="I113" s="160"/>
      <c r="J113" s="137"/>
      <c r="K113" s="137"/>
    </row>
    <row r="114" spans="2:11">
      <c r="B114" s="1336"/>
      <c r="C114" s="435"/>
      <c r="D114" s="509" t="s">
        <v>247</v>
      </c>
      <c r="E114" s="137"/>
      <c r="F114" s="137"/>
      <c r="G114" s="137"/>
      <c r="H114" s="137"/>
      <c r="I114" s="160"/>
      <c r="J114" s="137"/>
      <c r="K114" s="137"/>
    </row>
    <row r="115" spans="2:11" ht="24">
      <c r="B115" s="1336"/>
      <c r="C115" s="435"/>
      <c r="D115" s="509" t="s">
        <v>1227</v>
      </c>
      <c r="E115" s="137"/>
      <c r="F115" s="137"/>
      <c r="G115" s="137"/>
      <c r="H115" s="137"/>
      <c r="I115" s="160"/>
      <c r="J115" s="137"/>
      <c r="K115" s="137"/>
    </row>
    <row r="116" spans="2:11" ht="24">
      <c r="B116" s="1336"/>
      <c r="C116" s="435"/>
      <c r="D116" s="509" t="s">
        <v>1228</v>
      </c>
      <c r="E116" s="137"/>
      <c r="F116" s="137"/>
      <c r="G116" s="137"/>
      <c r="H116" s="137"/>
      <c r="I116" s="160"/>
      <c r="J116" s="137"/>
      <c r="K116" s="137"/>
    </row>
    <row r="117" spans="2:11" ht="60">
      <c r="B117" s="1336"/>
      <c r="C117" s="435"/>
      <c r="D117" s="509" t="s">
        <v>1229</v>
      </c>
      <c r="E117" s="137"/>
      <c r="F117" s="137"/>
      <c r="G117" s="137"/>
      <c r="H117" s="137"/>
      <c r="I117" s="160"/>
      <c r="J117" s="137"/>
      <c r="K117" s="137"/>
    </row>
    <row r="118" spans="2:11" ht="60">
      <c r="B118" s="1336"/>
      <c r="C118" s="435"/>
      <c r="D118" s="509" t="s">
        <v>1230</v>
      </c>
      <c r="E118" s="137"/>
      <c r="F118" s="137"/>
      <c r="G118" s="137"/>
      <c r="H118" s="137"/>
      <c r="I118" s="160"/>
      <c r="J118" s="137"/>
      <c r="K118" s="137"/>
    </row>
    <row r="119" spans="2:11" ht="60">
      <c r="B119" s="1336"/>
      <c r="C119" s="435"/>
      <c r="D119" s="827" t="s">
        <v>1231</v>
      </c>
      <c r="E119" s="137"/>
      <c r="F119" s="137"/>
      <c r="G119" s="137"/>
      <c r="H119" s="137"/>
      <c r="I119" s="160"/>
      <c r="J119" s="137"/>
      <c r="K119" s="137"/>
    </row>
    <row r="120" spans="2:11" ht="36">
      <c r="B120" s="1336"/>
      <c r="C120" s="435"/>
      <c r="D120" s="509" t="s">
        <v>1232</v>
      </c>
      <c r="E120" s="137"/>
      <c r="F120" s="137"/>
      <c r="G120" s="137"/>
      <c r="H120" s="137"/>
      <c r="I120" s="160"/>
      <c r="J120" s="137"/>
      <c r="K120" s="137"/>
    </row>
    <row r="121" spans="2:11" ht="36">
      <c r="B121" s="1336"/>
      <c r="C121" s="435"/>
      <c r="D121" s="509" t="s">
        <v>1233</v>
      </c>
      <c r="E121" s="137"/>
      <c r="F121" s="137"/>
      <c r="G121" s="137"/>
      <c r="H121" s="137"/>
      <c r="I121" s="160"/>
      <c r="J121" s="137"/>
      <c r="K121" s="137"/>
    </row>
    <row r="122" spans="2:11" ht="36">
      <c r="B122" s="1336"/>
      <c r="C122" s="435"/>
      <c r="D122" s="509" t="s">
        <v>1234</v>
      </c>
      <c r="E122" s="137"/>
      <c r="F122" s="137"/>
      <c r="G122" s="137"/>
      <c r="H122" s="137"/>
      <c r="I122" s="160"/>
      <c r="J122" s="137"/>
      <c r="K122" s="137"/>
    </row>
    <row r="123" spans="2:11" ht="36">
      <c r="B123" s="1336"/>
      <c r="C123" s="435"/>
      <c r="D123" s="509" t="s">
        <v>1235</v>
      </c>
      <c r="E123" s="137"/>
      <c r="F123" s="137"/>
      <c r="G123" s="137"/>
      <c r="H123" s="137"/>
      <c r="I123" s="160"/>
      <c r="J123" s="137"/>
      <c r="K123" s="137"/>
    </row>
    <row r="124" spans="2:11" ht="36.75" thickBot="1">
      <c r="B124" s="1337"/>
      <c r="C124" s="214"/>
      <c r="D124" s="209" t="s">
        <v>1236</v>
      </c>
      <c r="E124" s="137"/>
      <c r="F124" s="137"/>
      <c r="G124" s="137"/>
      <c r="H124" s="137"/>
      <c r="I124" s="160"/>
      <c r="J124" s="137"/>
      <c r="K124" s="137"/>
    </row>
    <row r="125" spans="2:11">
      <c r="B125" s="137"/>
      <c r="D125" s="137"/>
      <c r="E125" s="137"/>
      <c r="F125" s="137"/>
      <c r="G125" s="137"/>
      <c r="H125" s="137"/>
      <c r="I125" s="160"/>
      <c r="J125" s="137"/>
      <c r="K125" s="137"/>
    </row>
    <row r="126" spans="2:11">
      <c r="B126" s="137"/>
      <c r="D126" s="137"/>
      <c r="E126" s="137"/>
      <c r="F126" s="137"/>
      <c r="G126" s="137"/>
      <c r="H126" s="137"/>
      <c r="I126" s="160"/>
      <c r="J126" s="137"/>
      <c r="K126" s="137"/>
    </row>
    <row r="127" spans="2:11">
      <c r="B127" s="137"/>
      <c r="D127" s="137"/>
      <c r="E127" s="137"/>
      <c r="F127" s="137"/>
      <c r="G127" s="137"/>
      <c r="H127" s="137"/>
      <c r="I127" s="160"/>
      <c r="J127" s="137"/>
      <c r="K127" s="137"/>
    </row>
    <row r="128" spans="2:11">
      <c r="B128" s="137"/>
      <c r="D128" s="137"/>
      <c r="E128" s="137"/>
      <c r="F128" s="137"/>
      <c r="G128" s="137"/>
      <c r="H128" s="137"/>
      <c r="I128" s="160"/>
      <c r="J128" s="137"/>
      <c r="K128" s="137"/>
    </row>
    <row r="129" spans="2:11">
      <c r="B129" s="137"/>
      <c r="D129" s="137"/>
      <c r="E129" s="137"/>
      <c r="F129" s="137"/>
      <c r="G129" s="137"/>
      <c r="H129" s="137"/>
      <c r="I129" s="160"/>
      <c r="J129" s="137"/>
      <c r="K129" s="137"/>
    </row>
    <row r="130" spans="2:11">
      <c r="B130" s="137"/>
      <c r="D130" s="137"/>
      <c r="E130" s="137"/>
      <c r="F130" s="137"/>
      <c r="G130" s="137"/>
      <c r="H130" s="137"/>
      <c r="I130" s="160"/>
      <c r="J130" s="137"/>
      <c r="K130" s="137"/>
    </row>
    <row r="131" spans="2:11">
      <c r="B131" s="137"/>
      <c r="D131" s="137"/>
      <c r="E131" s="137"/>
      <c r="F131" s="137"/>
      <c r="G131" s="137"/>
      <c r="H131" s="137"/>
      <c r="I131" s="160"/>
      <c r="J131" s="137"/>
      <c r="K131" s="137"/>
    </row>
    <row r="132" spans="2:11">
      <c r="B132" s="137"/>
      <c r="D132" s="137"/>
      <c r="E132" s="137"/>
      <c r="F132" s="137"/>
      <c r="G132" s="137"/>
      <c r="H132" s="137"/>
      <c r="I132" s="160"/>
      <c r="J132" s="137"/>
      <c r="K132" s="137"/>
    </row>
    <row r="133" spans="2:11">
      <c r="B133" s="137"/>
      <c r="D133" s="137"/>
      <c r="E133" s="137"/>
      <c r="F133" s="137"/>
      <c r="G133" s="137"/>
      <c r="H133" s="137"/>
      <c r="I133" s="160"/>
      <c r="J133" s="137"/>
      <c r="K133" s="137"/>
    </row>
    <row r="134" spans="2:11">
      <c r="B134" s="137"/>
      <c r="D134" s="137"/>
      <c r="E134" s="137"/>
      <c r="F134" s="137"/>
      <c r="G134" s="137"/>
      <c r="H134" s="137"/>
      <c r="I134" s="160"/>
      <c r="J134" s="137"/>
      <c r="K134" s="137"/>
    </row>
    <row r="135" spans="2:11">
      <c r="B135" s="137"/>
      <c r="D135" s="137"/>
      <c r="E135" s="137"/>
      <c r="F135" s="137"/>
      <c r="G135" s="137"/>
      <c r="H135" s="137"/>
      <c r="I135" s="160"/>
      <c r="J135" s="137"/>
      <c r="K135" s="137"/>
    </row>
    <row r="136" spans="2:11">
      <c r="B136" s="137"/>
      <c r="D136" s="137"/>
      <c r="E136" s="137"/>
      <c r="F136" s="137"/>
      <c r="G136" s="137"/>
      <c r="H136" s="137"/>
      <c r="I136" s="160"/>
      <c r="J136" s="137"/>
      <c r="K136" s="137"/>
    </row>
    <row r="137" spans="2:11">
      <c r="B137" s="137"/>
      <c r="D137" s="137"/>
      <c r="E137" s="137"/>
      <c r="F137" s="137"/>
      <c r="G137" s="137"/>
      <c r="H137" s="137"/>
      <c r="I137" s="160"/>
      <c r="J137" s="137"/>
      <c r="K137" s="137"/>
    </row>
    <row r="138" spans="2:11">
      <c r="B138" s="137"/>
      <c r="D138" s="137"/>
      <c r="E138" s="137"/>
      <c r="F138" s="137"/>
      <c r="G138" s="137"/>
      <c r="H138" s="137"/>
      <c r="I138" s="160"/>
      <c r="J138" s="137"/>
      <c r="K138" s="137"/>
    </row>
    <row r="139" spans="2:11">
      <c r="B139" s="137"/>
      <c r="D139" s="137"/>
      <c r="E139" s="137"/>
      <c r="F139" s="137"/>
      <c r="G139" s="137"/>
      <c r="H139" s="137"/>
      <c r="I139" s="160"/>
      <c r="J139" s="137"/>
      <c r="K139" s="137"/>
    </row>
    <row r="140" spans="2:11">
      <c r="B140" s="137"/>
      <c r="D140" s="137"/>
      <c r="E140" s="137"/>
      <c r="F140" s="137"/>
      <c r="G140" s="137"/>
      <c r="H140" s="137"/>
      <c r="I140" s="160"/>
      <c r="J140" s="137"/>
      <c r="K140" s="137"/>
    </row>
    <row r="141" spans="2:11">
      <c r="B141" s="137"/>
      <c r="D141" s="137"/>
      <c r="E141" s="137"/>
      <c r="F141" s="137"/>
      <c r="G141" s="137"/>
      <c r="H141" s="137"/>
      <c r="I141" s="160"/>
      <c r="J141" s="137"/>
      <c r="K141" s="137"/>
    </row>
    <row r="142" spans="2:11">
      <c r="B142" s="137"/>
      <c r="D142" s="137"/>
      <c r="E142" s="137"/>
      <c r="F142" s="137"/>
      <c r="G142" s="137"/>
      <c r="H142" s="137"/>
      <c r="I142" s="160"/>
      <c r="J142" s="137"/>
      <c r="K142" s="137"/>
    </row>
    <row r="143" spans="2:11">
      <c r="B143" s="137"/>
      <c r="D143" s="137"/>
      <c r="E143" s="137"/>
      <c r="F143" s="137"/>
      <c r="G143" s="137"/>
      <c r="H143" s="137"/>
      <c r="I143" s="160"/>
      <c r="J143" s="137"/>
      <c r="K143" s="137"/>
    </row>
    <row r="144" spans="2:11">
      <c r="B144" s="137"/>
      <c r="D144" s="137"/>
      <c r="E144" s="137"/>
      <c r="F144" s="137"/>
      <c r="G144" s="137"/>
      <c r="H144" s="137"/>
      <c r="I144" s="160"/>
      <c r="J144" s="137"/>
      <c r="K144" s="137"/>
    </row>
    <row r="145" spans="2:11">
      <c r="B145" s="137"/>
      <c r="D145" s="137"/>
      <c r="E145" s="137"/>
      <c r="F145" s="137"/>
      <c r="G145" s="137"/>
      <c r="H145" s="137"/>
      <c r="I145" s="160"/>
      <c r="J145" s="137"/>
      <c r="K145" s="137"/>
    </row>
    <row r="146" spans="2:11">
      <c r="B146" s="137"/>
      <c r="D146" s="137"/>
      <c r="E146" s="137"/>
      <c r="F146" s="137"/>
      <c r="G146" s="137"/>
      <c r="H146" s="137"/>
      <c r="I146" s="160"/>
      <c r="J146" s="137"/>
      <c r="K146" s="137"/>
    </row>
    <row r="147" spans="2:11">
      <c r="B147" s="137"/>
      <c r="D147" s="137"/>
      <c r="E147" s="137"/>
      <c r="F147" s="137"/>
      <c r="G147" s="137"/>
      <c r="H147" s="137"/>
      <c r="I147" s="160"/>
      <c r="J147" s="137"/>
      <c r="K147" s="137"/>
    </row>
    <row r="148" spans="2:11">
      <c r="B148" s="137"/>
      <c r="D148" s="137"/>
      <c r="E148" s="137"/>
      <c r="F148" s="137"/>
      <c r="G148" s="137"/>
      <c r="H148" s="137"/>
      <c r="I148" s="160"/>
      <c r="J148" s="137"/>
      <c r="K148" s="137"/>
    </row>
    <row r="149" spans="2:11">
      <c r="B149" s="137"/>
      <c r="D149" s="137"/>
      <c r="E149" s="137"/>
      <c r="F149" s="137"/>
      <c r="G149" s="137"/>
      <c r="H149" s="137"/>
      <c r="I149" s="160"/>
      <c r="J149" s="137"/>
      <c r="K149" s="137"/>
    </row>
    <row r="150" spans="2:11">
      <c r="B150" s="137"/>
      <c r="D150" s="137"/>
      <c r="E150" s="137"/>
      <c r="F150" s="137"/>
      <c r="G150" s="137"/>
      <c r="H150" s="137"/>
      <c r="I150" s="160"/>
      <c r="J150" s="137"/>
      <c r="K150" s="137"/>
    </row>
    <row r="151" spans="2:11">
      <c r="B151" s="137"/>
      <c r="D151" s="137"/>
      <c r="E151" s="137"/>
      <c r="F151" s="137"/>
      <c r="G151" s="137"/>
      <c r="H151" s="137"/>
      <c r="I151" s="160"/>
      <c r="J151" s="137"/>
      <c r="K151" s="137"/>
    </row>
    <row r="152" spans="2:11">
      <c r="B152" s="137"/>
      <c r="D152" s="137"/>
      <c r="E152" s="137"/>
      <c r="F152" s="137"/>
      <c r="G152" s="137"/>
      <c r="H152" s="137"/>
      <c r="I152" s="160"/>
      <c r="J152" s="137"/>
      <c r="K152" s="137"/>
    </row>
    <row r="153" spans="2:11">
      <c r="B153" s="137"/>
      <c r="D153" s="137"/>
      <c r="E153" s="137"/>
      <c r="F153" s="137"/>
      <c r="G153" s="137"/>
      <c r="H153" s="137"/>
      <c r="I153" s="160"/>
      <c r="J153" s="137"/>
      <c r="K153" s="137"/>
    </row>
    <row r="154" spans="2:11">
      <c r="B154" s="137"/>
      <c r="D154" s="137"/>
      <c r="E154" s="137"/>
      <c r="F154" s="137"/>
      <c r="G154" s="137"/>
      <c r="H154" s="137"/>
      <c r="I154" s="160"/>
      <c r="J154" s="137"/>
      <c r="K154" s="137"/>
    </row>
    <row r="155" spans="2:11">
      <c r="B155" s="137"/>
      <c r="D155" s="137"/>
      <c r="E155" s="137"/>
      <c r="F155" s="137"/>
      <c r="G155" s="137"/>
      <c r="H155" s="137"/>
      <c r="I155" s="160"/>
      <c r="J155" s="137"/>
      <c r="K155" s="137"/>
    </row>
    <row r="156" spans="2:11">
      <c r="B156" s="137"/>
      <c r="D156" s="137"/>
      <c r="E156" s="137"/>
      <c r="F156" s="137"/>
      <c r="G156" s="137"/>
      <c r="H156" s="137"/>
      <c r="I156" s="160"/>
      <c r="J156" s="137"/>
      <c r="K156" s="137"/>
    </row>
    <row r="157" spans="2:11">
      <c r="B157" s="137"/>
      <c r="D157" s="137"/>
      <c r="E157" s="137"/>
      <c r="F157" s="137"/>
      <c r="G157" s="137"/>
      <c r="H157" s="137"/>
      <c r="I157" s="160"/>
      <c r="J157" s="137"/>
      <c r="K157" s="137"/>
    </row>
    <row r="158" spans="2:11">
      <c r="B158" s="137"/>
      <c r="D158" s="137"/>
      <c r="E158" s="137"/>
      <c r="F158" s="137"/>
      <c r="G158" s="137"/>
      <c r="H158" s="137"/>
      <c r="I158" s="160"/>
      <c r="J158" s="137"/>
      <c r="K158" s="137"/>
    </row>
    <row r="159" spans="2:11">
      <c r="B159" s="137"/>
      <c r="D159" s="137"/>
      <c r="E159" s="137"/>
      <c r="F159" s="137"/>
      <c r="G159" s="137"/>
      <c r="H159" s="137"/>
      <c r="I159" s="160"/>
      <c r="J159" s="137"/>
      <c r="K159" s="137"/>
    </row>
    <row r="160" spans="2:11">
      <c r="B160" s="137"/>
      <c r="D160" s="137"/>
      <c r="E160" s="137"/>
      <c r="F160" s="137"/>
      <c r="G160" s="137"/>
      <c r="H160" s="137"/>
      <c r="I160" s="160"/>
      <c r="J160" s="137"/>
      <c r="K160" s="137"/>
    </row>
    <row r="161" spans="2:11">
      <c r="B161" s="137"/>
      <c r="D161" s="137"/>
      <c r="E161" s="137"/>
      <c r="F161" s="137"/>
      <c r="G161" s="137"/>
      <c r="H161" s="137"/>
      <c r="I161" s="160"/>
      <c r="J161" s="137"/>
      <c r="K161" s="137"/>
    </row>
    <row r="162" spans="2:11">
      <c r="B162" s="137"/>
      <c r="D162" s="137"/>
      <c r="E162" s="137"/>
      <c r="F162" s="137"/>
      <c r="G162" s="137"/>
      <c r="H162" s="137"/>
      <c r="I162" s="160"/>
      <c r="J162" s="137"/>
      <c r="K162" s="137"/>
    </row>
    <row r="163" spans="2:11">
      <c r="B163" s="137"/>
      <c r="D163" s="137"/>
      <c r="E163" s="137"/>
      <c r="F163" s="137"/>
      <c r="G163" s="137"/>
      <c r="H163" s="137"/>
      <c r="I163" s="160"/>
      <c r="J163" s="137"/>
      <c r="K163" s="137"/>
    </row>
    <row r="164" spans="2:11">
      <c r="B164" s="137"/>
      <c r="D164" s="137"/>
      <c r="E164" s="137"/>
      <c r="F164" s="137"/>
      <c r="G164" s="137"/>
      <c r="H164" s="137"/>
      <c r="I164" s="160"/>
      <c r="J164" s="137"/>
      <c r="K164" s="137"/>
    </row>
    <row r="165" spans="2:11">
      <c r="B165" s="137"/>
      <c r="D165" s="137"/>
      <c r="E165" s="137"/>
      <c r="F165" s="137"/>
      <c r="G165" s="137"/>
      <c r="H165" s="137"/>
      <c r="I165" s="160"/>
      <c r="J165" s="137"/>
      <c r="K165" s="137"/>
    </row>
    <row r="166" spans="2:11">
      <c r="B166" s="137"/>
      <c r="D166" s="137"/>
      <c r="E166" s="137"/>
      <c r="F166" s="137"/>
      <c r="G166" s="137"/>
      <c r="H166" s="137"/>
      <c r="I166" s="160"/>
      <c r="J166" s="137"/>
      <c r="K166" s="137"/>
    </row>
    <row r="167" spans="2:11">
      <c r="B167" s="137"/>
      <c r="D167" s="137"/>
      <c r="E167" s="137"/>
      <c r="F167" s="137"/>
      <c r="G167" s="137"/>
      <c r="H167" s="137"/>
      <c r="I167" s="160"/>
      <c r="J167" s="137"/>
      <c r="K167" s="137"/>
    </row>
    <row r="168" spans="2:11">
      <c r="B168" s="137"/>
      <c r="D168" s="137"/>
      <c r="E168" s="137"/>
      <c r="F168" s="137"/>
      <c r="G168" s="137"/>
      <c r="H168" s="137"/>
      <c r="I168" s="160"/>
      <c r="J168" s="137"/>
      <c r="K168" s="137"/>
    </row>
    <row r="169" spans="2:11">
      <c r="B169" s="137"/>
      <c r="D169" s="137"/>
      <c r="E169" s="137"/>
      <c r="F169" s="137"/>
      <c r="G169" s="137"/>
      <c r="H169" s="137"/>
      <c r="I169" s="160"/>
      <c r="J169" s="137"/>
      <c r="K169" s="137"/>
    </row>
    <row r="170" spans="2:11">
      <c r="B170" s="137"/>
      <c r="D170" s="137"/>
      <c r="E170" s="137"/>
      <c r="F170" s="137"/>
      <c r="G170" s="137"/>
      <c r="H170" s="137"/>
      <c r="I170" s="160"/>
      <c r="J170" s="137"/>
      <c r="K170" s="137"/>
    </row>
    <row r="171" spans="2:11">
      <c r="B171" s="137"/>
      <c r="D171" s="137"/>
      <c r="E171" s="137"/>
      <c r="F171" s="137"/>
      <c r="G171" s="137"/>
      <c r="H171" s="137"/>
      <c r="I171" s="160"/>
      <c r="J171" s="137"/>
      <c r="K171" s="137"/>
    </row>
    <row r="172" spans="2:11">
      <c r="B172" s="137"/>
      <c r="D172" s="137"/>
      <c r="E172" s="137"/>
      <c r="F172" s="137"/>
      <c r="G172" s="137"/>
      <c r="H172" s="137"/>
      <c r="I172" s="160"/>
      <c r="J172" s="137"/>
      <c r="K172" s="137"/>
    </row>
    <row r="173" spans="2:11">
      <c r="B173" s="137"/>
      <c r="D173" s="137"/>
      <c r="E173" s="137"/>
      <c r="F173" s="137"/>
      <c r="G173" s="137"/>
      <c r="H173" s="137"/>
      <c r="I173" s="160"/>
      <c r="J173" s="137"/>
      <c r="K173" s="137"/>
    </row>
    <row r="174" spans="2:11">
      <c r="B174" s="137"/>
      <c r="D174" s="137"/>
      <c r="E174" s="137"/>
      <c r="F174" s="137"/>
      <c r="G174" s="137"/>
      <c r="H174" s="137"/>
      <c r="I174" s="160"/>
      <c r="J174" s="137"/>
      <c r="K174" s="137"/>
    </row>
    <row r="175" spans="2:11">
      <c r="B175" s="137"/>
      <c r="D175" s="137"/>
      <c r="E175" s="137"/>
      <c r="F175" s="137"/>
      <c r="G175" s="137"/>
      <c r="H175" s="137"/>
      <c r="I175" s="160"/>
      <c r="J175" s="137"/>
      <c r="K175" s="137"/>
    </row>
    <row r="176" spans="2:11">
      <c r="B176" s="137"/>
      <c r="D176" s="137"/>
      <c r="E176" s="137"/>
      <c r="F176" s="137"/>
      <c r="G176" s="137"/>
      <c r="H176" s="137"/>
      <c r="I176" s="160"/>
      <c r="J176" s="137"/>
      <c r="K176" s="137"/>
    </row>
    <row r="177" spans="2:11">
      <c r="B177" s="137"/>
      <c r="D177" s="137"/>
      <c r="E177" s="137"/>
      <c r="F177" s="137"/>
      <c r="G177" s="137"/>
      <c r="H177" s="137"/>
      <c r="I177" s="160"/>
      <c r="J177" s="137"/>
      <c r="K177" s="137"/>
    </row>
    <row r="178" spans="2:11">
      <c r="B178" s="137"/>
      <c r="D178" s="137"/>
      <c r="E178" s="137"/>
      <c r="F178" s="137"/>
      <c r="G178" s="137"/>
      <c r="H178" s="137"/>
      <c r="I178" s="160"/>
      <c r="J178" s="137"/>
      <c r="K178" s="137"/>
    </row>
    <row r="179" spans="2:11">
      <c r="B179" s="137"/>
      <c r="D179" s="137"/>
      <c r="E179" s="137"/>
      <c r="F179" s="137"/>
      <c r="G179" s="137"/>
      <c r="H179" s="137"/>
      <c r="I179" s="160"/>
      <c r="J179" s="137"/>
      <c r="K179" s="137"/>
    </row>
    <row r="180" spans="2:11">
      <c r="B180" s="137"/>
      <c r="D180" s="137"/>
      <c r="E180" s="137"/>
      <c r="F180" s="137"/>
      <c r="G180" s="137"/>
      <c r="H180" s="137"/>
      <c r="I180" s="160"/>
      <c r="J180" s="137"/>
      <c r="K180" s="137"/>
    </row>
    <row r="181" spans="2:11">
      <c r="B181" s="137"/>
      <c r="D181" s="137"/>
      <c r="E181" s="137"/>
      <c r="F181" s="137"/>
      <c r="G181" s="137"/>
      <c r="H181" s="137"/>
      <c r="I181" s="160"/>
      <c r="J181" s="137"/>
      <c r="K181" s="137"/>
    </row>
    <row r="182" spans="2:11">
      <c r="B182" s="137"/>
      <c r="D182" s="137"/>
      <c r="E182" s="137"/>
      <c r="F182" s="137"/>
      <c r="G182" s="137"/>
      <c r="H182" s="137"/>
      <c r="I182" s="160"/>
      <c r="J182" s="137"/>
      <c r="K182" s="137"/>
    </row>
    <row r="183" spans="2:11">
      <c r="B183" s="137"/>
      <c r="D183" s="137"/>
      <c r="E183" s="137"/>
      <c r="F183" s="137"/>
      <c r="G183" s="137"/>
      <c r="H183" s="137"/>
      <c r="I183" s="160"/>
      <c r="J183" s="137"/>
      <c r="K183" s="137"/>
    </row>
    <row r="184" spans="2:11">
      <c r="B184" s="137"/>
      <c r="D184" s="137"/>
      <c r="E184" s="137"/>
      <c r="F184" s="137"/>
      <c r="G184" s="137"/>
      <c r="H184" s="137"/>
      <c r="I184" s="160"/>
      <c r="J184" s="137"/>
      <c r="K184" s="137"/>
    </row>
    <row r="185" spans="2:11">
      <c r="B185" s="137"/>
      <c r="D185" s="137"/>
      <c r="E185" s="137"/>
      <c r="F185" s="137"/>
      <c r="G185" s="137"/>
      <c r="H185" s="137"/>
      <c r="I185" s="160"/>
      <c r="J185" s="137"/>
      <c r="K185" s="137"/>
    </row>
    <row r="186" spans="2:11">
      <c r="B186" s="137"/>
      <c r="D186" s="137"/>
      <c r="E186" s="137"/>
      <c r="F186" s="137"/>
      <c r="G186" s="137"/>
      <c r="H186" s="137"/>
      <c r="I186" s="160"/>
      <c r="J186" s="137"/>
      <c r="K186" s="137"/>
    </row>
    <row r="187" spans="2:11">
      <c r="B187" s="137"/>
      <c r="D187" s="137"/>
      <c r="E187" s="137"/>
      <c r="F187" s="137"/>
      <c r="G187" s="137"/>
      <c r="H187" s="137"/>
      <c r="I187" s="160"/>
      <c r="J187" s="137"/>
      <c r="K187" s="137"/>
    </row>
    <row r="188" spans="2:11">
      <c r="B188" s="137"/>
      <c r="D188" s="137"/>
      <c r="E188" s="137"/>
      <c r="F188" s="137"/>
      <c r="G188" s="137"/>
      <c r="H188" s="137"/>
      <c r="I188" s="160"/>
      <c r="J188" s="137"/>
      <c r="K188" s="137"/>
    </row>
    <row r="189" spans="2:11">
      <c r="B189" s="137"/>
      <c r="D189" s="137"/>
      <c r="E189" s="137"/>
      <c r="F189" s="137"/>
      <c r="G189" s="137"/>
      <c r="H189" s="137"/>
      <c r="I189" s="160"/>
      <c r="J189" s="137"/>
      <c r="K189" s="137"/>
    </row>
  </sheetData>
  <sheetProtection algorithmName="SHA-512" hashValue="8o0bvSKwgG8OUgMOOeMfqV9Vug6cF6wnWB5bw/0+oIpFVrmSIcpd3a7jIlxA6qaiOH0OxZUalnhrd5CnV+cy1A==" saltValue="OkqTj/6uddVDkHStQIVp4Q==" spinCount="100000" sheet="1" objects="1" scenarios="1" selectLockedCells="1" selectUnlockedCells="1"/>
  <mergeCells count="37">
    <mergeCell ref="B105:B111"/>
    <mergeCell ref="B112:B124"/>
    <mergeCell ref="B64:B70"/>
    <mergeCell ref="B72:E72"/>
    <mergeCell ref="B73:B79"/>
    <mergeCell ref="B86:D87"/>
    <mergeCell ref="B91:B92"/>
    <mergeCell ref="B93:B103"/>
    <mergeCell ref="B63:E63"/>
    <mergeCell ref="D29:I29"/>
    <mergeCell ref="D30:I30"/>
    <mergeCell ref="D31:I31"/>
    <mergeCell ref="D36:I36"/>
    <mergeCell ref="D37:I37"/>
    <mergeCell ref="D38:I38"/>
    <mergeCell ref="D43:I43"/>
    <mergeCell ref="D44:I44"/>
    <mergeCell ref="D45:I45"/>
    <mergeCell ref="D60:I60"/>
    <mergeCell ref="D61:I61"/>
    <mergeCell ref="D17:I17"/>
    <mergeCell ref="D22:I22"/>
    <mergeCell ref="D23:I23"/>
    <mergeCell ref="D24:I24"/>
    <mergeCell ref="B10:D10"/>
    <mergeCell ref="F10:S10"/>
    <mergeCell ref="B15:B49"/>
    <mergeCell ref="F11:S11"/>
    <mergeCell ref="E12:R12"/>
    <mergeCell ref="E13:R13"/>
    <mergeCell ref="D15:I15"/>
    <mergeCell ref="D16:I16"/>
    <mergeCell ref="A1:P1"/>
    <mergeCell ref="A2:P2"/>
    <mergeCell ref="A3:P3"/>
    <mergeCell ref="A4:D4"/>
    <mergeCell ref="A5:P5"/>
  </mergeCells>
  <conditionalFormatting sqref="F10">
    <cfRule type="notContainsBlanks" dxfId="18" priority="4">
      <formula>LEN(TRIM(F10))&gt;0</formula>
    </cfRule>
  </conditionalFormatting>
  <conditionalFormatting sqref="F11:S11">
    <cfRule type="expression" dxfId="17" priority="2">
      <formula>E11="NO SE REPORTA"</formula>
    </cfRule>
    <cfRule type="expression" dxfId="16" priority="3">
      <formula>E10="NO APLICA"</formula>
    </cfRule>
  </conditionalFormatting>
  <conditionalFormatting sqref="E12:R12">
    <cfRule type="expression" dxfId="15"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9:H20 E26:H27 E33:H34 E40:H41 E47:H48">
      <formula1>0</formula1>
    </dataValidation>
    <dataValidation allowBlank="1" showInputMessage="1" showErrorMessage="1" sqref="E49:H49 E52:E57 G52:G57 F57 E21:H21 I26:I28 E28:H28 E35:I35 I33:I34 I40:I42 E42:H42 I47:I49"/>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68" r:id="rId1"/>
  </hyperlinks>
  <pageMargins left="0.25" right="0.25" top="0.75" bottom="0.75" header="0.3" footer="0.3"/>
  <pageSetup paperSize="178" orientation="landscape" horizontalDpi="1200" verticalDpi="120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72"/>
  <sheetViews>
    <sheetView zoomScale="98" zoomScaleNormal="98" workbookViewId="0">
      <selection activeCell="B141" sqref="B141:E141"/>
    </sheetView>
  </sheetViews>
  <sheetFormatPr baseColWidth="10" defaultColWidth="10.85546875" defaultRowHeight="15"/>
  <cols>
    <col min="1" max="3" width="10.85546875" style="131"/>
    <col min="4" max="4" width="26" style="131" customWidth="1"/>
    <col min="5" max="6" width="10.85546875" style="131"/>
    <col min="7" max="7" width="13.140625" style="131" customWidth="1"/>
    <col min="8" max="16384" width="10.85546875" style="131"/>
  </cols>
  <sheetData>
    <row r="1" spans="2:10">
      <c r="B1" s="49" t="s">
        <v>127</v>
      </c>
      <c r="C1" s="50"/>
      <c r="D1" s="137"/>
      <c r="E1" s="137"/>
      <c r="F1" s="137"/>
      <c r="G1" s="137"/>
      <c r="H1" s="137"/>
      <c r="I1" s="160"/>
      <c r="J1" s="137"/>
    </row>
    <row r="2" spans="2:10">
      <c r="B2" s="135" t="s">
        <v>134</v>
      </c>
      <c r="C2" s="136"/>
      <c r="D2" s="137"/>
      <c r="E2" s="138"/>
      <c r="F2" s="137" t="s">
        <v>135</v>
      </c>
      <c r="G2" s="137"/>
      <c r="H2" s="137"/>
      <c r="I2" s="160"/>
      <c r="J2" s="137"/>
    </row>
    <row r="3" spans="2:10" ht="15.75" thickBot="1">
      <c r="B3" s="429" t="s">
        <v>417</v>
      </c>
      <c r="C3" s="430"/>
      <c r="D3" s="137"/>
      <c r="E3" s="139"/>
      <c r="F3" s="137" t="s">
        <v>136</v>
      </c>
      <c r="G3" s="137"/>
      <c r="H3" s="137"/>
      <c r="I3" s="160"/>
      <c r="J3" s="137"/>
    </row>
    <row r="4" spans="2:10" ht="15.75" thickBot="1">
      <c r="B4" s="98" t="s">
        <v>137</v>
      </c>
      <c r="C4" s="141">
        <v>2019</v>
      </c>
      <c r="D4" s="831">
        <f>+G113</f>
        <v>0.99349999999999994</v>
      </c>
      <c r="E4" s="142"/>
      <c r="F4" s="137" t="s">
        <v>138</v>
      </c>
      <c r="G4" s="137"/>
      <c r="H4" s="137"/>
      <c r="I4" s="160"/>
      <c r="J4" s="137"/>
    </row>
    <row r="5" spans="2:10" ht="15.75" thickBot="1">
      <c r="B5" s="92" t="s">
        <v>139</v>
      </c>
      <c r="C5" s="144"/>
      <c r="D5" s="137"/>
      <c r="E5" s="137"/>
      <c r="F5" s="137"/>
      <c r="G5" s="137"/>
      <c r="H5" s="137"/>
      <c r="I5" s="160"/>
      <c r="J5" s="137"/>
    </row>
    <row r="6" spans="2:10" ht="15.75" thickTop="1">
      <c r="B6" s="1335" t="s">
        <v>144</v>
      </c>
      <c r="C6" s="148"/>
      <c r="D6" s="1173" t="s">
        <v>268</v>
      </c>
      <c r="E6" s="1174"/>
      <c r="F6" s="1174"/>
      <c r="G6" s="1174"/>
      <c r="H6" s="1174"/>
      <c r="I6" s="1175"/>
      <c r="J6" s="137"/>
    </row>
    <row r="7" spans="2:10">
      <c r="B7" s="1336"/>
      <c r="C7" s="151"/>
      <c r="D7" s="1354" t="s">
        <v>1237</v>
      </c>
      <c r="E7" s="1355"/>
      <c r="F7" s="1355"/>
      <c r="G7" s="1355"/>
      <c r="H7" s="1355"/>
      <c r="I7" s="1356"/>
      <c r="J7" s="137"/>
    </row>
    <row r="8" spans="2:10" ht="15.75" thickBot="1">
      <c r="B8" s="1336"/>
      <c r="C8" s="151"/>
      <c r="D8" s="1202"/>
      <c r="E8" s="1203"/>
      <c r="F8" s="1203"/>
      <c r="G8" s="1203"/>
      <c r="H8" s="1203"/>
      <c r="I8" s="1204"/>
      <c r="J8" s="137"/>
    </row>
    <row r="9" spans="2:10" ht="52.5" customHeight="1" thickBot="1">
      <c r="B9" s="1336"/>
      <c r="C9" s="435"/>
      <c r="D9" s="206" t="s">
        <v>1238</v>
      </c>
      <c r="E9" s="93">
        <v>240</v>
      </c>
      <c r="F9" s="137"/>
      <c r="G9" s="137"/>
      <c r="H9" s="137"/>
      <c r="I9" s="832"/>
      <c r="J9" s="137"/>
    </row>
    <row r="10" spans="2:10" ht="50.25" customHeight="1" thickBot="1">
      <c r="B10" s="1336"/>
      <c r="C10" s="435"/>
      <c r="D10" s="209" t="s">
        <v>1239</v>
      </c>
      <c r="E10" s="93">
        <v>121</v>
      </c>
      <c r="F10" s="137"/>
      <c r="G10" s="137"/>
      <c r="H10" s="137"/>
      <c r="I10" s="832"/>
      <c r="J10" s="137"/>
    </row>
    <row r="11" spans="2:10" ht="15.75" thickBot="1">
      <c r="B11" s="1336"/>
      <c r="C11" s="151"/>
      <c r="D11" s="1382"/>
      <c r="E11" s="1176"/>
      <c r="F11" s="1176"/>
      <c r="G11" s="1176"/>
      <c r="H11" s="1176"/>
      <c r="I11" s="1360"/>
      <c r="J11" s="137"/>
    </row>
    <row r="12" spans="2:10" ht="15.75" thickBot="1">
      <c r="B12" s="1336"/>
      <c r="C12" s="435"/>
      <c r="D12" s="206" t="s">
        <v>418</v>
      </c>
      <c r="E12" s="212" t="s">
        <v>419</v>
      </c>
      <c r="F12" s="212" t="s">
        <v>420</v>
      </c>
      <c r="G12" s="212" t="s">
        <v>421</v>
      </c>
      <c r="H12" s="212" t="s">
        <v>422</v>
      </c>
      <c r="I12" s="163" t="s">
        <v>184</v>
      </c>
      <c r="J12" s="137"/>
    </row>
    <row r="13" spans="2:10" ht="32.25" customHeight="1" thickBot="1">
      <c r="B13" s="1336"/>
      <c r="C13" s="435"/>
      <c r="D13" s="209" t="s">
        <v>1240</v>
      </c>
      <c r="E13" s="833">
        <v>121</v>
      </c>
      <c r="F13" s="833">
        <v>108</v>
      </c>
      <c r="G13" s="833">
        <v>118</v>
      </c>
      <c r="H13" s="833">
        <v>100</v>
      </c>
      <c r="I13" s="834">
        <f t="shared" ref="I13:I14" si="0">SUM(E13:H13)</f>
        <v>447</v>
      </c>
      <c r="J13" s="137"/>
    </row>
    <row r="14" spans="2:10" ht="37.5" customHeight="1" thickBot="1">
      <c r="B14" s="1336"/>
      <c r="C14" s="435"/>
      <c r="D14" s="209" t="s">
        <v>1241</v>
      </c>
      <c r="E14" s="833">
        <v>121</v>
      </c>
      <c r="F14" s="833">
        <v>108</v>
      </c>
      <c r="G14" s="833">
        <v>118</v>
      </c>
      <c r="H14" s="833">
        <v>77</v>
      </c>
      <c r="I14" s="834">
        <f t="shared" si="0"/>
        <v>424</v>
      </c>
      <c r="J14" s="137"/>
    </row>
    <row r="15" spans="2:10" ht="36.75" customHeight="1" thickBot="1">
      <c r="B15" s="1336"/>
      <c r="C15" s="435"/>
      <c r="D15" s="209" t="s">
        <v>1242</v>
      </c>
      <c r="E15" s="96">
        <f>+E14/E13</f>
        <v>1</v>
      </c>
      <c r="F15" s="96">
        <f t="shared" ref="F15:I15" si="1">+F14/F13</f>
        <v>1</v>
      </c>
      <c r="G15" s="96">
        <f t="shared" si="1"/>
        <v>1</v>
      </c>
      <c r="H15" s="96">
        <f t="shared" si="1"/>
        <v>0.77</v>
      </c>
      <c r="I15" s="96">
        <f t="shared" si="1"/>
        <v>0.94854586129753915</v>
      </c>
      <c r="J15" s="137"/>
    </row>
    <row r="16" spans="2:10">
      <c r="B16" s="1336"/>
      <c r="C16" s="151"/>
      <c r="D16" s="1173" t="s">
        <v>1243</v>
      </c>
      <c r="E16" s="1174"/>
      <c r="F16" s="1174"/>
      <c r="G16" s="1174"/>
      <c r="H16" s="1174"/>
      <c r="I16" s="1175"/>
      <c r="J16" s="137"/>
    </row>
    <row r="17" spans="2:10" ht="15.75" thickBot="1">
      <c r="B17" s="1336"/>
      <c r="C17" s="151"/>
      <c r="D17" s="1202"/>
      <c r="E17" s="1203"/>
      <c r="F17" s="1203"/>
      <c r="G17" s="1203"/>
      <c r="H17" s="1203"/>
      <c r="I17" s="1204"/>
      <c r="J17" s="137"/>
    </row>
    <row r="18" spans="2:10" ht="36">
      <c r="B18" s="1336"/>
      <c r="C18" s="435"/>
      <c r="D18" s="1175" t="s">
        <v>1244</v>
      </c>
      <c r="E18" s="1335" t="s">
        <v>1245</v>
      </c>
      <c r="F18" s="1335" t="s">
        <v>1246</v>
      </c>
      <c r="G18" s="1335" t="s">
        <v>1247</v>
      </c>
      <c r="H18" s="203" t="s">
        <v>1248</v>
      </c>
      <c r="I18" s="832"/>
      <c r="J18" s="137"/>
    </row>
    <row r="19" spans="2:10" ht="15.75" thickBot="1">
      <c r="B19" s="1336"/>
      <c r="C19" s="435"/>
      <c r="D19" s="1360"/>
      <c r="E19" s="1337"/>
      <c r="F19" s="1337"/>
      <c r="G19" s="1337"/>
      <c r="H19" s="209" t="s">
        <v>1249</v>
      </c>
      <c r="I19" s="832"/>
      <c r="J19" s="137"/>
    </row>
    <row r="20" spans="2:10" ht="15.75" thickBot="1">
      <c r="B20" s="1336"/>
      <c r="C20" s="435"/>
      <c r="D20" s="152" t="s">
        <v>880</v>
      </c>
      <c r="E20" s="93">
        <v>89</v>
      </c>
      <c r="F20" s="93">
        <v>94</v>
      </c>
      <c r="G20" s="93">
        <v>110</v>
      </c>
      <c r="H20" s="93">
        <v>70</v>
      </c>
      <c r="I20" s="832"/>
      <c r="J20" s="137"/>
    </row>
    <row r="21" spans="2:10" ht="15.75" thickBot="1">
      <c r="B21" s="1336"/>
      <c r="C21" s="435"/>
      <c r="D21" s="152" t="s">
        <v>1250</v>
      </c>
      <c r="E21" s="93">
        <v>6</v>
      </c>
      <c r="F21" s="93">
        <v>2</v>
      </c>
      <c r="G21" s="93">
        <v>1</v>
      </c>
      <c r="H21" s="93">
        <v>3</v>
      </c>
      <c r="I21" s="832"/>
      <c r="J21" s="137"/>
    </row>
    <row r="22" spans="2:10" ht="15.75" thickBot="1">
      <c r="B22" s="1336"/>
      <c r="C22" s="435"/>
      <c r="D22" s="152" t="s">
        <v>1251</v>
      </c>
      <c r="E22" s="93">
        <v>10</v>
      </c>
      <c r="F22" s="93">
        <v>3</v>
      </c>
      <c r="G22" s="93">
        <v>0</v>
      </c>
      <c r="H22" s="93">
        <v>0</v>
      </c>
      <c r="I22" s="832"/>
      <c r="J22" s="137"/>
    </row>
    <row r="23" spans="2:10" ht="15.75" thickBot="1">
      <c r="B23" s="1336"/>
      <c r="C23" s="435"/>
      <c r="D23" s="152" t="s">
        <v>1252</v>
      </c>
      <c r="E23" s="93">
        <v>16</v>
      </c>
      <c r="F23" s="93">
        <v>9</v>
      </c>
      <c r="G23" s="93">
        <v>7</v>
      </c>
      <c r="H23" s="93">
        <v>4</v>
      </c>
      <c r="I23" s="832"/>
      <c r="J23" s="137"/>
    </row>
    <row r="24" spans="2:10" ht="15.75" thickBot="1">
      <c r="B24" s="1336"/>
      <c r="C24" s="435"/>
      <c r="D24" s="152"/>
      <c r="E24" s="93"/>
      <c r="F24" s="93"/>
      <c r="G24" s="93"/>
      <c r="H24" s="93"/>
      <c r="I24" s="832"/>
      <c r="J24" s="137"/>
    </row>
    <row r="25" spans="2:10" ht="15.75" thickBot="1">
      <c r="B25" s="1336"/>
      <c r="C25" s="435"/>
      <c r="D25" s="152"/>
      <c r="E25" s="93"/>
      <c r="F25" s="93"/>
      <c r="G25" s="93"/>
      <c r="H25" s="93"/>
      <c r="I25" s="832"/>
      <c r="J25" s="137"/>
    </row>
    <row r="26" spans="2:10" ht="15.75" thickBot="1">
      <c r="B26" s="1336"/>
      <c r="C26" s="435"/>
      <c r="D26" s="152"/>
      <c r="E26" s="93"/>
      <c r="F26" s="93"/>
      <c r="G26" s="93"/>
      <c r="H26" s="93"/>
      <c r="I26" s="832"/>
      <c r="J26" s="137"/>
    </row>
    <row r="27" spans="2:10" ht="15.75" thickBot="1">
      <c r="B27" s="1336"/>
      <c r="C27" s="435"/>
      <c r="D27" s="152"/>
      <c r="E27" s="93"/>
      <c r="F27" s="93"/>
      <c r="G27" s="93"/>
      <c r="H27" s="93"/>
      <c r="I27" s="832"/>
      <c r="J27" s="137"/>
    </row>
    <row r="28" spans="2:10" ht="15.75" thickBot="1">
      <c r="B28" s="1336"/>
      <c r="C28" s="435"/>
      <c r="D28" s="152"/>
      <c r="E28" s="93"/>
      <c r="F28" s="93"/>
      <c r="G28" s="93"/>
      <c r="H28" s="93"/>
      <c r="I28" s="832"/>
      <c r="J28" s="137"/>
    </row>
    <row r="29" spans="2:10" ht="15.75" thickBot="1">
      <c r="B29" s="1336"/>
      <c r="C29" s="435"/>
      <c r="D29" s="152"/>
      <c r="E29" s="93"/>
      <c r="F29" s="93"/>
      <c r="G29" s="93"/>
      <c r="H29" s="93"/>
      <c r="I29" s="832"/>
      <c r="J29" s="137"/>
    </row>
    <row r="30" spans="2:10" ht="15.75" thickBot="1">
      <c r="B30" s="1336"/>
      <c r="C30" s="435"/>
      <c r="D30" s="152"/>
      <c r="E30" s="93"/>
      <c r="F30" s="93"/>
      <c r="G30" s="93"/>
      <c r="H30" s="93"/>
      <c r="I30" s="832"/>
      <c r="J30" s="137"/>
    </row>
    <row r="31" spans="2:10" ht="15.75" thickBot="1">
      <c r="B31" s="1336"/>
      <c r="C31" s="435"/>
      <c r="D31" s="152"/>
      <c r="E31" s="93"/>
      <c r="F31" s="93"/>
      <c r="G31" s="93"/>
      <c r="H31" s="93"/>
      <c r="I31" s="832"/>
      <c r="J31" s="137"/>
    </row>
    <row r="32" spans="2:10" ht="15.75" thickBot="1">
      <c r="B32" s="1336"/>
      <c r="C32" s="435"/>
      <c r="D32" s="209" t="s">
        <v>184</v>
      </c>
      <c r="E32" s="835">
        <f t="shared" ref="E32" si="2">SUM(E20:E31)</f>
        <v>121</v>
      </c>
      <c r="F32" s="835">
        <f>SUM(F20:F31)</f>
        <v>108</v>
      </c>
      <c r="G32" s="835">
        <f t="shared" ref="G32:H32" si="3">SUM(G20:G31)</f>
        <v>118</v>
      </c>
      <c r="H32" s="835">
        <f t="shared" si="3"/>
        <v>77</v>
      </c>
      <c r="I32" s="832"/>
      <c r="J32" s="137"/>
    </row>
    <row r="33" spans="2:10">
      <c r="B33" s="1336"/>
      <c r="C33" s="151"/>
      <c r="D33" s="1202"/>
      <c r="E33" s="1203"/>
      <c r="F33" s="1203"/>
      <c r="G33" s="1203"/>
      <c r="H33" s="1203"/>
      <c r="I33" s="1204"/>
      <c r="J33" s="137"/>
    </row>
    <row r="34" spans="2:10">
      <c r="B34" s="1336"/>
      <c r="C34" s="151"/>
      <c r="D34" s="1354" t="s">
        <v>1253</v>
      </c>
      <c r="E34" s="1355"/>
      <c r="F34" s="1355"/>
      <c r="G34" s="1355"/>
      <c r="H34" s="1355"/>
      <c r="I34" s="1356"/>
      <c r="J34" s="137"/>
    </row>
    <row r="35" spans="2:10" ht="15.75" thickBot="1">
      <c r="B35" s="1336"/>
      <c r="C35" s="151"/>
      <c r="D35" s="1202"/>
      <c r="E35" s="1203"/>
      <c r="F35" s="1203"/>
      <c r="G35" s="1203"/>
      <c r="H35" s="1203"/>
      <c r="I35" s="1204"/>
      <c r="J35" s="137"/>
    </row>
    <row r="36" spans="2:10" ht="15.75" thickBot="1">
      <c r="B36" s="1336"/>
      <c r="C36" s="435"/>
      <c r="D36" s="206" t="s">
        <v>418</v>
      </c>
      <c r="E36" s="212" t="s">
        <v>1254</v>
      </c>
      <c r="F36" s="137"/>
      <c r="G36" s="137"/>
      <c r="H36" s="137"/>
      <c r="I36" s="832"/>
      <c r="J36" s="137"/>
    </row>
    <row r="37" spans="2:10" ht="26.25" customHeight="1" thickBot="1">
      <c r="B37" s="1336"/>
      <c r="C37" s="435"/>
      <c r="D37" s="209" t="s">
        <v>1255</v>
      </c>
      <c r="E37" s="93">
        <v>35000</v>
      </c>
      <c r="F37" s="137"/>
      <c r="G37" s="137"/>
      <c r="H37" s="137"/>
      <c r="I37" s="832"/>
      <c r="J37" s="137"/>
    </row>
    <row r="38" spans="2:10" ht="25.5" customHeight="1" thickBot="1">
      <c r="B38" s="1336"/>
      <c r="C38" s="435"/>
      <c r="D38" s="209" t="s">
        <v>1256</v>
      </c>
      <c r="E38" s="93">
        <v>3596</v>
      </c>
      <c r="F38" s="137"/>
      <c r="G38" s="137"/>
      <c r="H38" s="137"/>
      <c r="I38" s="832"/>
      <c r="J38" s="137"/>
    </row>
    <row r="39" spans="2:10" ht="27.75" customHeight="1" thickBot="1">
      <c r="B39" s="1336"/>
      <c r="C39" s="435"/>
      <c r="D39" s="209" t="s">
        <v>1257</v>
      </c>
      <c r="E39" s="93">
        <v>3596</v>
      </c>
      <c r="F39" s="137"/>
      <c r="G39" s="137"/>
      <c r="H39" s="137"/>
      <c r="I39" s="832"/>
      <c r="J39" s="137"/>
    </row>
    <row r="40" spans="2:10">
      <c r="B40" s="1336"/>
      <c r="C40" s="151"/>
      <c r="D40" s="1202"/>
      <c r="E40" s="1203"/>
      <c r="F40" s="1203"/>
      <c r="G40" s="1203"/>
      <c r="H40" s="1203"/>
      <c r="I40" s="1204"/>
      <c r="J40" s="137"/>
    </row>
    <row r="41" spans="2:10">
      <c r="B41" s="1336"/>
      <c r="C41" s="151"/>
      <c r="D41" s="1202" t="s">
        <v>1258</v>
      </c>
      <c r="E41" s="1203"/>
      <c r="F41" s="1203"/>
      <c r="G41" s="1203"/>
      <c r="H41" s="1203"/>
      <c r="I41" s="1204"/>
      <c r="J41" s="137"/>
    </row>
    <row r="42" spans="2:10" ht="15.75" thickBot="1">
      <c r="B42" s="1336"/>
      <c r="C42" s="151"/>
      <c r="D42" s="1382"/>
      <c r="E42" s="1176"/>
      <c r="F42" s="1176"/>
      <c r="G42" s="1176"/>
      <c r="H42" s="1176"/>
      <c r="I42" s="1360"/>
      <c r="J42" s="137"/>
    </row>
    <row r="43" spans="2:10" ht="15.75" thickBot="1">
      <c r="B43" s="1336"/>
      <c r="C43" s="435"/>
      <c r="D43" s="206" t="s">
        <v>418</v>
      </c>
      <c r="E43" s="212" t="s">
        <v>419</v>
      </c>
      <c r="F43" s="212" t="s">
        <v>420</v>
      </c>
      <c r="G43" s="212" t="s">
        <v>421</v>
      </c>
      <c r="H43" s="212" t="s">
        <v>422</v>
      </c>
      <c r="I43" s="163" t="s">
        <v>184</v>
      </c>
      <c r="J43" s="137"/>
    </row>
    <row r="44" spans="2:10" ht="36.75" customHeight="1" thickBot="1">
      <c r="B44" s="1336"/>
      <c r="C44" s="435"/>
      <c r="D44" s="209" t="s">
        <v>1259</v>
      </c>
      <c r="E44" s="833">
        <v>554</v>
      </c>
      <c r="F44" s="833">
        <v>330</v>
      </c>
      <c r="G44" s="833">
        <v>332</v>
      </c>
      <c r="H44" s="833">
        <v>260</v>
      </c>
      <c r="I44" s="836">
        <f t="shared" ref="I44:I45" si="4">SUM(E44:H44)</f>
        <v>1476</v>
      </c>
      <c r="J44" s="137"/>
    </row>
    <row r="45" spans="2:10" ht="25.5" customHeight="1" thickBot="1">
      <c r="B45" s="1336"/>
      <c r="C45" s="435"/>
      <c r="D45" s="209" t="s">
        <v>1260</v>
      </c>
      <c r="E45" s="833">
        <v>53</v>
      </c>
      <c r="F45" s="833">
        <v>141</v>
      </c>
      <c r="G45" s="833">
        <v>244</v>
      </c>
      <c r="H45" s="833">
        <v>117</v>
      </c>
      <c r="I45" s="836">
        <f t="shared" si="4"/>
        <v>555</v>
      </c>
      <c r="J45" s="137"/>
    </row>
    <row r="46" spans="2:10" ht="28.5" customHeight="1" thickBot="1">
      <c r="B46" s="1336"/>
      <c r="C46" s="435"/>
      <c r="D46" s="209" t="s">
        <v>1261</v>
      </c>
      <c r="E46" s="96">
        <f>+E45/E44</f>
        <v>9.5667870036101083E-2</v>
      </c>
      <c r="F46" s="96">
        <f t="shared" ref="F46:I46" si="5">+F45/F44</f>
        <v>0.42727272727272725</v>
      </c>
      <c r="G46" s="96">
        <f t="shared" si="5"/>
        <v>0.73493975903614461</v>
      </c>
      <c r="H46" s="96">
        <f t="shared" si="5"/>
        <v>0.45</v>
      </c>
      <c r="I46" s="96">
        <f t="shared" si="5"/>
        <v>0.37601626016260165</v>
      </c>
      <c r="J46" s="137"/>
    </row>
    <row r="47" spans="2:10">
      <c r="B47" s="1336"/>
      <c r="C47" s="151"/>
      <c r="D47" s="1173"/>
      <c r="E47" s="1174"/>
      <c r="F47" s="1174"/>
      <c r="G47" s="1174"/>
      <c r="H47" s="1174"/>
      <c r="I47" s="1175"/>
      <c r="J47" s="137"/>
    </row>
    <row r="48" spans="2:10">
      <c r="B48" s="1336"/>
      <c r="C48" s="151"/>
      <c r="D48" s="1202" t="s">
        <v>1262</v>
      </c>
      <c r="E48" s="1203"/>
      <c r="F48" s="1203"/>
      <c r="G48" s="1203"/>
      <c r="H48" s="1203"/>
      <c r="I48" s="1204"/>
      <c r="J48" s="137"/>
    </row>
    <row r="49" spans="2:10" ht="15.75" thickBot="1">
      <c r="B49" s="1336"/>
      <c r="C49" s="151"/>
      <c r="D49" s="1382"/>
      <c r="E49" s="1176"/>
      <c r="F49" s="1176"/>
      <c r="G49" s="1176"/>
      <c r="H49" s="1176"/>
      <c r="I49" s="1360"/>
      <c r="J49" s="137"/>
    </row>
    <row r="50" spans="2:10" ht="15.75" thickBot="1">
      <c r="B50" s="1336"/>
      <c r="C50" s="435"/>
      <c r="D50" s="206" t="s">
        <v>418</v>
      </c>
      <c r="E50" s="212" t="s">
        <v>419</v>
      </c>
      <c r="F50" s="212" t="s">
        <v>420</v>
      </c>
      <c r="G50" s="212" t="s">
        <v>421</v>
      </c>
      <c r="H50" s="212" t="s">
        <v>422</v>
      </c>
      <c r="I50" s="163" t="s">
        <v>184</v>
      </c>
      <c r="J50" s="137"/>
    </row>
    <row r="51" spans="2:10" ht="27" customHeight="1" thickBot="1">
      <c r="B51" s="1336"/>
      <c r="C51" s="435"/>
      <c r="D51" s="209" t="s">
        <v>1263</v>
      </c>
      <c r="E51" s="93"/>
      <c r="F51" s="93"/>
      <c r="G51" s="93"/>
      <c r="H51" s="93"/>
      <c r="I51" s="835">
        <f t="shared" ref="I51:I52" si="6">SUM(E51:H51)</f>
        <v>0</v>
      </c>
      <c r="J51" s="137"/>
    </row>
    <row r="52" spans="2:10" ht="24.75" customHeight="1" thickBot="1">
      <c r="B52" s="1336"/>
      <c r="C52" s="435"/>
      <c r="D52" s="209" t="s">
        <v>1264</v>
      </c>
      <c r="E52" s="93"/>
      <c r="F52" s="93"/>
      <c r="G52" s="93"/>
      <c r="H52" s="93"/>
      <c r="I52" s="835">
        <f t="shared" si="6"/>
        <v>0</v>
      </c>
      <c r="J52" s="137"/>
    </row>
    <row r="53" spans="2:10" ht="36.75" customHeight="1" thickBot="1">
      <c r="B53" s="1336"/>
      <c r="C53" s="435"/>
      <c r="D53" s="209" t="s">
        <v>1265</v>
      </c>
      <c r="E53" s="96" t="e">
        <f t="shared" ref="E53:I53" si="7">+E52/E51</f>
        <v>#DIV/0!</v>
      </c>
      <c r="F53" s="96" t="e">
        <f t="shared" si="7"/>
        <v>#DIV/0!</v>
      </c>
      <c r="G53" s="96" t="e">
        <f t="shared" si="7"/>
        <v>#DIV/0!</v>
      </c>
      <c r="H53" s="96" t="e">
        <f t="shared" si="7"/>
        <v>#DIV/0!</v>
      </c>
      <c r="I53" s="96" t="e">
        <f t="shared" si="7"/>
        <v>#DIV/0!</v>
      </c>
      <c r="J53" s="137"/>
    </row>
    <row r="54" spans="2:10">
      <c r="B54" s="1336"/>
      <c r="C54" s="151"/>
      <c r="D54" s="1173"/>
      <c r="E54" s="1174"/>
      <c r="F54" s="1174"/>
      <c r="G54" s="1174"/>
      <c r="H54" s="1174"/>
      <c r="I54" s="1175"/>
      <c r="J54" s="137"/>
    </row>
    <row r="55" spans="2:10">
      <c r="B55" s="1336"/>
      <c r="C55" s="151"/>
      <c r="D55" s="1354" t="s">
        <v>1266</v>
      </c>
      <c r="E55" s="1355"/>
      <c r="F55" s="1355"/>
      <c r="G55" s="1355"/>
      <c r="H55" s="1355"/>
      <c r="I55" s="1356"/>
      <c r="J55" s="137"/>
    </row>
    <row r="56" spans="2:10" ht="15.75" thickBot="1">
      <c r="B56" s="1336"/>
      <c r="C56" s="151"/>
      <c r="D56" s="1202"/>
      <c r="E56" s="1203"/>
      <c r="F56" s="1203"/>
      <c r="G56" s="1203"/>
      <c r="H56" s="1203"/>
      <c r="I56" s="1204"/>
      <c r="J56" s="137"/>
    </row>
    <row r="57" spans="2:10" ht="15.75" thickBot="1">
      <c r="B57" s="1336"/>
      <c r="C57" s="435"/>
      <c r="D57" s="206" t="s">
        <v>418</v>
      </c>
      <c r="E57" s="212" t="s">
        <v>1254</v>
      </c>
      <c r="F57" s="137"/>
      <c r="G57" s="137"/>
      <c r="H57" s="137"/>
      <c r="I57" s="832"/>
      <c r="J57" s="137"/>
    </row>
    <row r="58" spans="2:10" ht="36.75" customHeight="1" thickBot="1">
      <c r="B58" s="1336"/>
      <c r="C58" s="435"/>
      <c r="D58" s="209" t="s">
        <v>1267</v>
      </c>
      <c r="E58" s="93">
        <v>35000</v>
      </c>
      <c r="F58" s="137"/>
      <c r="G58" s="137"/>
      <c r="H58" s="137"/>
      <c r="I58" s="832"/>
      <c r="J58" s="137"/>
    </row>
    <row r="59" spans="2:10" ht="36.75" customHeight="1" thickBot="1">
      <c r="B59" s="1336"/>
      <c r="C59" s="435"/>
      <c r="D59" s="209" t="s">
        <v>1268</v>
      </c>
      <c r="E59" s="93">
        <v>2574</v>
      </c>
      <c r="F59" s="137"/>
      <c r="G59" s="137"/>
      <c r="H59" s="137"/>
      <c r="I59" s="832"/>
      <c r="J59" s="137"/>
    </row>
    <row r="60" spans="2:10" ht="25.5" customHeight="1" thickBot="1">
      <c r="B60" s="1336"/>
      <c r="C60" s="435"/>
      <c r="D60" s="209" t="s">
        <v>1269</v>
      </c>
      <c r="E60" s="93">
        <v>2574</v>
      </c>
      <c r="F60" s="137"/>
      <c r="G60" s="137"/>
      <c r="H60" s="137"/>
      <c r="I60" s="832"/>
      <c r="J60" s="137"/>
    </row>
    <row r="61" spans="2:10">
      <c r="B61" s="1336"/>
      <c r="C61" s="151"/>
      <c r="D61" s="1202"/>
      <c r="E61" s="1203"/>
      <c r="F61" s="1203"/>
      <c r="G61" s="1203"/>
      <c r="H61" s="1203"/>
      <c r="I61" s="1204"/>
      <c r="J61" s="137"/>
    </row>
    <row r="62" spans="2:10">
      <c r="B62" s="1336"/>
      <c r="C62" s="151"/>
      <c r="D62" s="1202" t="s">
        <v>1270</v>
      </c>
      <c r="E62" s="1203"/>
      <c r="F62" s="1203"/>
      <c r="G62" s="1203"/>
      <c r="H62" s="1203"/>
      <c r="I62" s="1204"/>
      <c r="J62" s="137"/>
    </row>
    <row r="63" spans="2:10" ht="15.75" thickBot="1">
      <c r="B63" s="1336"/>
      <c r="C63" s="151"/>
      <c r="D63" s="1382"/>
      <c r="E63" s="1176"/>
      <c r="F63" s="1176"/>
      <c r="G63" s="1176"/>
      <c r="H63" s="1176"/>
      <c r="I63" s="1360"/>
      <c r="J63" s="137"/>
    </row>
    <row r="64" spans="2:10" ht="15.75" thickBot="1">
      <c r="B64" s="1336"/>
      <c r="C64" s="435"/>
      <c r="D64" s="206" t="s">
        <v>418</v>
      </c>
      <c r="E64" s="212" t="s">
        <v>419</v>
      </c>
      <c r="F64" s="212" t="s">
        <v>420</v>
      </c>
      <c r="G64" s="212" t="s">
        <v>421</v>
      </c>
      <c r="H64" s="212" t="s">
        <v>422</v>
      </c>
      <c r="I64" s="163" t="s">
        <v>184</v>
      </c>
      <c r="J64" s="137"/>
    </row>
    <row r="65" spans="2:10" ht="36" customHeight="1" thickBot="1">
      <c r="B65" s="1336"/>
      <c r="C65" s="435"/>
      <c r="D65" s="209" t="s">
        <v>1271</v>
      </c>
      <c r="E65" s="833">
        <v>157</v>
      </c>
      <c r="F65" s="833">
        <v>170</v>
      </c>
      <c r="G65" s="833">
        <v>183</v>
      </c>
      <c r="H65" s="833">
        <v>100</v>
      </c>
      <c r="I65" s="836">
        <f t="shared" ref="I65:I66" si="8">SUM(E65:H65)</f>
        <v>610</v>
      </c>
      <c r="J65" s="137"/>
    </row>
    <row r="66" spans="2:10" ht="37.5" customHeight="1" thickBot="1">
      <c r="B66" s="1336"/>
      <c r="C66" s="435"/>
      <c r="D66" s="209" t="s">
        <v>1272</v>
      </c>
      <c r="E66" s="833">
        <v>62</v>
      </c>
      <c r="F66" s="833">
        <v>200</v>
      </c>
      <c r="G66" s="833">
        <v>180</v>
      </c>
      <c r="H66" s="833">
        <v>215</v>
      </c>
      <c r="I66" s="836">
        <f t="shared" si="8"/>
        <v>657</v>
      </c>
      <c r="J66" s="137"/>
    </row>
    <row r="67" spans="2:10" ht="36.75" customHeight="1" thickBot="1">
      <c r="B67" s="1336"/>
      <c r="C67" s="435"/>
      <c r="D67" s="209" t="s">
        <v>1273</v>
      </c>
      <c r="E67" s="96">
        <f t="shared" ref="E67:I67" si="9">+E66/E65</f>
        <v>0.39490445859872614</v>
      </c>
      <c r="F67" s="96">
        <f t="shared" si="9"/>
        <v>1.1764705882352942</v>
      </c>
      <c r="G67" s="96">
        <f t="shared" si="9"/>
        <v>0.98360655737704916</v>
      </c>
      <c r="H67" s="96">
        <f t="shared" si="9"/>
        <v>2.15</v>
      </c>
      <c r="I67" s="96">
        <f t="shared" si="9"/>
        <v>1.0770491803278688</v>
      </c>
      <c r="J67" s="137"/>
    </row>
    <row r="68" spans="2:10" ht="15.75" thickBot="1">
      <c r="B68" s="1336"/>
      <c r="C68" s="512"/>
      <c r="D68" s="204"/>
      <c r="E68" s="195"/>
      <c r="F68" s="195"/>
      <c r="G68" s="195"/>
      <c r="H68" s="195"/>
      <c r="I68" s="196"/>
      <c r="J68" s="137"/>
    </row>
    <row r="69" spans="2:10">
      <c r="B69" s="1336"/>
      <c r="C69" s="151"/>
      <c r="D69" s="1173" t="s">
        <v>1274</v>
      </c>
      <c r="E69" s="1174"/>
      <c r="F69" s="1174"/>
      <c r="G69" s="1174"/>
      <c r="H69" s="1174"/>
      <c r="I69" s="1175"/>
      <c r="J69" s="137"/>
    </row>
    <row r="70" spans="2:10" ht="15.75" thickBot="1">
      <c r="B70" s="1336"/>
      <c r="C70" s="151"/>
      <c r="D70" s="1382"/>
      <c r="E70" s="1176"/>
      <c r="F70" s="1176"/>
      <c r="G70" s="1176"/>
      <c r="H70" s="1176"/>
      <c r="I70" s="1360"/>
      <c r="J70" s="137"/>
    </row>
    <row r="71" spans="2:10" ht="15.75" thickBot="1">
      <c r="B71" s="1336"/>
      <c r="C71" s="435"/>
      <c r="D71" s="206" t="s">
        <v>418</v>
      </c>
      <c r="E71" s="212" t="s">
        <v>419</v>
      </c>
      <c r="F71" s="212" t="s">
        <v>420</v>
      </c>
      <c r="G71" s="212" t="s">
        <v>421</v>
      </c>
      <c r="H71" s="212" t="s">
        <v>422</v>
      </c>
      <c r="I71" s="163" t="s">
        <v>184</v>
      </c>
      <c r="J71" s="137"/>
    </row>
    <row r="72" spans="2:10" ht="38.25" customHeight="1" thickBot="1">
      <c r="B72" s="1336"/>
      <c r="C72" s="435"/>
      <c r="D72" s="209" t="s">
        <v>1275</v>
      </c>
      <c r="E72" s="93">
        <v>27</v>
      </c>
      <c r="F72" s="93">
        <v>27</v>
      </c>
      <c r="G72" s="93">
        <v>27</v>
      </c>
      <c r="H72" s="93">
        <v>27</v>
      </c>
      <c r="I72" s="835">
        <f t="shared" ref="I72:I73" si="10">SUM(E72:H72)</f>
        <v>108</v>
      </c>
      <c r="J72" s="137"/>
    </row>
    <row r="73" spans="2:10" ht="24.75" customHeight="1" thickBot="1">
      <c r="B73" s="1336"/>
      <c r="C73" s="435"/>
      <c r="D73" s="209" t="s">
        <v>1276</v>
      </c>
      <c r="E73" s="93">
        <v>23</v>
      </c>
      <c r="F73" s="93">
        <v>20</v>
      </c>
      <c r="G73" s="93">
        <v>23</v>
      </c>
      <c r="H73" s="93"/>
      <c r="I73" s="835">
        <f t="shared" si="10"/>
        <v>66</v>
      </c>
      <c r="J73" s="137"/>
    </row>
    <row r="74" spans="2:10" ht="36.75" customHeight="1" thickBot="1">
      <c r="B74" s="1336"/>
      <c r="C74" s="435"/>
      <c r="D74" s="209" t="s">
        <v>1277</v>
      </c>
      <c r="E74" s="96">
        <f t="shared" ref="E74:I74" si="11">+E73/E72</f>
        <v>0.85185185185185186</v>
      </c>
      <c r="F74" s="96">
        <f t="shared" si="11"/>
        <v>0.7407407407407407</v>
      </c>
      <c r="G74" s="96">
        <f t="shared" si="11"/>
        <v>0.85185185185185186</v>
      </c>
      <c r="H74" s="96">
        <f t="shared" si="11"/>
        <v>0</v>
      </c>
      <c r="I74" s="96">
        <f t="shared" si="11"/>
        <v>0.61111111111111116</v>
      </c>
      <c r="J74" s="137"/>
    </row>
    <row r="75" spans="2:10">
      <c r="B75" s="1336"/>
      <c r="C75" s="151"/>
      <c r="D75" s="1173"/>
      <c r="E75" s="1174"/>
      <c r="F75" s="1174"/>
      <c r="G75" s="1174"/>
      <c r="H75" s="1174"/>
      <c r="I75" s="1175"/>
      <c r="J75" s="137"/>
    </row>
    <row r="76" spans="2:10" ht="15.75" thickBot="1">
      <c r="B76" s="1336"/>
      <c r="C76" s="151"/>
      <c r="D76" s="1354" t="s">
        <v>1278</v>
      </c>
      <c r="E76" s="1355"/>
      <c r="F76" s="1355"/>
      <c r="G76" s="1355"/>
      <c r="H76" s="1355"/>
      <c r="I76" s="1356"/>
      <c r="J76" s="137"/>
    </row>
    <row r="77" spans="2:10" ht="15.75" thickBot="1">
      <c r="B77" s="1336"/>
      <c r="C77" s="435"/>
      <c r="D77" s="206" t="s">
        <v>418</v>
      </c>
      <c r="E77" s="212" t="s">
        <v>1254</v>
      </c>
      <c r="F77" s="137"/>
      <c r="G77" s="137"/>
      <c r="H77" s="137"/>
      <c r="I77" s="832"/>
      <c r="J77" s="137"/>
    </row>
    <row r="78" spans="2:10" ht="36.75" customHeight="1" thickBot="1">
      <c r="B78" s="1336"/>
      <c r="C78" s="435"/>
      <c r="D78" s="209" t="s">
        <v>1279</v>
      </c>
      <c r="E78" s="93">
        <v>126</v>
      </c>
      <c r="F78" s="137"/>
      <c r="G78" s="137"/>
      <c r="H78" s="137"/>
      <c r="I78" s="832"/>
      <c r="J78" s="137"/>
    </row>
    <row r="79" spans="2:10" ht="38.25" customHeight="1" thickBot="1">
      <c r="B79" s="1336"/>
      <c r="C79" s="435"/>
      <c r="D79" s="209" t="s">
        <v>1280</v>
      </c>
      <c r="E79" s="93">
        <v>98</v>
      </c>
      <c r="F79" s="137"/>
      <c r="G79" s="137"/>
      <c r="H79" s="137"/>
      <c r="I79" s="832"/>
      <c r="J79" s="137"/>
    </row>
    <row r="80" spans="2:10">
      <c r="B80" s="1336"/>
      <c r="C80" s="151"/>
      <c r="D80" s="1202"/>
      <c r="E80" s="1203"/>
      <c r="F80" s="1203"/>
      <c r="G80" s="1203"/>
      <c r="H80" s="1203"/>
      <c r="I80" s="1204"/>
      <c r="J80" s="137"/>
    </row>
    <row r="81" spans="2:10" ht="15.75" thickBot="1">
      <c r="B81" s="1336"/>
      <c r="C81" s="151"/>
      <c r="D81" s="1382" t="s">
        <v>1281</v>
      </c>
      <c r="E81" s="1176"/>
      <c r="F81" s="1176"/>
      <c r="G81" s="1176"/>
      <c r="H81" s="1176"/>
      <c r="I81" s="1360"/>
      <c r="J81" s="137"/>
    </row>
    <row r="82" spans="2:10" ht="15.75" thickBot="1">
      <c r="B82" s="1336"/>
      <c r="C82" s="435"/>
      <c r="D82" s="206" t="s">
        <v>418</v>
      </c>
      <c r="E82" s="212" t="s">
        <v>419</v>
      </c>
      <c r="F82" s="212" t="s">
        <v>420</v>
      </c>
      <c r="G82" s="212" t="s">
        <v>421</v>
      </c>
      <c r="H82" s="212" t="s">
        <v>422</v>
      </c>
      <c r="I82" s="163" t="s">
        <v>184</v>
      </c>
      <c r="J82" s="137"/>
    </row>
    <row r="83" spans="2:10" ht="39.75" customHeight="1" thickBot="1">
      <c r="B83" s="1336"/>
      <c r="C83" s="435"/>
      <c r="D83" s="209" t="s">
        <v>1282</v>
      </c>
      <c r="E83" s="833">
        <v>126</v>
      </c>
      <c r="F83" s="833">
        <v>121</v>
      </c>
      <c r="G83" s="833">
        <v>80</v>
      </c>
      <c r="H83" s="833">
        <v>104</v>
      </c>
      <c r="I83" s="836">
        <f t="shared" ref="I83:I84" si="12">SUM(E83:H83)</f>
        <v>431</v>
      </c>
      <c r="J83" s="137"/>
    </row>
    <row r="84" spans="2:10" ht="36.75" customHeight="1" thickBot="1">
      <c r="B84" s="1336"/>
      <c r="C84" s="435"/>
      <c r="D84" s="209" t="s">
        <v>1283</v>
      </c>
      <c r="E84" s="833">
        <v>98</v>
      </c>
      <c r="F84" s="833">
        <v>81</v>
      </c>
      <c r="G84" s="833">
        <v>78</v>
      </c>
      <c r="H84" s="833">
        <v>104</v>
      </c>
      <c r="I84" s="836">
        <f t="shared" si="12"/>
        <v>361</v>
      </c>
      <c r="J84" s="137"/>
    </row>
    <row r="85" spans="2:10" ht="38.25" customHeight="1" thickBot="1">
      <c r="B85" s="1336"/>
      <c r="C85" s="435"/>
      <c r="D85" s="209" t="s">
        <v>1284</v>
      </c>
      <c r="E85" s="96">
        <f t="shared" ref="E85:I85" si="13">+E84/E83</f>
        <v>0.77777777777777779</v>
      </c>
      <c r="F85" s="96">
        <f t="shared" si="13"/>
        <v>0.66942148760330578</v>
      </c>
      <c r="G85" s="96">
        <f t="shared" si="13"/>
        <v>0.97499999999999998</v>
      </c>
      <c r="H85" s="96">
        <f t="shared" si="13"/>
        <v>1</v>
      </c>
      <c r="I85" s="96">
        <f t="shared" si="13"/>
        <v>0.83758700696055688</v>
      </c>
      <c r="J85" s="137"/>
    </row>
    <row r="86" spans="2:10">
      <c r="B86" s="1336"/>
      <c r="C86" s="151"/>
      <c r="D86" s="1173"/>
      <c r="E86" s="1174"/>
      <c r="F86" s="1174"/>
      <c r="G86" s="1174"/>
      <c r="H86" s="1174"/>
      <c r="I86" s="1175"/>
      <c r="J86" s="137"/>
    </row>
    <row r="87" spans="2:10">
      <c r="B87" s="1336"/>
      <c r="C87" s="151"/>
      <c r="D87" s="1202" t="s">
        <v>1285</v>
      </c>
      <c r="E87" s="1203"/>
      <c r="F87" s="1203"/>
      <c r="G87" s="1203"/>
      <c r="H87" s="1203"/>
      <c r="I87" s="1204"/>
      <c r="J87" s="137"/>
    </row>
    <row r="88" spans="2:10" ht="15.75" thickBot="1">
      <c r="B88" s="1336"/>
      <c r="C88" s="151"/>
      <c r="D88" s="1382"/>
      <c r="E88" s="1176"/>
      <c r="F88" s="1176"/>
      <c r="G88" s="1176"/>
      <c r="H88" s="1176"/>
      <c r="I88" s="1360"/>
      <c r="J88" s="137"/>
    </row>
    <row r="89" spans="2:10" ht="15.75" thickBot="1">
      <c r="B89" s="1336"/>
      <c r="C89" s="435"/>
      <c r="D89" s="206" t="s">
        <v>418</v>
      </c>
      <c r="E89" s="212" t="s">
        <v>419</v>
      </c>
      <c r="F89" s="212" t="s">
        <v>420</v>
      </c>
      <c r="G89" s="212" t="s">
        <v>421</v>
      </c>
      <c r="H89" s="212" t="s">
        <v>422</v>
      </c>
      <c r="I89" s="163" t="s">
        <v>184</v>
      </c>
      <c r="J89" s="137"/>
    </row>
    <row r="90" spans="2:10" ht="38.25" customHeight="1" thickBot="1">
      <c r="B90" s="1336"/>
      <c r="C90" s="435"/>
      <c r="D90" s="209" t="s">
        <v>1286</v>
      </c>
      <c r="E90" s="93">
        <v>3000</v>
      </c>
      <c r="F90" s="93">
        <v>3000</v>
      </c>
      <c r="G90" s="93">
        <v>3000</v>
      </c>
      <c r="H90" s="93">
        <v>3000</v>
      </c>
      <c r="I90" s="835">
        <f t="shared" ref="I90:I91" si="14">SUM(E90:H90)</f>
        <v>12000</v>
      </c>
      <c r="J90" s="137"/>
    </row>
    <row r="91" spans="2:10" ht="37.5" customHeight="1" thickBot="1">
      <c r="B91" s="1336"/>
      <c r="C91" s="435"/>
      <c r="D91" s="209" t="s">
        <v>1287</v>
      </c>
      <c r="E91" s="93">
        <v>2856</v>
      </c>
      <c r="F91" s="93"/>
      <c r="G91" s="93"/>
      <c r="H91" s="93"/>
      <c r="I91" s="835">
        <f t="shared" si="14"/>
        <v>2856</v>
      </c>
      <c r="J91" s="137"/>
    </row>
    <row r="92" spans="2:10" ht="38.25" customHeight="1" thickBot="1">
      <c r="B92" s="1336"/>
      <c r="C92" s="435"/>
      <c r="D92" s="209" t="s">
        <v>1288</v>
      </c>
      <c r="E92" s="96">
        <f t="shared" ref="E92:I92" si="15">+E91/E90</f>
        <v>0.95199999999999996</v>
      </c>
      <c r="F92" s="96">
        <f t="shared" si="15"/>
        <v>0</v>
      </c>
      <c r="G92" s="96">
        <f t="shared" si="15"/>
        <v>0</v>
      </c>
      <c r="H92" s="96">
        <f t="shared" si="15"/>
        <v>0</v>
      </c>
      <c r="I92" s="96">
        <f t="shared" si="15"/>
        <v>0.23799999999999999</v>
      </c>
      <c r="J92" s="137"/>
    </row>
    <row r="93" spans="2:10">
      <c r="B93" s="1336"/>
      <c r="C93" s="151"/>
      <c r="D93" s="1173"/>
      <c r="E93" s="1174"/>
      <c r="F93" s="1174"/>
      <c r="G93" s="1174"/>
      <c r="H93" s="1174"/>
      <c r="I93" s="1175"/>
      <c r="J93" s="137"/>
    </row>
    <row r="94" spans="2:10">
      <c r="B94" s="1336"/>
      <c r="C94" s="151"/>
      <c r="D94" s="1354" t="s">
        <v>1289</v>
      </c>
      <c r="E94" s="1355"/>
      <c r="F94" s="1355"/>
      <c r="G94" s="1355"/>
      <c r="H94" s="1355"/>
      <c r="I94" s="1356"/>
      <c r="J94" s="137"/>
    </row>
    <row r="95" spans="2:10" ht="15.75" thickBot="1">
      <c r="B95" s="1336"/>
      <c r="C95" s="151"/>
      <c r="D95" s="1202"/>
      <c r="E95" s="1203"/>
      <c r="F95" s="1203"/>
      <c r="G95" s="1203"/>
      <c r="H95" s="1203"/>
      <c r="I95" s="1204"/>
      <c r="J95" s="137"/>
    </row>
    <row r="96" spans="2:10" ht="15.75" thickBot="1">
      <c r="B96" s="1336"/>
      <c r="C96" s="435"/>
      <c r="D96" s="206" t="s">
        <v>418</v>
      </c>
      <c r="E96" s="212" t="s">
        <v>1254</v>
      </c>
      <c r="F96" s="137"/>
      <c r="G96" s="137"/>
      <c r="H96" s="137"/>
      <c r="I96" s="832"/>
      <c r="J96" s="137"/>
    </row>
    <row r="97" spans="2:10" ht="38.25" customHeight="1" thickBot="1">
      <c r="B97" s="1336"/>
      <c r="C97" s="435"/>
      <c r="D97" s="209" t="s">
        <v>1290</v>
      </c>
      <c r="E97" s="93">
        <v>20</v>
      </c>
      <c r="F97" s="137"/>
      <c r="G97" s="137"/>
      <c r="H97" s="137"/>
      <c r="I97" s="832"/>
      <c r="J97" s="137"/>
    </row>
    <row r="98" spans="2:10" ht="38.25" customHeight="1" thickBot="1">
      <c r="B98" s="1336"/>
      <c r="C98" s="435"/>
      <c r="D98" s="209" t="s">
        <v>1291</v>
      </c>
      <c r="E98" s="93">
        <v>14</v>
      </c>
      <c r="F98" s="137"/>
      <c r="G98" s="137"/>
      <c r="H98" s="137"/>
      <c r="I98" s="832"/>
      <c r="J98" s="137"/>
    </row>
    <row r="99" spans="2:10">
      <c r="B99" s="1336"/>
      <c r="C99" s="151"/>
      <c r="D99" s="1202"/>
      <c r="E99" s="1203"/>
      <c r="F99" s="1203"/>
      <c r="G99" s="1203"/>
      <c r="H99" s="1203"/>
      <c r="I99" s="1204"/>
      <c r="J99" s="137"/>
    </row>
    <row r="100" spans="2:10">
      <c r="B100" s="1336"/>
      <c r="C100" s="151"/>
      <c r="D100" s="1202" t="s">
        <v>1292</v>
      </c>
      <c r="E100" s="1203"/>
      <c r="F100" s="1203"/>
      <c r="G100" s="1203"/>
      <c r="H100" s="1203"/>
      <c r="I100" s="1204"/>
      <c r="J100" s="137"/>
    </row>
    <row r="101" spans="2:10" ht="15.75" thickBot="1">
      <c r="B101" s="1336"/>
      <c r="C101" s="151"/>
      <c r="D101" s="1382"/>
      <c r="E101" s="1176"/>
      <c r="F101" s="1176"/>
      <c r="G101" s="1176"/>
      <c r="H101" s="1176"/>
      <c r="I101" s="1360"/>
      <c r="J101" s="137"/>
    </row>
    <row r="102" spans="2:10" ht="15.75" thickBot="1">
      <c r="B102" s="1336"/>
      <c r="C102" s="435"/>
      <c r="D102" s="206" t="s">
        <v>418</v>
      </c>
      <c r="E102" s="212" t="s">
        <v>419</v>
      </c>
      <c r="F102" s="212" t="s">
        <v>420</v>
      </c>
      <c r="G102" s="212" t="s">
        <v>421</v>
      </c>
      <c r="H102" s="212" t="s">
        <v>422</v>
      </c>
      <c r="I102" s="163" t="s">
        <v>184</v>
      </c>
      <c r="J102" s="137"/>
    </row>
    <row r="103" spans="2:10" ht="37.5" customHeight="1" thickBot="1">
      <c r="B103" s="1336"/>
      <c r="C103" s="435"/>
      <c r="D103" s="209" t="s">
        <v>1293</v>
      </c>
      <c r="E103" s="833">
        <v>14</v>
      </c>
      <c r="F103" s="833">
        <v>20</v>
      </c>
      <c r="G103" s="833">
        <v>24</v>
      </c>
      <c r="H103" s="833">
        <v>25</v>
      </c>
      <c r="I103" s="836">
        <f t="shared" ref="I103:I104" si="16">SUM(E103:H103)</f>
        <v>83</v>
      </c>
      <c r="J103" s="137"/>
    </row>
    <row r="104" spans="2:10" ht="39" customHeight="1" thickBot="1">
      <c r="B104" s="1336"/>
      <c r="C104" s="435"/>
      <c r="D104" s="209" t="s">
        <v>1294</v>
      </c>
      <c r="E104" s="833">
        <v>14</v>
      </c>
      <c r="F104" s="833">
        <v>20</v>
      </c>
      <c r="G104" s="833">
        <v>24</v>
      </c>
      <c r="H104" s="833">
        <v>25</v>
      </c>
      <c r="I104" s="836">
        <f t="shared" si="16"/>
        <v>83</v>
      </c>
      <c r="J104" s="137"/>
    </row>
    <row r="105" spans="2:10" ht="37.5" customHeight="1" thickBot="1">
      <c r="B105" s="1337"/>
      <c r="C105" s="214"/>
      <c r="D105" s="209" t="s">
        <v>1295</v>
      </c>
      <c r="E105" s="96">
        <f t="shared" ref="E105:I105" si="17">+E104/E103</f>
        <v>1</v>
      </c>
      <c r="F105" s="96">
        <f t="shared" si="17"/>
        <v>1</v>
      </c>
      <c r="G105" s="96">
        <f t="shared" si="17"/>
        <v>1</v>
      </c>
      <c r="H105" s="96">
        <f t="shared" si="17"/>
        <v>1</v>
      </c>
      <c r="I105" s="96">
        <f t="shared" si="17"/>
        <v>1</v>
      </c>
      <c r="J105" s="137"/>
    </row>
    <row r="106" spans="2:10" ht="15.75" thickBot="1">
      <c r="B106" s="162"/>
      <c r="C106" s="144"/>
      <c r="D106" s="137"/>
      <c r="E106" s="137"/>
      <c r="F106" s="137"/>
      <c r="G106" s="137"/>
      <c r="H106" s="137"/>
      <c r="I106" s="160"/>
      <c r="J106" s="137"/>
    </row>
    <row r="107" spans="2:10" ht="24.75" thickBot="1">
      <c r="B107" s="162"/>
      <c r="C107" s="144"/>
      <c r="D107" s="150" t="s">
        <v>1200</v>
      </c>
      <c r="E107" s="150" t="s">
        <v>1296</v>
      </c>
      <c r="F107" s="150" t="s">
        <v>187</v>
      </c>
      <c r="G107" s="150" t="s">
        <v>1297</v>
      </c>
      <c r="H107" s="137"/>
      <c r="I107" s="160"/>
      <c r="J107" s="137"/>
    </row>
    <row r="108" spans="2:10" ht="38.25" customHeight="1" thickBot="1">
      <c r="B108" s="162"/>
      <c r="C108" s="144"/>
      <c r="D108" s="150" t="str">
        <f>+D15</f>
        <v>Porcentaje de licencias ambientales con seguimiento (PLACS)</v>
      </c>
      <c r="E108" s="96">
        <f>+H15</f>
        <v>0.77</v>
      </c>
      <c r="F108" s="12">
        <v>0.3</v>
      </c>
      <c r="G108" s="96">
        <f>+E108*F108</f>
        <v>0.23099999999999998</v>
      </c>
      <c r="H108" s="137"/>
      <c r="I108" s="160"/>
      <c r="J108" s="137"/>
    </row>
    <row r="109" spans="2:10" ht="26.25" customHeight="1" thickBot="1">
      <c r="B109" s="162"/>
      <c r="C109" s="144"/>
      <c r="D109" s="150" t="str">
        <f>+D46</f>
        <v>Porcentaje de concesiones de agua con seguimiento (PCACS)</v>
      </c>
      <c r="E109" s="96">
        <f>+H46</f>
        <v>0.45</v>
      </c>
      <c r="F109" s="12">
        <v>0.2</v>
      </c>
      <c r="G109" s="96">
        <f t="shared" ref="G109:G112" si="18">+E109*F109</f>
        <v>9.0000000000000011E-2</v>
      </c>
      <c r="H109" s="137"/>
      <c r="I109" s="160"/>
      <c r="J109" s="137"/>
    </row>
    <row r="110" spans="2:10" ht="36.75" customHeight="1" thickBot="1">
      <c r="B110" s="162"/>
      <c r="C110" s="144"/>
      <c r="D110" s="150" t="str">
        <f>+D67</f>
        <v>Porcentaje de permisos de vertimiento de agua con seguimiento (PVACS)</v>
      </c>
      <c r="E110" s="96">
        <f>+H67</f>
        <v>2.15</v>
      </c>
      <c r="F110" s="12">
        <v>0.15</v>
      </c>
      <c r="G110" s="96">
        <f t="shared" si="18"/>
        <v>0.32249999999999995</v>
      </c>
      <c r="H110" s="137"/>
      <c r="I110" s="160"/>
      <c r="J110" s="137"/>
    </row>
    <row r="111" spans="2:10" ht="38.25" customHeight="1" thickBot="1">
      <c r="B111" s="162"/>
      <c r="C111" s="144"/>
      <c r="D111" s="150" t="str">
        <f>+D85</f>
        <v>Porcentaje de permisos de aprovechamiento forestal con seguimiento (PPAFCS)</v>
      </c>
      <c r="E111" s="96">
        <f>+H85</f>
        <v>1</v>
      </c>
      <c r="F111" s="12">
        <v>0.2</v>
      </c>
      <c r="G111" s="96">
        <f t="shared" si="18"/>
        <v>0.2</v>
      </c>
      <c r="H111" s="137"/>
      <c r="I111" s="160"/>
      <c r="J111" s="137"/>
    </row>
    <row r="112" spans="2:10" ht="39" customHeight="1" thickBot="1">
      <c r="B112" s="162"/>
      <c r="C112" s="144"/>
      <c r="D112" s="150" t="str">
        <f>+D105</f>
        <v>Porcentaje de permisos de emisiones atmosféricas con seguimiento (PEACS)</v>
      </c>
      <c r="E112" s="96">
        <f>+H105</f>
        <v>1</v>
      </c>
      <c r="F112" s="12">
        <v>0.15</v>
      </c>
      <c r="G112" s="96">
        <f t="shared" si="18"/>
        <v>0.15</v>
      </c>
      <c r="H112" s="137"/>
      <c r="I112" s="160"/>
      <c r="J112" s="137"/>
    </row>
    <row r="113" spans="2:10" ht="36.75" customHeight="1" thickBot="1">
      <c r="B113" s="162"/>
      <c r="C113" s="144"/>
      <c r="D113" s="150" t="s">
        <v>1204</v>
      </c>
      <c r="E113" s="837">
        <f>AVERAGE(E108:E112)</f>
        <v>1.0740000000000001</v>
      </c>
      <c r="F113" s="838">
        <f>+[17]Formulas!D26</f>
        <v>1</v>
      </c>
      <c r="G113" s="839">
        <f>SUM(G108:G112)</f>
        <v>0.99349999999999994</v>
      </c>
      <c r="H113" s="137"/>
      <c r="I113" s="160"/>
      <c r="J113" s="137"/>
    </row>
    <row r="114" spans="2:10" ht="15.75" thickBot="1">
      <c r="B114" s="162"/>
      <c r="C114" s="144"/>
      <c r="D114" s="137"/>
      <c r="E114" s="137"/>
      <c r="F114" s="137"/>
      <c r="G114" s="137"/>
      <c r="H114" s="137"/>
      <c r="I114" s="160"/>
      <c r="J114" s="137"/>
    </row>
    <row r="115" spans="2:10" ht="165.75" customHeight="1" thickBot="1">
      <c r="B115" s="150" t="s">
        <v>195</v>
      </c>
      <c r="C115" s="218"/>
      <c r="D115" s="206" t="s">
        <v>1298</v>
      </c>
      <c r="E115" s="137"/>
      <c r="F115" s="137"/>
      <c r="G115" s="137"/>
      <c r="H115" s="137"/>
      <c r="I115" s="160"/>
      <c r="J115" s="137"/>
    </row>
    <row r="116" spans="2:10" ht="98.25" customHeight="1" thickBot="1">
      <c r="B116" s="208" t="s">
        <v>197</v>
      </c>
      <c r="C116" s="214"/>
      <c r="D116" s="209" t="s">
        <v>401</v>
      </c>
      <c r="E116" s="137"/>
      <c r="F116" s="137"/>
      <c r="G116" s="137"/>
      <c r="H116" s="137"/>
      <c r="I116" s="160"/>
      <c r="J116" s="137"/>
    </row>
    <row r="117" spans="2:10" ht="15.75" thickBot="1">
      <c r="B117" s="135"/>
      <c r="C117" s="136"/>
      <c r="D117" s="137"/>
      <c r="E117" s="137"/>
      <c r="F117" s="137"/>
      <c r="G117" s="137"/>
      <c r="H117" s="137"/>
      <c r="I117" s="160"/>
      <c r="J117" s="137"/>
    </row>
    <row r="118" spans="2:10" ht="15.75" thickBot="1">
      <c r="B118" s="1338" t="s">
        <v>199</v>
      </c>
      <c r="C118" s="1339"/>
      <c r="D118" s="1339"/>
      <c r="E118" s="1340"/>
      <c r="F118" s="137"/>
      <c r="G118" s="137"/>
      <c r="H118" s="137"/>
      <c r="I118" s="160"/>
      <c r="J118" s="137"/>
    </row>
    <row r="119" spans="2:10" ht="15.75" thickBot="1">
      <c r="B119" s="1335">
        <v>1</v>
      </c>
      <c r="C119" s="435"/>
      <c r="D119" s="154" t="s">
        <v>200</v>
      </c>
      <c r="E119" s="23" t="s">
        <v>201</v>
      </c>
      <c r="F119" s="137"/>
      <c r="G119" s="137"/>
      <c r="H119" s="137"/>
      <c r="I119" s="160"/>
      <c r="J119" s="137"/>
    </row>
    <row r="120" spans="2:10" ht="15.75" thickBot="1">
      <c r="B120" s="1336"/>
      <c r="C120" s="435"/>
      <c r="D120" s="209" t="s">
        <v>202</v>
      </c>
      <c r="E120" s="23" t="s">
        <v>994</v>
      </c>
      <c r="F120" s="137"/>
      <c r="G120" s="137"/>
      <c r="H120" s="137"/>
      <c r="I120" s="160"/>
      <c r="J120" s="137"/>
    </row>
    <row r="121" spans="2:10" ht="15.75" thickBot="1">
      <c r="B121" s="1336"/>
      <c r="C121" s="435"/>
      <c r="D121" s="209" t="s">
        <v>204</v>
      </c>
      <c r="E121" s="23" t="s">
        <v>1115</v>
      </c>
      <c r="F121" s="137"/>
      <c r="G121" s="137"/>
      <c r="H121" s="137"/>
      <c r="I121" s="160"/>
      <c r="J121" s="137"/>
    </row>
    <row r="122" spans="2:10" ht="15.75" thickBot="1">
      <c r="B122" s="1336"/>
      <c r="C122" s="435"/>
      <c r="D122" s="209" t="s">
        <v>205</v>
      </c>
      <c r="E122" s="23" t="s">
        <v>288</v>
      </c>
      <c r="F122" s="137"/>
      <c r="G122" s="137"/>
      <c r="H122" s="137"/>
      <c r="I122" s="160"/>
      <c r="J122" s="137"/>
    </row>
    <row r="123" spans="2:10" ht="15.75" thickBot="1">
      <c r="B123" s="1336"/>
      <c r="C123" s="435"/>
      <c r="D123" s="209" t="s">
        <v>207</v>
      </c>
      <c r="E123" s="23" t="s">
        <v>1116</v>
      </c>
      <c r="F123" s="137"/>
      <c r="G123" s="137"/>
      <c r="H123" s="137"/>
      <c r="I123" s="160"/>
      <c r="J123" s="137"/>
    </row>
    <row r="124" spans="2:10" ht="15.75" thickBot="1">
      <c r="B124" s="1336"/>
      <c r="C124" s="435"/>
      <c r="D124" s="209" t="s">
        <v>208</v>
      </c>
      <c r="E124" s="23">
        <v>8841667</v>
      </c>
      <c r="F124" s="137"/>
      <c r="G124" s="137"/>
      <c r="H124" s="137"/>
      <c r="I124" s="160"/>
      <c r="J124" s="137"/>
    </row>
    <row r="125" spans="2:10" ht="15.75" thickBot="1">
      <c r="B125" s="1337"/>
      <c r="C125" s="214"/>
      <c r="D125" s="209" t="s">
        <v>210</v>
      </c>
      <c r="E125" s="23" t="s">
        <v>1299</v>
      </c>
      <c r="F125" s="137"/>
      <c r="G125" s="137"/>
      <c r="H125" s="137"/>
      <c r="I125" s="160"/>
      <c r="J125" s="137"/>
    </row>
    <row r="126" spans="2:10" ht="15.75" thickBot="1">
      <c r="B126" s="135"/>
      <c r="C126" s="136"/>
      <c r="D126" s="137"/>
      <c r="E126" s="137"/>
      <c r="F126" s="137"/>
      <c r="G126" s="137"/>
      <c r="H126" s="137"/>
      <c r="I126" s="160"/>
      <c r="J126" s="137"/>
    </row>
    <row r="127" spans="2:10" ht="15.75" thickBot="1">
      <c r="B127" s="1338" t="s">
        <v>212</v>
      </c>
      <c r="C127" s="1339"/>
      <c r="D127" s="1339"/>
      <c r="E127" s="1340"/>
      <c r="F127" s="137"/>
      <c r="G127" s="137"/>
      <c r="H127" s="137"/>
      <c r="I127" s="160"/>
      <c r="J127" s="137"/>
    </row>
    <row r="128" spans="2:10" ht="15.75" thickBot="1">
      <c r="B128" s="1335">
        <v>1</v>
      </c>
      <c r="C128" s="435"/>
      <c r="D128" s="154" t="s">
        <v>200</v>
      </c>
      <c r="E128" s="155" t="s">
        <v>213</v>
      </c>
      <c r="F128" s="137"/>
      <c r="G128" s="137"/>
      <c r="H128" s="137"/>
      <c r="I128" s="160"/>
      <c r="J128" s="137"/>
    </row>
    <row r="129" spans="2:10" ht="15.75" thickBot="1">
      <c r="B129" s="1336"/>
      <c r="C129" s="435"/>
      <c r="D129" s="209" t="s">
        <v>202</v>
      </c>
      <c r="E129" s="155" t="s">
        <v>292</v>
      </c>
      <c r="F129" s="137"/>
      <c r="G129" s="137"/>
      <c r="H129" s="137"/>
      <c r="I129" s="160"/>
      <c r="J129" s="137"/>
    </row>
    <row r="130" spans="2:10" ht="15.75" thickBot="1">
      <c r="B130" s="1336"/>
      <c r="C130" s="435"/>
      <c r="D130" s="209" t="s">
        <v>204</v>
      </c>
      <c r="E130" s="25"/>
      <c r="F130" s="137"/>
      <c r="G130" s="137"/>
      <c r="H130" s="137"/>
      <c r="I130" s="160"/>
      <c r="J130" s="137"/>
    </row>
    <row r="131" spans="2:10" ht="15.75" thickBot="1">
      <c r="B131" s="1336"/>
      <c r="C131" s="435"/>
      <c r="D131" s="209" t="s">
        <v>205</v>
      </c>
      <c r="E131" s="25"/>
      <c r="F131" s="137"/>
      <c r="G131" s="137"/>
      <c r="H131" s="137"/>
      <c r="I131" s="160"/>
      <c r="J131" s="137"/>
    </row>
    <row r="132" spans="2:10" ht="15.75" thickBot="1">
      <c r="B132" s="1336"/>
      <c r="C132" s="435"/>
      <c r="D132" s="209" t="s">
        <v>207</v>
      </c>
      <c r="E132" s="25"/>
      <c r="F132" s="137"/>
      <c r="G132" s="137"/>
      <c r="H132" s="137"/>
      <c r="I132" s="160"/>
      <c r="J132" s="137"/>
    </row>
    <row r="133" spans="2:10" ht="15.75" thickBot="1">
      <c r="B133" s="1336"/>
      <c r="C133" s="435"/>
      <c r="D133" s="209" t="s">
        <v>208</v>
      </c>
      <c r="E133" s="25"/>
      <c r="F133" s="137"/>
      <c r="G133" s="137"/>
      <c r="H133" s="137"/>
      <c r="I133" s="160"/>
      <c r="J133" s="137"/>
    </row>
    <row r="134" spans="2:10" ht="15.75" thickBot="1">
      <c r="B134" s="1337"/>
      <c r="C134" s="214"/>
      <c r="D134" s="209" t="s">
        <v>210</v>
      </c>
      <c r="E134" s="25"/>
      <c r="F134" s="137"/>
      <c r="G134" s="137"/>
      <c r="H134" s="137"/>
      <c r="I134" s="160"/>
      <c r="J134" s="137"/>
    </row>
    <row r="135" spans="2:10" ht="15.75" thickBot="1">
      <c r="B135" s="135"/>
      <c r="C135" s="136"/>
      <c r="D135" s="137"/>
      <c r="E135" s="137"/>
      <c r="F135" s="137"/>
      <c r="G135" s="137"/>
      <c r="H135" s="137"/>
      <c r="I135" s="160"/>
      <c r="J135" s="137"/>
    </row>
    <row r="136" spans="2:10" ht="15.75" thickBot="1">
      <c r="B136" s="197" t="s">
        <v>215</v>
      </c>
      <c r="C136" s="201"/>
      <c r="D136" s="201"/>
      <c r="E136" s="202"/>
      <c r="G136" s="137"/>
      <c r="H136" s="137"/>
      <c r="I136" s="160"/>
      <c r="J136" s="137"/>
    </row>
    <row r="137" spans="2:10" ht="36.75" customHeight="1" thickBot="1">
      <c r="B137" s="208" t="s">
        <v>216</v>
      </c>
      <c r="C137" s="209" t="s">
        <v>217</v>
      </c>
      <c r="D137" s="209" t="s">
        <v>218</v>
      </c>
      <c r="E137" s="209" t="s">
        <v>219</v>
      </c>
      <c r="F137" s="137"/>
      <c r="G137" s="137"/>
      <c r="H137" s="137"/>
      <c r="I137" s="160"/>
      <c r="J137" s="137"/>
    </row>
    <row r="138" spans="2:10" ht="87" customHeight="1" thickBot="1">
      <c r="B138" s="156">
        <v>42401</v>
      </c>
      <c r="C138" s="209">
        <v>0.01</v>
      </c>
      <c r="D138" s="157" t="s">
        <v>1300</v>
      </c>
      <c r="E138" s="209"/>
      <c r="F138" s="137"/>
      <c r="G138" s="137"/>
      <c r="H138" s="137"/>
      <c r="I138" s="160"/>
      <c r="J138" s="137"/>
    </row>
    <row r="139" spans="2:10" ht="15.75" thickBot="1">
      <c r="B139" s="158"/>
      <c r="C139" s="159"/>
      <c r="D139" s="137"/>
      <c r="E139" s="137"/>
      <c r="F139" s="137"/>
      <c r="G139" s="137"/>
      <c r="H139" s="137"/>
      <c r="I139" s="160"/>
      <c r="J139" s="137"/>
    </row>
    <row r="140" spans="2:10" ht="24.75" thickBot="1">
      <c r="B140" s="220" t="s">
        <v>167</v>
      </c>
      <c r="C140" s="465"/>
      <c r="D140" s="137"/>
      <c r="E140" s="137"/>
      <c r="F140" s="137"/>
      <c r="G140" s="137"/>
      <c r="H140" s="137"/>
      <c r="I140" s="160"/>
      <c r="J140" s="137"/>
    </row>
    <row r="141" spans="2:10" ht="15.75" thickBot="1">
      <c r="B141" s="1423" t="s">
        <v>1706</v>
      </c>
      <c r="C141" s="1424"/>
      <c r="D141" s="1424"/>
      <c r="E141" s="1425"/>
      <c r="F141" s="137"/>
      <c r="G141" s="137"/>
      <c r="H141" s="137"/>
      <c r="I141" s="160"/>
      <c r="J141" s="137"/>
    </row>
    <row r="142" spans="2:10" ht="15.75" thickBot="1">
      <c r="B142" s="137"/>
      <c r="C142" s="160"/>
      <c r="D142" s="137"/>
      <c r="E142" s="137"/>
      <c r="F142" s="137"/>
      <c r="G142" s="137"/>
      <c r="H142" s="137"/>
      <c r="I142" s="160"/>
      <c r="J142" s="137"/>
    </row>
    <row r="143" spans="2:10" ht="24.75" thickBot="1">
      <c r="B143" s="161" t="s">
        <v>221</v>
      </c>
      <c r="C143" s="467"/>
      <c r="D143" s="137"/>
      <c r="E143" s="137"/>
      <c r="F143" s="137"/>
      <c r="G143" s="137"/>
      <c r="H143" s="137"/>
      <c r="I143" s="160"/>
      <c r="J143" s="137"/>
    </row>
    <row r="144" spans="2:10" ht="15.75" thickBot="1">
      <c r="B144" s="135" t="s">
        <v>1301</v>
      </c>
      <c r="C144" s="136"/>
      <c r="D144" s="137"/>
      <c r="E144" s="137"/>
      <c r="F144" s="137"/>
      <c r="G144" s="137"/>
      <c r="H144" s="137"/>
      <c r="I144" s="160"/>
      <c r="J144" s="137"/>
    </row>
    <row r="145" spans="2:10" ht="75.75" customHeight="1" thickBot="1">
      <c r="B145" s="150" t="s">
        <v>222</v>
      </c>
      <c r="C145" s="218"/>
      <c r="D145" s="206" t="s">
        <v>1302</v>
      </c>
      <c r="E145" s="137"/>
      <c r="F145" s="137"/>
      <c r="G145" s="137"/>
      <c r="H145" s="137"/>
      <c r="I145" s="160"/>
      <c r="J145" s="137"/>
    </row>
    <row r="146" spans="2:10">
      <c r="B146" s="1335" t="s">
        <v>224</v>
      </c>
      <c r="C146" s="435"/>
      <c r="D146" s="508" t="s">
        <v>225</v>
      </c>
      <c r="E146" s="137"/>
      <c r="F146" s="137"/>
      <c r="G146" s="137"/>
      <c r="H146" s="137"/>
      <c r="I146" s="160"/>
      <c r="J146" s="137"/>
    </row>
    <row r="147" spans="2:10" ht="142.5" customHeight="1">
      <c r="B147" s="1336"/>
      <c r="C147" s="435"/>
      <c r="D147" s="509" t="s">
        <v>1303</v>
      </c>
      <c r="E147" s="137"/>
      <c r="F147" s="137"/>
      <c r="G147" s="137"/>
      <c r="H147" s="137"/>
      <c r="I147" s="160"/>
      <c r="J147" s="137"/>
    </row>
    <row r="148" spans="2:10">
      <c r="B148" s="1336"/>
      <c r="C148" s="435"/>
      <c r="D148" s="508" t="s">
        <v>296</v>
      </c>
      <c r="E148" s="137"/>
      <c r="F148" s="137"/>
      <c r="G148" s="137"/>
      <c r="H148" s="137"/>
      <c r="I148" s="160"/>
      <c r="J148" s="137"/>
    </row>
    <row r="149" spans="2:10">
      <c r="B149" s="1336"/>
      <c r="C149" s="435"/>
      <c r="D149" s="509" t="s">
        <v>538</v>
      </c>
      <c r="E149" s="137"/>
      <c r="F149" s="137"/>
      <c r="G149" s="137"/>
      <c r="H149" s="137"/>
      <c r="I149" s="160"/>
      <c r="J149" s="137"/>
    </row>
    <row r="150" spans="2:10">
      <c r="B150" s="1336"/>
      <c r="C150" s="435"/>
      <c r="D150" s="509" t="s">
        <v>229</v>
      </c>
      <c r="E150" s="137"/>
      <c r="F150" s="137"/>
      <c r="G150" s="137"/>
      <c r="H150" s="137"/>
      <c r="I150" s="160"/>
      <c r="J150" s="137"/>
    </row>
    <row r="151" spans="2:10">
      <c r="B151" s="1336"/>
      <c r="C151" s="435"/>
      <c r="D151" s="509" t="s">
        <v>1214</v>
      </c>
      <c r="E151" s="137"/>
      <c r="F151" s="137"/>
      <c r="G151" s="137"/>
      <c r="H151" s="137"/>
      <c r="I151" s="160"/>
      <c r="J151" s="137"/>
    </row>
    <row r="152" spans="2:10" ht="48" customHeight="1" thickBot="1">
      <c r="B152" s="1337"/>
      <c r="C152" s="214"/>
      <c r="D152" s="209" t="s">
        <v>1304</v>
      </c>
      <c r="E152" s="137"/>
      <c r="F152" s="137"/>
      <c r="G152" s="137"/>
      <c r="H152" s="137"/>
      <c r="I152" s="160"/>
      <c r="J152" s="137"/>
    </row>
    <row r="153" spans="2:10" ht="24.75" thickBot="1">
      <c r="B153" s="208" t="s">
        <v>232</v>
      </c>
      <c r="C153" s="214"/>
      <c r="D153" s="209"/>
      <c r="E153" s="137"/>
      <c r="F153" s="137"/>
      <c r="G153" s="137"/>
      <c r="H153" s="137"/>
      <c r="I153" s="160"/>
      <c r="J153" s="137"/>
    </row>
    <row r="154" spans="2:10" ht="409.5">
      <c r="B154" s="1335" t="s">
        <v>233</v>
      </c>
      <c r="C154" s="435"/>
      <c r="D154" s="509" t="s">
        <v>1305</v>
      </c>
      <c r="E154" s="137"/>
      <c r="F154" s="137"/>
      <c r="G154" s="137"/>
      <c r="H154" s="137"/>
      <c r="I154" s="160"/>
      <c r="J154" s="137"/>
    </row>
    <row r="155" spans="2:10" ht="409.5">
      <c r="B155" s="1336"/>
      <c r="C155" s="435"/>
      <c r="D155" s="509" t="s">
        <v>1306</v>
      </c>
      <c r="E155" s="137"/>
      <c r="F155" s="137"/>
      <c r="G155" s="137"/>
      <c r="H155" s="137"/>
      <c r="I155" s="160"/>
      <c r="J155" s="137"/>
    </row>
    <row r="156" spans="2:10" ht="117" customHeight="1">
      <c r="B156" s="1336"/>
      <c r="C156" s="435"/>
      <c r="D156" s="509" t="s">
        <v>1307</v>
      </c>
      <c r="E156" s="137"/>
      <c r="F156" s="137"/>
      <c r="G156" s="137"/>
      <c r="H156" s="137"/>
      <c r="I156" s="160"/>
      <c r="J156" s="137"/>
    </row>
    <row r="157" spans="2:10" ht="93" customHeight="1" thickBot="1">
      <c r="B157" s="1337"/>
      <c r="C157" s="214"/>
      <c r="D157" s="209" t="s">
        <v>1308</v>
      </c>
      <c r="E157" s="137"/>
      <c r="F157" s="137"/>
      <c r="G157" s="137"/>
      <c r="H157" s="137"/>
      <c r="I157" s="160"/>
      <c r="J157" s="137"/>
    </row>
    <row r="158" spans="2:10" ht="23.25" customHeight="1">
      <c r="B158" s="1335" t="s">
        <v>245</v>
      </c>
      <c r="C158" s="435"/>
      <c r="D158" s="508" t="s">
        <v>127</v>
      </c>
      <c r="E158" s="137"/>
      <c r="F158" s="137"/>
      <c r="G158" s="137"/>
      <c r="H158" s="137"/>
      <c r="I158" s="160"/>
      <c r="J158" s="137"/>
    </row>
    <row r="159" spans="2:10">
      <c r="B159" s="1336"/>
      <c r="C159" s="435"/>
      <c r="D159" s="471"/>
      <c r="E159" s="137"/>
      <c r="F159" s="137"/>
      <c r="G159" s="137"/>
      <c r="H159" s="137"/>
      <c r="I159" s="160"/>
      <c r="J159" s="137"/>
    </row>
    <row r="160" spans="2:10">
      <c r="B160" s="1336"/>
      <c r="C160" s="435"/>
      <c r="D160" s="509" t="s">
        <v>247</v>
      </c>
      <c r="E160" s="137"/>
      <c r="F160" s="137"/>
      <c r="G160" s="137"/>
      <c r="H160" s="137"/>
      <c r="I160" s="160"/>
      <c r="J160" s="137"/>
    </row>
    <row r="161" spans="2:10" ht="37.5" customHeight="1">
      <c r="B161" s="1336"/>
      <c r="C161" s="435"/>
      <c r="D161" s="509" t="s">
        <v>1309</v>
      </c>
      <c r="E161" s="137"/>
      <c r="F161" s="137"/>
      <c r="G161" s="137"/>
      <c r="H161" s="137"/>
      <c r="I161" s="160"/>
      <c r="J161" s="137"/>
    </row>
    <row r="162" spans="2:10" ht="39" customHeight="1">
      <c r="B162" s="1336"/>
      <c r="C162" s="435"/>
      <c r="D162" s="509" t="s">
        <v>1310</v>
      </c>
      <c r="E162" s="137"/>
      <c r="F162" s="137"/>
      <c r="G162" s="137"/>
      <c r="H162" s="137"/>
      <c r="I162" s="160"/>
      <c r="J162" s="137"/>
    </row>
    <row r="163" spans="2:10" ht="70.5" customHeight="1">
      <c r="B163" s="1336"/>
      <c r="C163" s="435"/>
      <c r="D163" s="509" t="s">
        <v>1311</v>
      </c>
      <c r="E163" s="137"/>
      <c r="F163" s="137"/>
      <c r="G163" s="137"/>
      <c r="H163" s="137"/>
      <c r="I163" s="160"/>
      <c r="J163" s="137"/>
    </row>
    <row r="164" spans="2:10" ht="138" customHeight="1">
      <c r="B164" s="1336"/>
      <c r="C164" s="435"/>
      <c r="D164" s="509" t="s">
        <v>1312</v>
      </c>
      <c r="E164" s="137"/>
      <c r="F164" s="137"/>
      <c r="G164" s="137"/>
      <c r="H164" s="137"/>
      <c r="I164" s="160"/>
      <c r="J164" s="137"/>
    </row>
    <row r="165" spans="2:10" ht="36.75" customHeight="1">
      <c r="B165" s="1336"/>
      <c r="C165" s="435"/>
      <c r="D165" s="508" t="s">
        <v>1313</v>
      </c>
      <c r="E165" s="137"/>
      <c r="F165" s="137"/>
      <c r="G165" s="137"/>
      <c r="H165" s="137"/>
      <c r="I165" s="160"/>
      <c r="J165" s="137"/>
    </row>
    <row r="166" spans="2:10">
      <c r="B166" s="1336"/>
      <c r="C166" s="435"/>
      <c r="D166" s="471"/>
      <c r="E166" s="137"/>
      <c r="F166" s="137"/>
      <c r="G166" s="137"/>
      <c r="H166" s="137"/>
      <c r="I166" s="160"/>
      <c r="J166" s="137"/>
    </row>
    <row r="167" spans="2:10">
      <c r="B167" s="1336"/>
      <c r="C167" s="435"/>
      <c r="D167" s="509" t="s">
        <v>247</v>
      </c>
      <c r="E167" s="137"/>
      <c r="F167" s="137"/>
      <c r="G167" s="137"/>
      <c r="H167" s="137"/>
      <c r="I167" s="160"/>
      <c r="J167" s="137"/>
    </row>
    <row r="168" spans="2:10" ht="38.25" customHeight="1">
      <c r="B168" s="1336"/>
      <c r="C168" s="435"/>
      <c r="D168" s="509" t="s">
        <v>1314</v>
      </c>
      <c r="E168" s="137"/>
      <c r="F168" s="137"/>
      <c r="G168" s="137"/>
      <c r="H168" s="137"/>
      <c r="I168" s="160"/>
      <c r="J168" s="137"/>
    </row>
    <row r="169" spans="2:10" ht="49.5" customHeight="1">
      <c r="B169" s="1336"/>
      <c r="C169" s="435"/>
      <c r="D169" s="509" t="s">
        <v>1315</v>
      </c>
      <c r="E169" s="137"/>
      <c r="F169" s="137"/>
      <c r="G169" s="137"/>
      <c r="H169" s="137"/>
      <c r="I169" s="160"/>
      <c r="J169" s="137"/>
    </row>
    <row r="170" spans="2:10" ht="51" customHeight="1">
      <c r="B170" s="1336"/>
      <c r="C170" s="435"/>
      <c r="D170" s="509" t="s">
        <v>1316</v>
      </c>
      <c r="E170" s="137"/>
      <c r="F170" s="137"/>
      <c r="G170" s="137"/>
      <c r="H170" s="137"/>
      <c r="I170" s="160"/>
      <c r="J170" s="137"/>
    </row>
    <row r="171" spans="2:10" ht="86.25" customHeight="1">
      <c r="B171" s="1336"/>
      <c r="C171" s="435"/>
      <c r="D171" s="509" t="s">
        <v>1311</v>
      </c>
      <c r="E171" s="137"/>
      <c r="F171" s="137"/>
      <c r="G171" s="137"/>
      <c r="H171" s="137"/>
      <c r="I171" s="160"/>
      <c r="J171" s="137"/>
    </row>
    <row r="172" spans="2:10" ht="85.5" customHeight="1" thickBot="1">
      <c r="B172" s="1337"/>
      <c r="C172" s="214"/>
      <c r="D172" s="209" t="s">
        <v>1317</v>
      </c>
      <c r="E172" s="137"/>
      <c r="F172" s="137"/>
      <c r="G172" s="137"/>
      <c r="H172" s="137"/>
      <c r="I172" s="160"/>
      <c r="J172" s="137"/>
    </row>
  </sheetData>
  <sheetProtection algorithmName="SHA-512" hashValue="gI/6a//OAG0NE8q92dsZyPgiVweLAqJNBAKrpyNDivCg+oww7MXaj7McQDxaTgM63lxhMBZ0ppmwxu8riWwuwQ==" saltValue="nv4sdGTzx2lmPFytxNOHBg==" spinCount="100000" sheet="1" objects="1" scenarios="1" selectLockedCells="1" selectUnlockedCells="1"/>
  <mergeCells count="49">
    <mergeCell ref="D41:I41"/>
    <mergeCell ref="B6:B105"/>
    <mergeCell ref="D6:I6"/>
    <mergeCell ref="D7:I7"/>
    <mergeCell ref="D8:I8"/>
    <mergeCell ref="D11:I11"/>
    <mergeCell ref="D16:I16"/>
    <mergeCell ref="D17:I17"/>
    <mergeCell ref="D18:D19"/>
    <mergeCell ref="E18:E19"/>
    <mergeCell ref="F18:F19"/>
    <mergeCell ref="G18:G19"/>
    <mergeCell ref="D33:I33"/>
    <mergeCell ref="D34:I34"/>
    <mergeCell ref="D35:I35"/>
    <mergeCell ref="D40:I40"/>
    <mergeCell ref="D70:I70"/>
    <mergeCell ref="D42:I42"/>
    <mergeCell ref="D47:I47"/>
    <mergeCell ref="D48:I48"/>
    <mergeCell ref="D49:I49"/>
    <mergeCell ref="D54:I54"/>
    <mergeCell ref="D55:I55"/>
    <mergeCell ref="D56:I56"/>
    <mergeCell ref="D61:I61"/>
    <mergeCell ref="D62:I62"/>
    <mergeCell ref="D63:I63"/>
    <mergeCell ref="D69:I69"/>
    <mergeCell ref="D100:I100"/>
    <mergeCell ref="D75:I75"/>
    <mergeCell ref="D76:I76"/>
    <mergeCell ref="D80:I80"/>
    <mergeCell ref="D81:I81"/>
    <mergeCell ref="D86:I86"/>
    <mergeCell ref="D87:I87"/>
    <mergeCell ref="D88:I88"/>
    <mergeCell ref="D93:I93"/>
    <mergeCell ref="D94:I94"/>
    <mergeCell ref="D95:I95"/>
    <mergeCell ref="D99:I99"/>
    <mergeCell ref="B146:B152"/>
    <mergeCell ref="B154:B157"/>
    <mergeCell ref="B158:B172"/>
    <mergeCell ref="D101:I101"/>
    <mergeCell ref="B118:E118"/>
    <mergeCell ref="B119:B125"/>
    <mergeCell ref="B127:E127"/>
    <mergeCell ref="B128:B134"/>
    <mergeCell ref="B141:E141"/>
  </mergeCells>
  <conditionalFormatting sqref="F113">
    <cfRule type="containsText" dxfId="14" priority="1" operator="containsText" text="ERROR">
      <formula>NOT(ISERROR(SEARCH("ERROR",F113)))</formula>
    </cfRule>
  </conditionalFormatting>
  <dataValidations count="3">
    <dataValidation type="whole" operator="greaterThanOrEqual" allowBlank="1" showErrorMessage="1" errorTitle="ERROR" error="Escriba un número igual o mayor que 0" promptTitle="ERROR" prompt="Escriba un número igual o mayor que 0" sqref="E97:E98 E9:E10 E58:E60 E37:E39 E13:H14 E44:H45 E51:H52 E65:H66 E72:H73 E78:E79 E103:H104 E83:H84 E20:H31 E90:H91">
      <formula1>0</formula1>
    </dataValidation>
    <dataValidation type="decimal" allowBlank="1" showInputMessage="1" showErrorMessage="1" errorTitle="ERROR" error="Escriba un valor entre 0% y 100%" sqref="F108:F112">
      <formula1>0</formula1>
      <formula2>1</formula2>
    </dataValidation>
    <dataValidation allowBlank="1" showInputMessage="1" showErrorMessage="1" sqref="E15:H15 E32:H32 I44:I46 E46:H46 I51:I53 E53:H53 E67:I67 I65:I66 I72:I74 E74:H74"/>
  </dataValidations>
  <hyperlinks>
    <hyperlink ref="B5" location="INDICE!A1" display="VOLVER AL INDICE"/>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70"/>
  <sheetViews>
    <sheetView showGridLines="0" zoomScale="110" zoomScaleNormal="110" zoomScalePageLayoutView="125" workbookViewId="0">
      <selection activeCell="N21" sqref="N21"/>
    </sheetView>
  </sheetViews>
  <sheetFormatPr baseColWidth="10" defaultColWidth="10.85546875" defaultRowHeight="15"/>
  <cols>
    <col min="1" max="1" width="1.7109375" style="131" customWidth="1"/>
    <col min="2" max="2" width="12.7109375" style="131" customWidth="1"/>
    <col min="3" max="3" width="5" style="160" bestFit="1" customWidth="1"/>
    <col min="4" max="4" width="34.7109375" style="131" customWidth="1"/>
    <col min="5" max="5" width="12.28515625" style="131" customWidth="1"/>
    <col min="6" max="16384" width="10.85546875" style="131"/>
  </cols>
  <sheetData>
    <row r="1" spans="2:11">
      <c r="B1" s="49" t="s">
        <v>128</v>
      </c>
      <c r="C1" s="50"/>
      <c r="D1" s="137"/>
      <c r="E1" s="137"/>
      <c r="F1" s="137"/>
      <c r="G1" s="137"/>
      <c r="H1" s="137"/>
      <c r="I1" s="137"/>
      <c r="J1" s="137"/>
      <c r="K1" s="137"/>
    </row>
    <row r="2" spans="2:11">
      <c r="B2" s="135" t="s">
        <v>134</v>
      </c>
      <c r="C2" s="136"/>
      <c r="D2" s="137"/>
      <c r="E2" s="138"/>
      <c r="F2" s="137" t="s">
        <v>135</v>
      </c>
      <c r="G2" s="137"/>
      <c r="H2" s="137"/>
      <c r="I2" s="137"/>
      <c r="J2" s="137"/>
      <c r="K2" s="137"/>
    </row>
    <row r="3" spans="2:11" ht="15.75" thickBot="1">
      <c r="B3" s="429" t="s">
        <v>417</v>
      </c>
      <c r="C3" s="430"/>
      <c r="D3" s="137"/>
      <c r="E3" s="139"/>
      <c r="F3" s="137" t="s">
        <v>136</v>
      </c>
      <c r="G3" s="137"/>
      <c r="H3" s="137"/>
      <c r="I3" s="137"/>
      <c r="J3" s="137"/>
      <c r="K3" s="137"/>
    </row>
    <row r="4" spans="2:11" ht="15.75" thickBot="1">
      <c r="B4" s="98" t="s">
        <v>137</v>
      </c>
      <c r="C4" s="141">
        <v>2019</v>
      </c>
      <c r="D4" s="840" t="e">
        <f>+H12</f>
        <v>#REF!</v>
      </c>
      <c r="E4" s="142"/>
      <c r="F4" s="137" t="s">
        <v>138</v>
      </c>
      <c r="G4" s="137"/>
      <c r="H4" s="137"/>
      <c r="I4" s="137"/>
      <c r="J4" s="137"/>
      <c r="K4" s="137"/>
    </row>
    <row r="5" spans="2:11" ht="15.75" thickBot="1">
      <c r="B5" s="92" t="s">
        <v>139</v>
      </c>
      <c r="D5" s="137"/>
      <c r="E5" s="137"/>
      <c r="F5" s="137"/>
      <c r="G5" s="137"/>
      <c r="H5" s="137"/>
      <c r="I5" s="137"/>
      <c r="J5" s="137"/>
      <c r="K5" s="137"/>
    </row>
    <row r="6" spans="2:11" ht="15.75" thickTop="1">
      <c r="B6" s="1335" t="s">
        <v>144</v>
      </c>
      <c r="C6" s="148"/>
      <c r="D6" s="1173"/>
      <c r="E6" s="1174"/>
      <c r="F6" s="1174"/>
      <c r="G6" s="1174"/>
      <c r="H6" s="1174"/>
      <c r="I6" s="1175"/>
      <c r="J6" s="137"/>
      <c r="K6" s="137"/>
    </row>
    <row r="7" spans="2:11" ht="15.75" thickBot="1">
      <c r="B7" s="1336"/>
      <c r="C7" s="151"/>
      <c r="D7" s="1382" t="s">
        <v>268</v>
      </c>
      <c r="E7" s="1176"/>
      <c r="F7" s="1176"/>
      <c r="G7" s="1176"/>
      <c r="H7" s="1176"/>
      <c r="I7" s="1360"/>
      <c r="J7" s="137"/>
      <c r="K7" s="137"/>
    </row>
    <row r="8" spans="2:11" ht="15.75" thickBot="1">
      <c r="B8" s="1336"/>
      <c r="C8" s="435"/>
      <c r="D8" s="206" t="s">
        <v>418</v>
      </c>
      <c r="E8" s="212" t="s">
        <v>419</v>
      </c>
      <c r="F8" s="212" t="s">
        <v>420</v>
      </c>
      <c r="G8" s="212" t="s">
        <v>421</v>
      </c>
      <c r="H8" s="212" t="s">
        <v>422</v>
      </c>
      <c r="I8" s="212" t="s">
        <v>184</v>
      </c>
      <c r="J8" s="137"/>
      <c r="K8" s="137"/>
    </row>
    <row r="9" spans="2:11" ht="36.75" thickBot="1">
      <c r="B9" s="1336"/>
      <c r="C9" s="435"/>
      <c r="D9" s="209" t="s">
        <v>423</v>
      </c>
      <c r="E9" s="93" t="e">
        <f>'[18]Datos para el indicador'!D4</f>
        <v>#REF!</v>
      </c>
      <c r="F9" s="93" t="e">
        <f>'[18]Datos para el indicador'!D5</f>
        <v>#REF!</v>
      </c>
      <c r="G9" s="93" t="e">
        <f>'[18]Datos para el indicador'!D6</f>
        <v>#REF!</v>
      </c>
      <c r="H9" s="93" t="e">
        <f>'[18]Datos para el indicador'!D7</f>
        <v>#REF!</v>
      </c>
      <c r="I9" s="841" t="e">
        <f t="shared" ref="I9:I11" si="0">SUM(E9:H9)</f>
        <v>#REF!</v>
      </c>
      <c r="J9" s="137"/>
      <c r="K9" s="137"/>
    </row>
    <row r="10" spans="2:11" ht="36.75" thickBot="1">
      <c r="B10" s="1336"/>
      <c r="C10" s="435"/>
      <c r="D10" s="209" t="s">
        <v>424</v>
      </c>
      <c r="E10" s="93" t="e">
        <f>'[18]Datos para el indicador'!F4</f>
        <v>#REF!</v>
      </c>
      <c r="F10" s="93" t="e">
        <f>'[18]Datos para el indicador'!E5+'[18]Datos para el indicador'!F5</f>
        <v>#REF!</v>
      </c>
      <c r="G10" s="93" t="e">
        <f>'[18]Datos para el indicador'!E6+'[18]Datos para el indicador'!F6+'[18]Datos para el indicador'!G6</f>
        <v>#REF!</v>
      </c>
      <c r="H10" s="93" t="e">
        <f>'[18]Datos para el indicador'!E7+'[18]Datos para el indicador'!F7+'[18]Datos para el indicador'!G7</f>
        <v>#REF!</v>
      </c>
      <c r="I10" s="841" t="e">
        <f t="shared" si="0"/>
        <v>#REF!</v>
      </c>
      <c r="J10" s="137"/>
      <c r="K10" s="137"/>
    </row>
    <row r="11" spans="2:11" ht="36.75" thickBot="1">
      <c r="B11" s="1336"/>
      <c r="C11" s="435"/>
      <c r="D11" s="209" t="s">
        <v>425</v>
      </c>
      <c r="E11" s="93" t="e">
        <f>'[18]Datos para el indicador'!H4</f>
        <v>#REF!</v>
      </c>
      <c r="F11" s="93" t="e">
        <f>'[18]Datos para el indicador'!H5</f>
        <v>#REF!</v>
      </c>
      <c r="G11" s="93" t="e">
        <f>'[18]Datos para el indicador'!H6</f>
        <v>#REF!</v>
      </c>
      <c r="H11" s="93" t="e">
        <f>'[18]Datos para el indicador'!H7</f>
        <v>#REF!</v>
      </c>
      <c r="I11" s="841" t="e">
        <f t="shared" si="0"/>
        <v>#REF!</v>
      </c>
      <c r="J11" s="137"/>
      <c r="K11" s="137"/>
    </row>
    <row r="12" spans="2:11" ht="24.75" thickBot="1">
      <c r="B12" s="1337"/>
      <c r="C12" s="214"/>
      <c r="D12" s="209" t="s">
        <v>426</v>
      </c>
      <c r="E12" s="94" t="e">
        <f>+(E10+E11)/E9</f>
        <v>#REF!</v>
      </c>
      <c r="F12" s="94" t="e">
        <f t="shared" ref="F12:H12" si="1">+(F10+F11)/F9</f>
        <v>#REF!</v>
      </c>
      <c r="G12" s="94" t="e">
        <f t="shared" si="1"/>
        <v>#REF!</v>
      </c>
      <c r="H12" s="94" t="e">
        <f t="shared" si="1"/>
        <v>#REF!</v>
      </c>
      <c r="I12" s="94" t="e">
        <f>+(I10+I11)/I9</f>
        <v>#REF!</v>
      </c>
      <c r="J12" s="137"/>
      <c r="K12" s="137"/>
    </row>
    <row r="13" spans="2:11" ht="36" customHeight="1" thickBot="1">
      <c r="B13" s="208" t="s">
        <v>195</v>
      </c>
      <c r="C13" s="102"/>
      <c r="D13" s="1414" t="s">
        <v>427</v>
      </c>
      <c r="E13" s="1416"/>
      <c r="F13" s="1416"/>
      <c r="G13" s="1416"/>
      <c r="H13" s="1416"/>
      <c r="I13" s="1415"/>
      <c r="J13" s="137"/>
      <c r="K13" s="137"/>
    </row>
    <row r="14" spans="2:11" ht="36" customHeight="1" thickBot="1">
      <c r="B14" s="208" t="s">
        <v>197</v>
      </c>
      <c r="C14" s="102"/>
      <c r="D14" s="1414" t="s">
        <v>401</v>
      </c>
      <c r="E14" s="1416"/>
      <c r="F14" s="1416"/>
      <c r="G14" s="1416"/>
      <c r="H14" s="1416"/>
      <c r="I14" s="1415"/>
      <c r="J14" s="137"/>
      <c r="K14" s="137"/>
    </row>
    <row r="15" spans="2:11" ht="15.75" thickBot="1">
      <c r="B15" s="135"/>
      <c r="C15" s="136"/>
      <c r="D15" s="137"/>
      <c r="E15" s="137"/>
      <c r="F15" s="137"/>
      <c r="G15" s="137"/>
      <c r="H15" s="137"/>
      <c r="I15" s="137"/>
      <c r="J15" s="137"/>
      <c r="K15" s="137"/>
    </row>
    <row r="16" spans="2:11" ht="24" customHeight="1" thickBot="1">
      <c r="B16" s="1338" t="s">
        <v>199</v>
      </c>
      <c r="C16" s="1339"/>
      <c r="D16" s="1339"/>
      <c r="E16" s="1340"/>
      <c r="F16" s="137"/>
      <c r="G16" s="137"/>
      <c r="H16" s="137"/>
      <c r="I16" s="137"/>
      <c r="J16" s="137"/>
      <c r="K16" s="137"/>
    </row>
    <row r="17" spans="2:11" ht="15.75" thickBot="1">
      <c r="B17" s="1335">
        <v>1</v>
      </c>
      <c r="C17" s="435"/>
      <c r="D17" s="154" t="s">
        <v>200</v>
      </c>
      <c r="E17" s="23" t="s">
        <v>201</v>
      </c>
      <c r="F17" s="137"/>
      <c r="G17" s="137"/>
      <c r="H17" s="137"/>
      <c r="I17" s="137"/>
      <c r="J17" s="137"/>
      <c r="K17" s="137"/>
    </row>
    <row r="18" spans="2:11" ht="15.75" thickBot="1">
      <c r="B18" s="1336"/>
      <c r="C18" s="435"/>
      <c r="D18" s="209" t="s">
        <v>202</v>
      </c>
      <c r="E18" s="23" t="s">
        <v>428</v>
      </c>
      <c r="F18" s="137"/>
      <c r="G18" s="137"/>
      <c r="H18" s="137"/>
      <c r="I18" s="137"/>
      <c r="J18" s="137"/>
      <c r="K18" s="137"/>
    </row>
    <row r="19" spans="2:11" ht="15.75" thickBot="1">
      <c r="B19" s="1336"/>
      <c r="C19" s="435"/>
      <c r="D19" s="209" t="s">
        <v>204</v>
      </c>
      <c r="E19" s="23" t="s">
        <v>429</v>
      </c>
      <c r="F19" s="137"/>
      <c r="G19" s="137"/>
      <c r="H19" s="137"/>
      <c r="I19" s="137"/>
      <c r="J19" s="137"/>
      <c r="K19" s="137"/>
    </row>
    <row r="20" spans="2:11" ht="15.75" thickBot="1">
      <c r="B20" s="1336"/>
      <c r="C20" s="435"/>
      <c r="D20" s="209" t="s">
        <v>205</v>
      </c>
      <c r="E20" s="23" t="s">
        <v>428</v>
      </c>
      <c r="F20" s="137"/>
      <c r="G20" s="137"/>
      <c r="H20" s="137"/>
      <c r="I20" s="137"/>
      <c r="J20" s="137"/>
      <c r="K20" s="137"/>
    </row>
    <row r="21" spans="2:11" ht="15.75" thickBot="1">
      <c r="B21" s="1336"/>
      <c r="C21" s="435"/>
      <c r="D21" s="209" t="s">
        <v>207</v>
      </c>
      <c r="E21" s="23" t="s">
        <v>430</v>
      </c>
      <c r="F21" s="137"/>
      <c r="G21" s="137"/>
      <c r="H21" s="137"/>
      <c r="I21" s="137"/>
      <c r="J21" s="137"/>
      <c r="K21" s="137"/>
    </row>
    <row r="22" spans="2:11" ht="15.75" thickBot="1">
      <c r="B22" s="1336"/>
      <c r="C22" s="435"/>
      <c r="D22" s="209" t="s">
        <v>208</v>
      </c>
      <c r="E22" s="23" t="s">
        <v>431</v>
      </c>
      <c r="F22" s="137"/>
      <c r="G22" s="137"/>
      <c r="H22" s="137"/>
      <c r="I22" s="137"/>
      <c r="J22" s="137"/>
      <c r="K22" s="137"/>
    </row>
    <row r="23" spans="2:11" ht="15.75" thickBot="1">
      <c r="B23" s="1337"/>
      <c r="C23" s="214"/>
      <c r="D23" s="209" t="s">
        <v>210</v>
      </c>
      <c r="E23" s="23" t="s">
        <v>432</v>
      </c>
      <c r="F23" s="137"/>
      <c r="G23" s="137"/>
      <c r="H23" s="137"/>
      <c r="I23" s="137"/>
      <c r="J23" s="137"/>
      <c r="K23" s="137"/>
    </row>
    <row r="24" spans="2:11" ht="15.75" thickBot="1">
      <c r="B24" s="135"/>
      <c r="C24" s="136"/>
      <c r="D24" s="137"/>
      <c r="E24" s="137"/>
      <c r="F24" s="137"/>
      <c r="G24" s="137"/>
      <c r="H24" s="137"/>
      <c r="I24" s="137"/>
      <c r="J24" s="137"/>
      <c r="K24" s="137"/>
    </row>
    <row r="25" spans="2:11" ht="15.75" thickBot="1">
      <c r="B25" s="1338" t="s">
        <v>212</v>
      </c>
      <c r="C25" s="1339"/>
      <c r="D25" s="1339"/>
      <c r="E25" s="1340"/>
      <c r="F25" s="137"/>
      <c r="G25" s="137"/>
      <c r="H25" s="137"/>
      <c r="I25" s="137"/>
      <c r="J25" s="137"/>
      <c r="K25" s="137"/>
    </row>
    <row r="26" spans="2:11" ht="15.75" thickBot="1">
      <c r="B26" s="1335">
        <v>1</v>
      </c>
      <c r="C26" s="435"/>
      <c r="D26" s="154" t="s">
        <v>200</v>
      </c>
      <c r="E26" s="155" t="s">
        <v>213</v>
      </c>
      <c r="F26" s="137"/>
      <c r="G26" s="137"/>
      <c r="H26" s="137"/>
      <c r="I26" s="137"/>
      <c r="J26" s="137"/>
      <c r="K26" s="137"/>
    </row>
    <row r="27" spans="2:11" ht="15.75" thickBot="1">
      <c r="B27" s="1336"/>
      <c r="C27" s="435"/>
      <c r="D27" s="209" t="s">
        <v>202</v>
      </c>
      <c r="E27" s="95" t="s">
        <v>214</v>
      </c>
      <c r="F27" s="137"/>
      <c r="G27" s="137"/>
      <c r="H27" s="137"/>
      <c r="I27" s="137"/>
      <c r="J27" s="137"/>
      <c r="K27" s="137"/>
    </row>
    <row r="28" spans="2:11" ht="15.75" thickBot="1">
      <c r="B28" s="1336"/>
      <c r="C28" s="435"/>
      <c r="D28" s="209" t="s">
        <v>204</v>
      </c>
      <c r="E28" s="25"/>
      <c r="F28" s="137"/>
      <c r="G28" s="137"/>
      <c r="H28" s="137"/>
      <c r="I28" s="137"/>
      <c r="J28" s="137"/>
      <c r="K28" s="137"/>
    </row>
    <row r="29" spans="2:11" ht="15.75" thickBot="1">
      <c r="B29" s="1336"/>
      <c r="C29" s="435"/>
      <c r="D29" s="209" t="s">
        <v>205</v>
      </c>
      <c r="E29" s="25"/>
      <c r="F29" s="137"/>
      <c r="G29" s="137"/>
      <c r="H29" s="137"/>
      <c r="I29" s="137"/>
      <c r="J29" s="137"/>
      <c r="K29" s="137"/>
    </row>
    <row r="30" spans="2:11" ht="15.75" thickBot="1">
      <c r="B30" s="1336"/>
      <c r="C30" s="435"/>
      <c r="D30" s="209" t="s">
        <v>207</v>
      </c>
      <c r="E30" s="25"/>
      <c r="F30" s="137"/>
      <c r="G30" s="137"/>
      <c r="H30" s="137"/>
      <c r="I30" s="137"/>
      <c r="J30" s="137"/>
      <c r="K30" s="137"/>
    </row>
    <row r="31" spans="2:11" ht="15.75" thickBot="1">
      <c r="B31" s="1336"/>
      <c r="C31" s="435"/>
      <c r="D31" s="209" t="s">
        <v>208</v>
      </c>
      <c r="E31" s="25"/>
      <c r="F31" s="137"/>
      <c r="G31" s="137"/>
      <c r="H31" s="137"/>
      <c r="I31" s="137"/>
      <c r="J31" s="137"/>
      <c r="K31" s="137"/>
    </row>
    <row r="32" spans="2:11" ht="15.75" thickBot="1">
      <c r="B32" s="1337"/>
      <c r="C32" s="214"/>
      <c r="D32" s="209" t="s">
        <v>210</v>
      </c>
      <c r="E32" s="25"/>
      <c r="F32" s="137"/>
      <c r="G32" s="137"/>
      <c r="H32" s="137"/>
      <c r="I32" s="137"/>
      <c r="J32" s="137"/>
      <c r="K32" s="137"/>
    </row>
    <row r="33" spans="2:11" ht="15.75" thickBot="1">
      <c r="B33" s="135"/>
      <c r="C33" s="136"/>
      <c r="D33" s="137"/>
      <c r="E33" s="137"/>
      <c r="F33" s="137"/>
      <c r="G33" s="137"/>
      <c r="H33" s="137"/>
      <c r="I33" s="137"/>
      <c r="J33" s="137"/>
      <c r="K33" s="137"/>
    </row>
    <row r="34" spans="2:11" ht="15" customHeight="1" thickBot="1">
      <c r="B34" s="200" t="s">
        <v>215</v>
      </c>
      <c r="C34" s="201"/>
      <c r="D34" s="201"/>
      <c r="E34" s="202"/>
      <c r="G34" s="137"/>
      <c r="H34" s="137"/>
      <c r="I34" s="137"/>
      <c r="J34" s="137"/>
      <c r="K34" s="137"/>
    </row>
    <row r="35" spans="2:11" ht="24.75" thickBot="1">
      <c r="B35" s="208" t="s">
        <v>216</v>
      </c>
      <c r="C35" s="209" t="s">
        <v>217</v>
      </c>
      <c r="D35" s="209" t="s">
        <v>218</v>
      </c>
      <c r="E35" s="209" t="s">
        <v>219</v>
      </c>
      <c r="F35" s="137"/>
      <c r="G35" s="137"/>
      <c r="H35" s="137"/>
      <c r="I35" s="137"/>
      <c r="J35" s="137"/>
    </row>
    <row r="36" spans="2:11" ht="60.75" thickBot="1">
      <c r="B36" s="156">
        <v>42401</v>
      </c>
      <c r="C36" s="209">
        <v>0.01</v>
      </c>
      <c r="D36" s="157" t="s">
        <v>433</v>
      </c>
      <c r="E36" s="209"/>
      <c r="F36" s="137"/>
      <c r="G36" s="137"/>
      <c r="H36" s="137"/>
      <c r="I36" s="137"/>
      <c r="J36" s="137"/>
    </row>
    <row r="37" spans="2:11" ht="15.75" thickBot="1">
      <c r="B37" s="135"/>
      <c r="C37" s="136"/>
      <c r="D37" s="137"/>
      <c r="E37" s="137"/>
      <c r="F37" s="137"/>
      <c r="G37" s="137"/>
      <c r="H37" s="137"/>
      <c r="I37" s="137"/>
      <c r="J37" s="137"/>
      <c r="K37" s="137"/>
    </row>
    <row r="38" spans="2:11">
      <c r="B38" s="220" t="s">
        <v>167</v>
      </c>
      <c r="C38" s="465"/>
      <c r="D38" s="137"/>
      <c r="E38" s="137"/>
      <c r="F38" s="137"/>
      <c r="G38" s="137"/>
      <c r="H38" s="137"/>
      <c r="I38" s="137"/>
      <c r="J38" s="137"/>
      <c r="K38" s="137"/>
    </row>
    <row r="39" spans="2:11">
      <c r="B39" s="1426"/>
      <c r="C39" s="1427"/>
      <c r="D39" s="1427"/>
      <c r="E39" s="1428"/>
      <c r="F39" s="137"/>
      <c r="G39" s="137"/>
      <c r="H39" s="137"/>
      <c r="I39" s="137"/>
      <c r="J39" s="137"/>
      <c r="K39" s="137"/>
    </row>
    <row r="40" spans="2:11">
      <c r="B40" s="1429"/>
      <c r="C40" s="1430"/>
      <c r="D40" s="1430"/>
      <c r="E40" s="1431"/>
      <c r="F40" s="137"/>
      <c r="G40" s="137"/>
      <c r="H40" s="137"/>
      <c r="I40" s="137"/>
      <c r="J40" s="137"/>
      <c r="K40" s="137"/>
    </row>
    <row r="41" spans="2:11" ht="15.75" thickBot="1">
      <c r="B41" s="137"/>
      <c r="D41" s="137"/>
      <c r="E41" s="137"/>
      <c r="F41" s="137"/>
      <c r="G41" s="137"/>
      <c r="H41" s="137"/>
      <c r="I41" s="137"/>
      <c r="J41" s="137"/>
      <c r="K41" s="137"/>
    </row>
    <row r="42" spans="2:11" ht="24.75" thickBot="1">
      <c r="B42" s="161" t="s">
        <v>221</v>
      </c>
      <c r="C42" s="467"/>
      <c r="D42" s="137"/>
      <c r="E42" s="137"/>
      <c r="F42" s="137"/>
      <c r="G42" s="137"/>
      <c r="H42" s="137"/>
      <c r="I42" s="137"/>
      <c r="J42" s="137"/>
      <c r="K42" s="137"/>
    </row>
    <row r="43" spans="2:11" ht="15.75" thickBot="1">
      <c r="B43" s="135"/>
      <c r="C43" s="136"/>
      <c r="D43" s="137"/>
      <c r="E43" s="137"/>
      <c r="F43" s="137"/>
      <c r="G43" s="137"/>
      <c r="H43" s="137"/>
      <c r="I43" s="137"/>
      <c r="J43" s="137"/>
      <c r="K43" s="137"/>
    </row>
    <row r="44" spans="2:11" ht="96.75" thickBot="1">
      <c r="B44" s="150" t="s">
        <v>222</v>
      </c>
      <c r="C44" s="218"/>
      <c r="D44" s="206" t="s">
        <v>434</v>
      </c>
      <c r="E44" s="137"/>
      <c r="F44" s="137"/>
      <c r="G44" s="137"/>
      <c r="H44" s="137"/>
      <c r="I44" s="137"/>
      <c r="J44" s="137"/>
      <c r="K44" s="137"/>
    </row>
    <row r="45" spans="2:11">
      <c r="B45" s="1335" t="s">
        <v>224</v>
      </c>
      <c r="C45" s="435"/>
      <c r="D45" s="508" t="s">
        <v>225</v>
      </c>
      <c r="E45" s="137"/>
      <c r="F45" s="137"/>
      <c r="G45" s="137"/>
      <c r="H45" s="137"/>
      <c r="I45" s="137"/>
      <c r="J45" s="137"/>
      <c r="K45" s="137"/>
    </row>
    <row r="46" spans="2:11" ht="72">
      <c r="B46" s="1336"/>
      <c r="C46" s="435"/>
      <c r="D46" s="508" t="s">
        <v>435</v>
      </c>
      <c r="E46" s="137"/>
      <c r="F46" s="137"/>
      <c r="G46" s="137"/>
      <c r="H46" s="137"/>
      <c r="I46" s="137"/>
      <c r="J46" s="137"/>
      <c r="K46" s="137"/>
    </row>
    <row r="47" spans="2:11">
      <c r="B47" s="1336"/>
      <c r="C47" s="435"/>
      <c r="D47" s="508" t="s">
        <v>296</v>
      </c>
      <c r="E47" s="137"/>
      <c r="F47" s="137"/>
      <c r="G47" s="137"/>
      <c r="H47" s="137"/>
      <c r="I47" s="137"/>
      <c r="J47" s="137"/>
      <c r="K47" s="137"/>
    </row>
    <row r="48" spans="2:11" ht="24">
      <c r="B48" s="1336"/>
      <c r="C48" s="435"/>
      <c r="D48" s="509" t="s">
        <v>436</v>
      </c>
      <c r="E48" s="137"/>
      <c r="F48" s="137"/>
      <c r="G48" s="137"/>
      <c r="H48" s="137"/>
      <c r="I48" s="137"/>
      <c r="J48" s="137"/>
      <c r="K48" s="137"/>
    </row>
    <row r="49" spans="2:11" ht="24">
      <c r="B49" s="1336"/>
      <c r="C49" s="435"/>
      <c r="D49" s="509" t="s">
        <v>437</v>
      </c>
      <c r="E49" s="137"/>
      <c r="F49" s="137"/>
      <c r="G49" s="137"/>
      <c r="H49" s="137"/>
      <c r="I49" s="137"/>
      <c r="J49" s="137"/>
      <c r="K49" s="137"/>
    </row>
    <row r="50" spans="2:11" ht="15.75" thickBot="1">
      <c r="B50" s="1337"/>
      <c r="C50" s="214"/>
      <c r="D50" s="209" t="s">
        <v>229</v>
      </c>
      <c r="E50" s="137"/>
      <c r="F50" s="137"/>
      <c r="G50" s="137"/>
      <c r="H50" s="137"/>
      <c r="I50" s="137"/>
      <c r="J50" s="137"/>
      <c r="K50" s="137"/>
    </row>
    <row r="51" spans="2:11" ht="24.75" thickBot="1">
      <c r="B51" s="208" t="s">
        <v>232</v>
      </c>
      <c r="C51" s="214"/>
      <c r="D51" s="209"/>
      <c r="E51" s="137"/>
      <c r="F51" s="137"/>
      <c r="G51" s="137"/>
      <c r="H51" s="137"/>
      <c r="I51" s="137"/>
      <c r="J51" s="137"/>
      <c r="K51" s="137"/>
    </row>
    <row r="52" spans="2:11" ht="132">
      <c r="B52" s="1335" t="s">
        <v>233</v>
      </c>
      <c r="C52" s="435"/>
      <c r="D52" s="509" t="s">
        <v>438</v>
      </c>
      <c r="E52" s="137"/>
      <c r="F52" s="137"/>
      <c r="G52" s="137"/>
      <c r="H52" s="137"/>
      <c r="I52" s="137"/>
      <c r="J52" s="137"/>
      <c r="K52" s="137"/>
    </row>
    <row r="53" spans="2:11" ht="324">
      <c r="B53" s="1336"/>
      <c r="C53" s="435"/>
      <c r="D53" s="509" t="s">
        <v>439</v>
      </c>
      <c r="E53" s="137"/>
      <c r="F53" s="137"/>
      <c r="G53" s="137"/>
      <c r="H53" s="137"/>
      <c r="I53" s="137"/>
      <c r="J53" s="137"/>
      <c r="K53" s="137"/>
    </row>
    <row r="54" spans="2:11" ht="84">
      <c r="B54" s="1336"/>
      <c r="C54" s="435"/>
      <c r="D54" s="509" t="s">
        <v>440</v>
      </c>
      <c r="E54" s="137"/>
      <c r="F54" s="137"/>
      <c r="G54" s="137"/>
      <c r="H54" s="137"/>
      <c r="I54" s="137"/>
      <c r="J54" s="137"/>
      <c r="K54" s="137"/>
    </row>
    <row r="55" spans="2:11" ht="72">
      <c r="B55" s="1336"/>
      <c r="C55" s="435"/>
      <c r="D55" s="509" t="s">
        <v>441</v>
      </c>
      <c r="E55" s="137"/>
      <c r="F55" s="137"/>
      <c r="G55" s="137"/>
      <c r="H55" s="137"/>
      <c r="I55" s="137"/>
      <c r="J55" s="137"/>
      <c r="K55" s="137"/>
    </row>
    <row r="56" spans="2:11" ht="60.75" thickBot="1">
      <c r="B56" s="1337"/>
      <c r="C56" s="214"/>
      <c r="D56" s="209" t="s">
        <v>442</v>
      </c>
      <c r="E56" s="137"/>
      <c r="F56" s="137"/>
      <c r="G56" s="137"/>
      <c r="H56" s="137"/>
      <c r="I56" s="137"/>
      <c r="J56" s="137"/>
      <c r="K56" s="137"/>
    </row>
    <row r="57" spans="2:11">
      <c r="B57" s="1335" t="s">
        <v>245</v>
      </c>
      <c r="C57" s="435"/>
      <c r="D57" s="509"/>
      <c r="E57" s="137"/>
      <c r="F57" s="137"/>
      <c r="G57" s="137"/>
      <c r="H57" s="137"/>
      <c r="I57" s="137"/>
      <c r="J57" s="137"/>
      <c r="K57" s="137"/>
    </row>
    <row r="58" spans="2:11">
      <c r="B58" s="1336"/>
      <c r="C58" s="435"/>
      <c r="D58" s="471"/>
      <c r="E58" s="137"/>
      <c r="F58" s="137"/>
      <c r="G58" s="137"/>
      <c r="H58" s="137"/>
      <c r="I58" s="137"/>
      <c r="J58" s="137"/>
      <c r="K58" s="137"/>
    </row>
    <row r="59" spans="2:11">
      <c r="B59" s="1336"/>
      <c r="C59" s="435"/>
      <c r="D59" s="509" t="s">
        <v>247</v>
      </c>
      <c r="E59" s="137"/>
      <c r="F59" s="137"/>
      <c r="G59" s="137"/>
      <c r="H59" s="137"/>
      <c r="I59" s="137"/>
      <c r="J59" s="137"/>
      <c r="K59" s="137"/>
    </row>
    <row r="60" spans="2:11" ht="25.5">
      <c r="B60" s="1336"/>
      <c r="C60" s="435"/>
      <c r="D60" s="509" t="s">
        <v>443</v>
      </c>
      <c r="E60" s="137"/>
      <c r="F60" s="137"/>
      <c r="G60" s="137"/>
      <c r="H60" s="137"/>
      <c r="I60" s="137"/>
      <c r="J60" s="137"/>
      <c r="K60" s="137"/>
    </row>
    <row r="61" spans="2:11" ht="37.5">
      <c r="B61" s="1336"/>
      <c r="C61" s="435"/>
      <c r="D61" s="509" t="s">
        <v>444</v>
      </c>
      <c r="E61" s="137"/>
      <c r="F61" s="137"/>
      <c r="G61" s="137"/>
      <c r="H61" s="137"/>
      <c r="I61" s="137"/>
      <c r="J61" s="137"/>
      <c r="K61" s="137"/>
    </row>
    <row r="62" spans="2:11" ht="37.5">
      <c r="B62" s="1336"/>
      <c r="C62" s="435"/>
      <c r="D62" s="509" t="s">
        <v>445</v>
      </c>
      <c r="E62" s="137"/>
      <c r="F62" s="137"/>
      <c r="G62" s="137"/>
      <c r="H62" s="137"/>
      <c r="I62" s="137"/>
      <c r="J62" s="137"/>
      <c r="K62" s="137"/>
    </row>
    <row r="63" spans="2:11" ht="36">
      <c r="B63" s="1336"/>
      <c r="C63" s="435"/>
      <c r="D63" s="509" t="s">
        <v>446</v>
      </c>
      <c r="E63" s="137"/>
      <c r="F63" s="137"/>
      <c r="G63" s="137"/>
      <c r="H63" s="137"/>
      <c r="I63" s="137"/>
      <c r="J63" s="137"/>
      <c r="K63" s="137"/>
    </row>
    <row r="64" spans="2:11" ht="120.75" thickBot="1">
      <c r="B64" s="1337"/>
      <c r="C64" s="214"/>
      <c r="D64" s="209" t="s">
        <v>447</v>
      </c>
      <c r="E64" s="137"/>
      <c r="F64" s="137"/>
      <c r="G64" s="137"/>
      <c r="H64" s="137"/>
      <c r="I64" s="137"/>
      <c r="J64" s="137"/>
      <c r="K64" s="137"/>
    </row>
    <row r="65" spans="2:11">
      <c r="B65" s="137"/>
      <c r="D65" s="137"/>
      <c r="E65" s="137"/>
      <c r="F65" s="137"/>
      <c r="G65" s="137"/>
      <c r="H65" s="137"/>
      <c r="I65" s="137"/>
      <c r="J65" s="137"/>
      <c r="K65" s="137"/>
    </row>
    <row r="66" spans="2:11">
      <c r="B66" s="137"/>
      <c r="D66" s="137"/>
      <c r="E66" s="137"/>
      <c r="F66" s="137"/>
      <c r="G66" s="137"/>
      <c r="H66" s="137"/>
      <c r="I66" s="137"/>
      <c r="J66" s="137"/>
      <c r="K66" s="137"/>
    </row>
    <row r="67" spans="2:11">
      <c r="B67" s="137"/>
      <c r="D67" s="137"/>
      <c r="E67" s="137"/>
      <c r="F67" s="137"/>
      <c r="G67" s="137"/>
      <c r="H67" s="137"/>
      <c r="I67" s="137"/>
      <c r="J67" s="137"/>
      <c r="K67" s="137"/>
    </row>
    <row r="68" spans="2:11">
      <c r="B68" s="137"/>
      <c r="D68" s="137"/>
      <c r="E68" s="137"/>
      <c r="F68" s="137"/>
      <c r="G68" s="137"/>
      <c r="H68" s="137"/>
      <c r="I68" s="137"/>
      <c r="J68" s="137"/>
      <c r="K68" s="137"/>
    </row>
    <row r="69" spans="2:11">
      <c r="B69" s="137"/>
      <c r="D69" s="137"/>
      <c r="E69" s="137"/>
      <c r="F69" s="137"/>
      <c r="G69" s="137"/>
      <c r="H69" s="137"/>
      <c r="I69" s="137"/>
      <c r="J69" s="137"/>
      <c r="K69" s="137"/>
    </row>
    <row r="70" spans="2:11">
      <c r="B70" s="137"/>
      <c r="D70" s="137"/>
      <c r="E70" s="137"/>
      <c r="F70" s="137"/>
      <c r="G70" s="137"/>
      <c r="H70" s="137"/>
      <c r="I70" s="137"/>
      <c r="J70" s="137"/>
      <c r="K70" s="137"/>
    </row>
    <row r="71" spans="2:11">
      <c r="B71" s="137"/>
      <c r="D71" s="137"/>
      <c r="E71" s="137"/>
      <c r="F71" s="137"/>
      <c r="G71" s="137"/>
      <c r="H71" s="137"/>
      <c r="I71" s="137"/>
      <c r="J71" s="137"/>
      <c r="K71" s="137"/>
    </row>
    <row r="72" spans="2:11">
      <c r="B72" s="137"/>
      <c r="D72" s="137"/>
      <c r="E72" s="137"/>
      <c r="F72" s="137"/>
      <c r="G72" s="137"/>
      <c r="H72" s="137"/>
      <c r="I72" s="137"/>
      <c r="J72" s="137"/>
      <c r="K72" s="137"/>
    </row>
    <row r="73" spans="2:11">
      <c r="B73" s="137"/>
      <c r="D73" s="137"/>
      <c r="E73" s="137"/>
      <c r="F73" s="137"/>
      <c r="G73" s="137"/>
      <c r="H73" s="137"/>
      <c r="I73" s="137"/>
      <c r="J73" s="137"/>
      <c r="K73" s="137"/>
    </row>
    <row r="74" spans="2:11">
      <c r="B74" s="137"/>
      <c r="D74" s="137"/>
      <c r="E74" s="137"/>
      <c r="F74" s="137"/>
      <c r="G74" s="137"/>
      <c r="H74" s="137"/>
      <c r="I74" s="137"/>
      <c r="J74" s="137"/>
      <c r="K74" s="137"/>
    </row>
    <row r="75" spans="2:11">
      <c r="B75" s="137"/>
      <c r="D75" s="137"/>
      <c r="E75" s="137"/>
      <c r="F75" s="137"/>
      <c r="G75" s="137"/>
      <c r="H75" s="137"/>
      <c r="I75" s="137"/>
      <c r="J75" s="137"/>
      <c r="K75" s="137"/>
    </row>
    <row r="76" spans="2:11">
      <c r="B76" s="137"/>
      <c r="D76" s="137"/>
      <c r="E76" s="137"/>
      <c r="F76" s="137"/>
      <c r="G76" s="137"/>
      <c r="H76" s="137"/>
      <c r="I76" s="137"/>
      <c r="J76" s="137"/>
      <c r="K76" s="137"/>
    </row>
    <row r="77" spans="2:11">
      <c r="B77" s="137"/>
      <c r="D77" s="137"/>
      <c r="E77" s="137"/>
      <c r="F77" s="137"/>
      <c r="G77" s="137"/>
      <c r="H77" s="137"/>
      <c r="I77" s="137"/>
      <c r="J77" s="137"/>
      <c r="K77" s="137"/>
    </row>
    <row r="78" spans="2:11">
      <c r="B78" s="137"/>
      <c r="D78" s="137"/>
      <c r="E78" s="137"/>
      <c r="F78" s="137"/>
      <c r="G78" s="137"/>
      <c r="H78" s="137"/>
      <c r="I78" s="137"/>
      <c r="J78" s="137"/>
      <c r="K78" s="137"/>
    </row>
    <row r="79" spans="2:11">
      <c r="B79" s="137"/>
      <c r="D79" s="137"/>
      <c r="E79" s="137"/>
      <c r="F79" s="137"/>
      <c r="G79" s="137"/>
      <c r="H79" s="137"/>
      <c r="I79" s="137"/>
      <c r="J79" s="137"/>
      <c r="K79" s="137"/>
    </row>
    <row r="80" spans="2:11">
      <c r="B80" s="137"/>
      <c r="D80" s="137"/>
      <c r="E80" s="137"/>
      <c r="F80" s="137"/>
      <c r="G80" s="137"/>
      <c r="H80" s="137"/>
      <c r="I80" s="137"/>
      <c r="J80" s="137"/>
      <c r="K80" s="137"/>
    </row>
    <row r="81" spans="2:11">
      <c r="B81" s="137"/>
      <c r="D81" s="137"/>
      <c r="E81" s="137"/>
      <c r="F81" s="137"/>
      <c r="G81" s="137"/>
      <c r="H81" s="137"/>
      <c r="I81" s="137"/>
      <c r="J81" s="137"/>
      <c r="K81" s="137"/>
    </row>
    <row r="82" spans="2:11">
      <c r="B82" s="137"/>
      <c r="D82" s="137"/>
      <c r="E82" s="137"/>
      <c r="F82" s="137"/>
      <c r="G82" s="137"/>
      <c r="H82" s="137"/>
      <c r="I82" s="137"/>
      <c r="J82" s="137"/>
      <c r="K82" s="137"/>
    </row>
    <row r="83" spans="2:11">
      <c r="B83" s="137"/>
      <c r="D83" s="137"/>
      <c r="E83" s="137"/>
      <c r="F83" s="137"/>
      <c r="G83" s="137"/>
      <c r="H83" s="137"/>
      <c r="I83" s="137"/>
      <c r="J83" s="137"/>
      <c r="K83" s="137"/>
    </row>
    <row r="84" spans="2:11">
      <c r="B84" s="137"/>
      <c r="D84" s="137"/>
      <c r="E84" s="137"/>
      <c r="F84" s="137"/>
      <c r="G84" s="137"/>
      <c r="H84" s="137"/>
      <c r="I84" s="137"/>
      <c r="J84" s="137"/>
      <c r="K84" s="137"/>
    </row>
    <row r="85" spans="2:11">
      <c r="B85" s="137"/>
      <c r="D85" s="137"/>
      <c r="E85" s="137"/>
      <c r="F85" s="137"/>
      <c r="G85" s="137"/>
      <c r="H85" s="137"/>
      <c r="I85" s="137"/>
      <c r="J85" s="137"/>
      <c r="K85" s="137"/>
    </row>
    <row r="86" spans="2:11">
      <c r="B86" s="137"/>
      <c r="D86" s="137"/>
      <c r="E86" s="137"/>
      <c r="F86" s="137"/>
      <c r="G86" s="137"/>
      <c r="H86" s="137"/>
      <c r="I86" s="137"/>
      <c r="J86" s="137"/>
      <c r="K86" s="137"/>
    </row>
    <row r="87" spans="2:11">
      <c r="B87" s="137"/>
      <c r="D87" s="137"/>
      <c r="E87" s="137"/>
      <c r="F87" s="137"/>
      <c r="G87" s="137"/>
      <c r="H87" s="137"/>
      <c r="I87" s="137"/>
      <c r="J87" s="137"/>
      <c r="K87" s="137"/>
    </row>
    <row r="88" spans="2:11">
      <c r="B88" s="137"/>
      <c r="D88" s="137"/>
      <c r="E88" s="137"/>
      <c r="F88" s="137"/>
      <c r="G88" s="137"/>
      <c r="H88" s="137"/>
      <c r="I88" s="137"/>
      <c r="J88" s="137"/>
      <c r="K88" s="137"/>
    </row>
    <row r="89" spans="2:11">
      <c r="B89" s="137"/>
      <c r="D89" s="137"/>
      <c r="E89" s="137"/>
      <c r="F89" s="137"/>
      <c r="G89" s="137"/>
      <c r="H89" s="137"/>
      <c r="I89" s="137"/>
      <c r="J89" s="137"/>
      <c r="K89" s="137"/>
    </row>
    <row r="90" spans="2:11">
      <c r="B90" s="137"/>
      <c r="D90" s="137"/>
      <c r="E90" s="137"/>
      <c r="F90" s="137"/>
      <c r="G90" s="137"/>
      <c r="H90" s="137"/>
      <c r="I90" s="137"/>
      <c r="J90" s="137"/>
      <c r="K90" s="137"/>
    </row>
    <row r="91" spans="2:11">
      <c r="B91" s="137"/>
      <c r="D91" s="137"/>
      <c r="E91" s="137"/>
      <c r="F91" s="137"/>
      <c r="G91" s="137"/>
      <c r="H91" s="137"/>
      <c r="I91" s="137"/>
      <c r="J91" s="137"/>
      <c r="K91" s="137"/>
    </row>
    <row r="92" spans="2:11">
      <c r="B92" s="137"/>
      <c r="D92" s="137"/>
      <c r="E92" s="137"/>
      <c r="F92" s="137"/>
      <c r="G92" s="137"/>
      <c r="H92" s="137"/>
      <c r="I92" s="137"/>
      <c r="J92" s="137"/>
      <c r="K92" s="137"/>
    </row>
    <row r="93" spans="2:11">
      <c r="B93" s="137"/>
      <c r="D93" s="137"/>
      <c r="E93" s="137"/>
      <c r="F93" s="137"/>
      <c r="G93" s="137"/>
      <c r="H93" s="137"/>
      <c r="I93" s="137"/>
      <c r="J93" s="137"/>
      <c r="K93" s="137"/>
    </row>
    <row r="94" spans="2:11">
      <c r="B94" s="137"/>
      <c r="D94" s="137"/>
      <c r="E94" s="137"/>
      <c r="F94" s="137"/>
      <c r="G94" s="137"/>
      <c r="H94" s="137"/>
      <c r="I94" s="137"/>
      <c r="J94" s="137"/>
      <c r="K94" s="137"/>
    </row>
    <row r="95" spans="2:11">
      <c r="B95" s="137"/>
      <c r="D95" s="137"/>
      <c r="E95" s="137"/>
      <c r="F95" s="137"/>
      <c r="G95" s="137"/>
      <c r="H95" s="137"/>
      <c r="I95" s="137"/>
      <c r="J95" s="137"/>
      <c r="K95" s="137"/>
    </row>
    <row r="96" spans="2:11">
      <c r="B96" s="137"/>
      <c r="D96" s="137"/>
      <c r="E96" s="137"/>
      <c r="F96" s="137"/>
      <c r="G96" s="137"/>
      <c r="H96" s="137"/>
      <c r="I96" s="137"/>
      <c r="J96" s="137"/>
      <c r="K96" s="137"/>
    </row>
    <row r="97" spans="2:11">
      <c r="B97" s="137"/>
      <c r="D97" s="137"/>
      <c r="E97" s="137"/>
      <c r="F97" s="137"/>
      <c r="G97" s="137"/>
      <c r="H97" s="137"/>
      <c r="I97" s="137"/>
      <c r="J97" s="137"/>
      <c r="K97" s="137"/>
    </row>
    <row r="98" spans="2:11">
      <c r="B98" s="137"/>
      <c r="D98" s="137"/>
      <c r="E98" s="137"/>
      <c r="F98" s="137"/>
      <c r="G98" s="137"/>
      <c r="H98" s="137"/>
      <c r="I98" s="137"/>
      <c r="J98" s="137"/>
      <c r="K98" s="137"/>
    </row>
    <row r="99" spans="2:11">
      <c r="B99" s="137"/>
      <c r="D99" s="137"/>
      <c r="E99" s="137"/>
      <c r="F99" s="137"/>
      <c r="G99" s="137"/>
      <c r="H99" s="137"/>
      <c r="I99" s="137"/>
      <c r="J99" s="137"/>
      <c r="K99" s="137"/>
    </row>
    <row r="100" spans="2:11">
      <c r="B100" s="137"/>
      <c r="D100" s="137"/>
      <c r="E100" s="137"/>
      <c r="F100" s="137"/>
      <c r="G100" s="137"/>
      <c r="H100" s="137"/>
      <c r="I100" s="137"/>
      <c r="J100" s="137"/>
      <c r="K100" s="137"/>
    </row>
    <row r="101" spans="2:11">
      <c r="B101" s="137"/>
      <c r="D101" s="137"/>
      <c r="E101" s="137"/>
      <c r="F101" s="137"/>
      <c r="G101" s="137"/>
      <c r="H101" s="137"/>
      <c r="I101" s="137"/>
      <c r="J101" s="137"/>
      <c r="K101" s="137"/>
    </row>
    <row r="102" spans="2:11">
      <c r="B102" s="137"/>
      <c r="D102" s="137"/>
      <c r="E102" s="137"/>
      <c r="F102" s="137"/>
      <c r="G102" s="137"/>
      <c r="H102" s="137"/>
      <c r="I102" s="137"/>
      <c r="J102" s="137"/>
      <c r="K102" s="137"/>
    </row>
    <row r="103" spans="2:11">
      <c r="B103" s="137"/>
      <c r="D103" s="137"/>
      <c r="E103" s="137"/>
      <c r="F103" s="137"/>
      <c r="G103" s="137"/>
      <c r="H103" s="137"/>
      <c r="I103" s="137"/>
      <c r="J103" s="137"/>
      <c r="K103" s="137"/>
    </row>
    <row r="104" spans="2:11">
      <c r="B104" s="137"/>
      <c r="D104" s="137"/>
      <c r="E104" s="137"/>
      <c r="F104" s="137"/>
      <c r="G104" s="137"/>
      <c r="H104" s="137"/>
      <c r="I104" s="137"/>
      <c r="J104" s="137"/>
      <c r="K104" s="137"/>
    </row>
    <row r="105" spans="2:11">
      <c r="B105" s="137"/>
      <c r="D105" s="137"/>
      <c r="E105" s="137"/>
      <c r="F105" s="137"/>
      <c r="G105" s="137"/>
      <c r="H105" s="137"/>
      <c r="I105" s="137"/>
      <c r="J105" s="137"/>
      <c r="K105" s="137"/>
    </row>
    <row r="106" spans="2:11">
      <c r="B106" s="137"/>
      <c r="D106" s="137"/>
      <c r="E106" s="137"/>
      <c r="F106" s="137"/>
      <c r="G106" s="137"/>
      <c r="H106" s="137"/>
      <c r="I106" s="137"/>
      <c r="J106" s="137"/>
      <c r="K106" s="137"/>
    </row>
    <row r="107" spans="2:11">
      <c r="B107" s="137"/>
      <c r="D107" s="137"/>
      <c r="E107" s="137"/>
      <c r="F107" s="137"/>
      <c r="G107" s="137"/>
      <c r="H107" s="137"/>
      <c r="I107" s="137"/>
      <c r="J107" s="137"/>
      <c r="K107" s="137"/>
    </row>
    <row r="108" spans="2:11">
      <c r="B108" s="137"/>
      <c r="D108" s="137"/>
      <c r="E108" s="137"/>
      <c r="F108" s="137"/>
      <c r="G108" s="137"/>
      <c r="H108" s="137"/>
      <c r="I108" s="137"/>
      <c r="J108" s="137"/>
      <c r="K108" s="137"/>
    </row>
    <row r="109" spans="2:11">
      <c r="B109" s="137"/>
      <c r="D109" s="137"/>
      <c r="E109" s="137"/>
      <c r="F109" s="137"/>
      <c r="G109" s="137"/>
      <c r="H109" s="137"/>
      <c r="I109" s="137"/>
      <c r="J109" s="137"/>
      <c r="K109" s="137"/>
    </row>
    <row r="110" spans="2:11">
      <c r="B110" s="137"/>
      <c r="D110" s="137"/>
      <c r="E110" s="137"/>
      <c r="F110" s="137"/>
      <c r="G110" s="137"/>
      <c r="H110" s="137"/>
      <c r="I110" s="137"/>
      <c r="J110" s="137"/>
      <c r="K110" s="137"/>
    </row>
    <row r="111" spans="2:11">
      <c r="B111" s="137"/>
      <c r="D111" s="137"/>
      <c r="E111" s="137"/>
      <c r="F111" s="137"/>
      <c r="G111" s="137"/>
      <c r="H111" s="137"/>
      <c r="I111" s="137"/>
      <c r="J111" s="137"/>
      <c r="K111" s="137"/>
    </row>
    <row r="112" spans="2:11">
      <c r="B112" s="137"/>
      <c r="D112" s="137"/>
      <c r="E112" s="137"/>
      <c r="F112" s="137"/>
      <c r="G112" s="137"/>
      <c r="H112" s="137"/>
      <c r="I112" s="137"/>
      <c r="J112" s="137"/>
      <c r="K112" s="137"/>
    </row>
    <row r="113" spans="2:11">
      <c r="B113" s="137"/>
      <c r="D113" s="137"/>
      <c r="E113" s="137"/>
      <c r="F113" s="137"/>
      <c r="G113" s="137"/>
      <c r="H113" s="137"/>
      <c r="I113" s="137"/>
      <c r="J113" s="137"/>
      <c r="K113" s="137"/>
    </row>
    <row r="114" spans="2:11">
      <c r="B114" s="137"/>
      <c r="D114" s="137"/>
      <c r="E114" s="137"/>
      <c r="F114" s="137"/>
      <c r="G114" s="137"/>
      <c r="H114" s="137"/>
      <c r="I114" s="137"/>
      <c r="J114" s="137"/>
      <c r="K114" s="137"/>
    </row>
    <row r="115" spans="2:11">
      <c r="B115" s="137"/>
      <c r="D115" s="137"/>
      <c r="E115" s="137"/>
      <c r="F115" s="137"/>
      <c r="G115" s="137"/>
      <c r="H115" s="137"/>
      <c r="I115" s="137"/>
      <c r="J115" s="137"/>
      <c r="K115" s="137"/>
    </row>
    <row r="116" spans="2:11">
      <c r="B116" s="137"/>
      <c r="D116" s="137"/>
      <c r="E116" s="137"/>
      <c r="F116" s="137"/>
      <c r="G116" s="137"/>
      <c r="H116" s="137"/>
      <c r="I116" s="137"/>
      <c r="J116" s="137"/>
      <c r="K116" s="137"/>
    </row>
    <row r="117" spans="2:11">
      <c r="B117" s="137"/>
      <c r="D117" s="137"/>
      <c r="E117" s="137"/>
      <c r="F117" s="137"/>
      <c r="G117" s="137"/>
      <c r="H117" s="137"/>
      <c r="I117" s="137"/>
      <c r="J117" s="137"/>
      <c r="K117" s="137"/>
    </row>
    <row r="118" spans="2:11">
      <c r="B118" s="137"/>
      <c r="D118" s="137"/>
      <c r="E118" s="137"/>
      <c r="F118" s="137"/>
      <c r="G118" s="137"/>
      <c r="H118" s="137"/>
      <c r="I118" s="137"/>
      <c r="J118" s="137"/>
      <c r="K118" s="137"/>
    </row>
    <row r="119" spans="2:11">
      <c r="B119" s="137"/>
      <c r="D119" s="137"/>
      <c r="E119" s="137"/>
      <c r="F119" s="137"/>
      <c r="G119" s="137"/>
      <c r="H119" s="137"/>
      <c r="I119" s="137"/>
      <c r="J119" s="137"/>
      <c r="K119" s="137"/>
    </row>
    <row r="120" spans="2:11">
      <c r="B120" s="137"/>
      <c r="D120" s="137"/>
      <c r="E120" s="137"/>
      <c r="F120" s="137"/>
      <c r="G120" s="137"/>
      <c r="H120" s="137"/>
      <c r="I120" s="137"/>
      <c r="J120" s="137"/>
      <c r="K120" s="137"/>
    </row>
    <row r="121" spans="2:11">
      <c r="B121" s="137"/>
      <c r="D121" s="137"/>
      <c r="E121" s="137"/>
      <c r="F121" s="137"/>
      <c r="G121" s="137"/>
      <c r="H121" s="137"/>
      <c r="I121" s="137"/>
      <c r="J121" s="137"/>
      <c r="K121" s="137"/>
    </row>
    <row r="122" spans="2:11">
      <c r="B122" s="137"/>
      <c r="D122" s="137"/>
      <c r="E122" s="137"/>
      <c r="F122" s="137"/>
      <c r="G122" s="137"/>
      <c r="H122" s="137"/>
      <c r="I122" s="137"/>
      <c r="J122" s="137"/>
      <c r="K122" s="137"/>
    </row>
    <row r="123" spans="2:11">
      <c r="B123" s="137"/>
      <c r="D123" s="137"/>
      <c r="E123" s="137"/>
      <c r="F123" s="137"/>
      <c r="G123" s="137"/>
      <c r="H123" s="137"/>
      <c r="I123" s="137"/>
      <c r="J123" s="137"/>
      <c r="K123" s="137"/>
    </row>
    <row r="124" spans="2:11">
      <c r="B124" s="137"/>
      <c r="D124" s="137"/>
      <c r="E124" s="137"/>
      <c r="F124" s="137"/>
      <c r="G124" s="137"/>
      <c r="H124" s="137"/>
      <c r="I124" s="137"/>
      <c r="J124" s="137"/>
      <c r="K124" s="137"/>
    </row>
    <row r="125" spans="2:11">
      <c r="B125" s="137"/>
      <c r="D125" s="137"/>
      <c r="E125" s="137"/>
      <c r="F125" s="137"/>
      <c r="G125" s="137"/>
      <c r="H125" s="137"/>
      <c r="I125" s="137"/>
      <c r="J125" s="137"/>
      <c r="K125" s="137"/>
    </row>
    <row r="126" spans="2:11">
      <c r="B126" s="137"/>
      <c r="D126" s="137"/>
      <c r="E126" s="137"/>
      <c r="F126" s="137"/>
      <c r="G126" s="137"/>
      <c r="H126" s="137"/>
      <c r="I126" s="137"/>
      <c r="J126" s="137"/>
      <c r="K126" s="137"/>
    </row>
    <row r="127" spans="2:11">
      <c r="B127" s="137"/>
      <c r="D127" s="137"/>
      <c r="E127" s="137"/>
      <c r="F127" s="137"/>
      <c r="G127" s="137"/>
      <c r="H127" s="137"/>
      <c r="I127" s="137"/>
      <c r="J127" s="137"/>
      <c r="K127" s="137"/>
    </row>
    <row r="128" spans="2:11">
      <c r="B128" s="137"/>
      <c r="D128" s="137"/>
      <c r="E128" s="137"/>
      <c r="F128" s="137"/>
      <c r="G128" s="137"/>
      <c r="H128" s="137"/>
      <c r="I128" s="137"/>
      <c r="J128" s="137"/>
      <c r="K128" s="137"/>
    </row>
    <row r="129" spans="2:11">
      <c r="B129" s="137"/>
      <c r="D129" s="137"/>
      <c r="E129" s="137"/>
      <c r="F129" s="137"/>
      <c r="G129" s="137"/>
      <c r="H129" s="137"/>
      <c r="I129" s="137"/>
      <c r="J129" s="137"/>
      <c r="K129" s="137"/>
    </row>
    <row r="130" spans="2:11">
      <c r="B130" s="137"/>
      <c r="D130" s="137"/>
      <c r="E130" s="137"/>
      <c r="F130" s="137"/>
      <c r="G130" s="137"/>
      <c r="H130" s="137"/>
      <c r="I130" s="137"/>
      <c r="J130" s="137"/>
      <c r="K130" s="137"/>
    </row>
    <row r="131" spans="2:11">
      <c r="B131" s="137"/>
      <c r="D131" s="137"/>
      <c r="E131" s="137"/>
      <c r="F131" s="137"/>
      <c r="G131" s="137"/>
      <c r="H131" s="137"/>
      <c r="I131" s="137"/>
      <c r="J131" s="137"/>
      <c r="K131" s="137"/>
    </row>
    <row r="132" spans="2:11">
      <c r="B132" s="137"/>
      <c r="D132" s="137"/>
      <c r="E132" s="137"/>
      <c r="F132" s="137"/>
      <c r="G132" s="137"/>
      <c r="H132" s="137"/>
      <c r="I132" s="137"/>
      <c r="J132" s="137"/>
      <c r="K132" s="137"/>
    </row>
    <row r="133" spans="2:11">
      <c r="B133" s="137"/>
      <c r="D133" s="137"/>
      <c r="E133" s="137"/>
      <c r="F133" s="137"/>
      <c r="G133" s="137"/>
      <c r="H133" s="137"/>
      <c r="I133" s="137"/>
      <c r="J133" s="137"/>
      <c r="K133" s="137"/>
    </row>
    <row r="134" spans="2:11">
      <c r="B134" s="137"/>
      <c r="D134" s="137"/>
      <c r="E134" s="137"/>
      <c r="F134" s="137"/>
      <c r="G134" s="137"/>
      <c r="H134" s="137"/>
      <c r="I134" s="137"/>
      <c r="J134" s="137"/>
      <c r="K134" s="137"/>
    </row>
    <row r="135" spans="2:11">
      <c r="B135" s="137"/>
      <c r="D135" s="137"/>
      <c r="E135" s="137"/>
      <c r="F135" s="137"/>
      <c r="G135" s="137"/>
      <c r="H135" s="137"/>
      <c r="I135" s="137"/>
      <c r="J135" s="137"/>
      <c r="K135" s="137"/>
    </row>
    <row r="136" spans="2:11">
      <c r="B136" s="137"/>
      <c r="D136" s="137"/>
      <c r="E136" s="137"/>
      <c r="F136" s="137"/>
      <c r="G136" s="137"/>
      <c r="H136" s="137"/>
      <c r="I136" s="137"/>
      <c r="J136" s="137"/>
      <c r="K136" s="137"/>
    </row>
    <row r="137" spans="2:11">
      <c r="B137" s="137"/>
      <c r="D137" s="137"/>
      <c r="E137" s="137"/>
      <c r="F137" s="137"/>
      <c r="G137" s="137"/>
      <c r="H137" s="137"/>
      <c r="I137" s="137"/>
      <c r="J137" s="137"/>
      <c r="K137" s="137"/>
    </row>
    <row r="138" spans="2:11">
      <c r="B138" s="137"/>
      <c r="D138" s="137"/>
      <c r="E138" s="137"/>
      <c r="F138" s="137"/>
      <c r="G138" s="137"/>
      <c r="H138" s="137"/>
      <c r="I138" s="137"/>
      <c r="J138" s="137"/>
      <c r="K138" s="137"/>
    </row>
    <row r="139" spans="2:11">
      <c r="B139" s="137"/>
      <c r="D139" s="137"/>
      <c r="E139" s="137"/>
      <c r="F139" s="137"/>
      <c r="G139" s="137"/>
      <c r="H139" s="137"/>
      <c r="I139" s="137"/>
      <c r="J139" s="137"/>
      <c r="K139" s="137"/>
    </row>
    <row r="140" spans="2:11">
      <c r="B140" s="137"/>
      <c r="D140" s="137"/>
      <c r="E140" s="137"/>
      <c r="F140" s="137"/>
      <c r="G140" s="137"/>
      <c r="H140" s="137"/>
      <c r="I140" s="137"/>
      <c r="J140" s="137"/>
      <c r="K140" s="137"/>
    </row>
    <row r="141" spans="2:11">
      <c r="B141" s="137"/>
      <c r="D141" s="137"/>
      <c r="E141" s="137"/>
      <c r="F141" s="137"/>
      <c r="G141" s="137"/>
      <c r="H141" s="137"/>
      <c r="I141" s="137"/>
      <c r="J141" s="137"/>
      <c r="K141" s="137"/>
    </row>
    <row r="142" spans="2:11">
      <c r="B142" s="137"/>
      <c r="D142" s="137"/>
      <c r="E142" s="137"/>
      <c r="F142" s="137"/>
      <c r="G142" s="137"/>
      <c r="H142" s="137"/>
      <c r="I142" s="137"/>
      <c r="J142" s="137"/>
      <c r="K142" s="137"/>
    </row>
    <row r="143" spans="2:11">
      <c r="B143" s="137"/>
      <c r="D143" s="137"/>
      <c r="E143" s="137"/>
      <c r="F143" s="137"/>
      <c r="G143" s="137"/>
      <c r="H143" s="137"/>
      <c r="I143" s="137"/>
      <c r="J143" s="137"/>
      <c r="K143" s="137"/>
    </row>
    <row r="144" spans="2:11">
      <c r="B144" s="137"/>
      <c r="D144" s="137"/>
      <c r="E144" s="137"/>
      <c r="F144" s="137"/>
      <c r="G144" s="137"/>
      <c r="H144" s="137"/>
      <c r="I144" s="137"/>
      <c r="J144" s="137"/>
      <c r="K144" s="137"/>
    </row>
    <row r="145" spans="2:11">
      <c r="B145" s="137"/>
      <c r="D145" s="137"/>
      <c r="E145" s="137"/>
      <c r="F145" s="137"/>
      <c r="G145" s="137"/>
      <c r="H145" s="137"/>
      <c r="I145" s="137"/>
      <c r="J145" s="137"/>
      <c r="K145" s="137"/>
    </row>
    <row r="146" spans="2:11">
      <c r="B146" s="137"/>
      <c r="D146" s="137"/>
      <c r="E146" s="137"/>
      <c r="F146" s="137"/>
      <c r="G146" s="137"/>
      <c r="H146" s="137"/>
      <c r="I146" s="137"/>
      <c r="J146" s="137"/>
      <c r="K146" s="137"/>
    </row>
    <row r="147" spans="2:11">
      <c r="B147" s="137"/>
      <c r="D147" s="137"/>
      <c r="E147" s="137"/>
      <c r="F147" s="137"/>
      <c r="G147" s="137"/>
      <c r="H147" s="137"/>
      <c r="I147" s="137"/>
      <c r="J147" s="137"/>
      <c r="K147" s="137"/>
    </row>
    <row r="148" spans="2:11">
      <c r="B148" s="137"/>
      <c r="D148" s="137"/>
      <c r="E148" s="137"/>
      <c r="F148" s="137"/>
      <c r="G148" s="137"/>
      <c r="H148" s="137"/>
      <c r="I148" s="137"/>
      <c r="J148" s="137"/>
      <c r="K148" s="137"/>
    </row>
    <row r="149" spans="2:11">
      <c r="B149" s="137"/>
      <c r="D149" s="137"/>
      <c r="E149" s="137"/>
      <c r="F149" s="137"/>
      <c r="G149" s="137"/>
      <c r="H149" s="137"/>
      <c r="I149" s="137"/>
      <c r="J149" s="137"/>
      <c r="K149" s="137"/>
    </row>
    <row r="150" spans="2:11">
      <c r="B150" s="137"/>
      <c r="D150" s="137"/>
      <c r="E150" s="137"/>
      <c r="F150" s="137"/>
      <c r="G150" s="137"/>
      <c r="H150" s="137"/>
      <c r="I150" s="137"/>
      <c r="J150" s="137"/>
      <c r="K150" s="137"/>
    </row>
    <row r="151" spans="2:11">
      <c r="B151" s="137"/>
      <c r="D151" s="137"/>
      <c r="E151" s="137"/>
      <c r="F151" s="137"/>
      <c r="G151" s="137"/>
      <c r="H151" s="137"/>
      <c r="I151" s="137"/>
      <c r="J151" s="137"/>
      <c r="K151" s="137"/>
    </row>
    <row r="152" spans="2:11">
      <c r="B152" s="137"/>
      <c r="D152" s="137"/>
      <c r="E152" s="137"/>
      <c r="F152" s="137"/>
      <c r="G152" s="137"/>
      <c r="H152" s="137"/>
      <c r="I152" s="137"/>
      <c r="J152" s="137"/>
      <c r="K152" s="137"/>
    </row>
    <row r="153" spans="2:11">
      <c r="B153" s="137"/>
      <c r="D153" s="137"/>
      <c r="E153" s="137"/>
      <c r="F153" s="137"/>
      <c r="G153" s="137"/>
      <c r="H153" s="137"/>
      <c r="I153" s="137"/>
      <c r="J153" s="137"/>
      <c r="K153" s="137"/>
    </row>
    <row r="154" spans="2:11">
      <c r="B154" s="137"/>
      <c r="D154" s="137"/>
      <c r="E154" s="137"/>
      <c r="F154" s="137"/>
      <c r="G154" s="137"/>
      <c r="H154" s="137"/>
      <c r="I154" s="137"/>
      <c r="J154" s="137"/>
      <c r="K154" s="137"/>
    </row>
    <row r="155" spans="2:11">
      <c r="B155" s="137"/>
      <c r="D155" s="137"/>
      <c r="E155" s="137"/>
      <c r="F155" s="137"/>
      <c r="G155" s="137"/>
      <c r="H155" s="137"/>
      <c r="I155" s="137"/>
      <c r="J155" s="137"/>
      <c r="K155" s="137"/>
    </row>
    <row r="156" spans="2:11">
      <c r="B156" s="137"/>
      <c r="D156" s="137"/>
      <c r="E156" s="137"/>
      <c r="F156" s="137"/>
      <c r="G156" s="137"/>
      <c r="H156" s="137"/>
      <c r="I156" s="137"/>
      <c r="J156" s="137"/>
      <c r="K156" s="137"/>
    </row>
    <row r="157" spans="2:11">
      <c r="B157" s="137"/>
      <c r="D157" s="137"/>
      <c r="E157" s="137"/>
      <c r="F157" s="137"/>
      <c r="G157" s="137"/>
      <c r="H157" s="137"/>
      <c r="I157" s="137"/>
      <c r="J157" s="137"/>
      <c r="K157" s="137"/>
    </row>
    <row r="158" spans="2:11">
      <c r="B158" s="137"/>
      <c r="D158" s="137"/>
      <c r="E158" s="137"/>
      <c r="F158" s="137"/>
      <c r="G158" s="137"/>
      <c r="H158" s="137"/>
      <c r="I158" s="137"/>
      <c r="J158" s="137"/>
      <c r="K158" s="137"/>
    </row>
    <row r="159" spans="2:11">
      <c r="B159" s="137"/>
      <c r="D159" s="137"/>
      <c r="E159" s="137"/>
      <c r="F159" s="137"/>
      <c r="G159" s="137"/>
      <c r="H159" s="137"/>
      <c r="I159" s="137"/>
      <c r="J159" s="137"/>
      <c r="K159" s="137"/>
    </row>
    <row r="160" spans="2:11">
      <c r="B160" s="137"/>
      <c r="D160" s="137"/>
      <c r="E160" s="137"/>
      <c r="F160" s="137"/>
      <c r="G160" s="137"/>
      <c r="H160" s="137"/>
      <c r="I160" s="137"/>
      <c r="J160" s="137"/>
      <c r="K160" s="137"/>
    </row>
    <row r="161" spans="2:11">
      <c r="B161" s="137"/>
      <c r="D161" s="137"/>
      <c r="E161" s="137"/>
      <c r="F161" s="137"/>
      <c r="G161" s="137"/>
      <c r="H161" s="137"/>
      <c r="I161" s="137"/>
      <c r="J161" s="137"/>
      <c r="K161" s="137"/>
    </row>
    <row r="162" spans="2:11">
      <c r="B162" s="137"/>
      <c r="D162" s="137"/>
      <c r="E162" s="137"/>
      <c r="F162" s="137"/>
      <c r="G162" s="137"/>
      <c r="H162" s="137"/>
      <c r="I162" s="137"/>
      <c r="J162" s="137"/>
      <c r="K162" s="137"/>
    </row>
    <row r="163" spans="2:11">
      <c r="B163" s="137"/>
      <c r="D163" s="137"/>
      <c r="E163" s="137"/>
      <c r="F163" s="137"/>
      <c r="G163" s="137"/>
      <c r="H163" s="137"/>
      <c r="I163" s="137"/>
      <c r="J163" s="137"/>
      <c r="K163" s="137"/>
    </row>
    <row r="164" spans="2:11">
      <c r="B164" s="137"/>
      <c r="D164" s="137"/>
      <c r="E164" s="137"/>
      <c r="F164" s="137"/>
      <c r="G164" s="137"/>
      <c r="H164" s="137"/>
      <c r="I164" s="137"/>
      <c r="J164" s="137"/>
      <c r="K164" s="137"/>
    </row>
    <row r="165" spans="2:11">
      <c r="B165" s="137"/>
      <c r="D165" s="137"/>
      <c r="E165" s="137"/>
      <c r="F165" s="137"/>
      <c r="G165" s="137"/>
      <c r="H165" s="137"/>
      <c r="I165" s="137"/>
      <c r="J165" s="137"/>
      <c r="K165" s="137"/>
    </row>
    <row r="166" spans="2:11">
      <c r="B166" s="137"/>
      <c r="D166" s="137"/>
      <c r="E166" s="137"/>
      <c r="F166" s="137"/>
      <c r="G166" s="137"/>
      <c r="H166" s="137"/>
      <c r="I166" s="137"/>
      <c r="J166" s="137"/>
      <c r="K166" s="137"/>
    </row>
    <row r="167" spans="2:11">
      <c r="B167" s="137"/>
      <c r="D167" s="137"/>
      <c r="E167" s="137"/>
      <c r="F167" s="137"/>
      <c r="G167" s="137"/>
      <c r="H167" s="137"/>
      <c r="I167" s="137"/>
      <c r="J167" s="137"/>
      <c r="K167" s="137"/>
    </row>
    <row r="168" spans="2:11">
      <c r="B168" s="137"/>
      <c r="D168" s="137"/>
      <c r="E168" s="137"/>
      <c r="F168" s="137"/>
      <c r="G168" s="137"/>
      <c r="H168" s="137"/>
      <c r="I168" s="137"/>
      <c r="J168" s="137"/>
      <c r="K168" s="137"/>
    </row>
    <row r="169" spans="2:11">
      <c r="B169" s="137"/>
      <c r="D169" s="137"/>
      <c r="E169" s="137"/>
      <c r="F169" s="137"/>
      <c r="G169" s="137"/>
      <c r="H169" s="137"/>
      <c r="I169" s="137"/>
      <c r="J169" s="137"/>
      <c r="K169" s="137"/>
    </row>
    <row r="170" spans="2:11">
      <c r="B170" s="137"/>
      <c r="D170" s="137"/>
      <c r="E170" s="137"/>
      <c r="F170" s="137"/>
      <c r="G170" s="137"/>
      <c r="H170" s="137"/>
      <c r="I170" s="137"/>
      <c r="J170" s="137"/>
      <c r="K170" s="137"/>
    </row>
  </sheetData>
  <sheetProtection algorithmName="SHA-512" hashValue="KE2loupfSRnPf7HeYTCiP8BzGCur/vSrc//llChpiV7LAtMM4i22BBI7bc9+VvaFrr1RQM+9TMrOLDDYP8Tdgw==" saltValue="/JmaWe/9qXvj5Vd6ayjqrQ==" spinCount="100000" sheet="1" objects="1" scenarios="1" selectLockedCells="1" selectUnlockedCells="1"/>
  <mergeCells count="13">
    <mergeCell ref="B16:E16"/>
    <mergeCell ref="B6:B12"/>
    <mergeCell ref="D6:I6"/>
    <mergeCell ref="D7:I7"/>
    <mergeCell ref="D13:I13"/>
    <mergeCell ref="D14:I14"/>
    <mergeCell ref="B57:B64"/>
    <mergeCell ref="B17:B23"/>
    <mergeCell ref="B25:E25"/>
    <mergeCell ref="B26:B32"/>
    <mergeCell ref="B39:E40"/>
    <mergeCell ref="B45:B50"/>
    <mergeCell ref="B52:B56"/>
  </mergeCells>
  <dataValidations count="1">
    <dataValidation type="whole" operator="greaterThanOrEqual" allowBlank="1" showErrorMessage="1" errorTitle="ERROR" error="Escriba un número igual o mayor que 0" promptTitle="ERROR" prompt="Escriba un número igual o mayor que 0" sqref="E9:H11">
      <formula1>0</formula1>
    </dataValidation>
  </dataValidations>
  <hyperlinks>
    <hyperlink ref="B5" location="INDICE!A1" display="VOLVER AL INDICE"/>
  </hyperlinks>
  <pageMargins left="0.25" right="0.25" top="0.75" bottom="0.75" header="0.3" footer="0.3"/>
  <pageSetup paperSize="178" orientation="landscape" horizontalDpi="1200" verticalDpi="12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98"/>
  <sheetViews>
    <sheetView showGridLines="0" workbookViewId="0">
      <selection activeCell="P16" sqref="P16"/>
    </sheetView>
  </sheetViews>
  <sheetFormatPr baseColWidth="10" defaultColWidth="14.42578125" defaultRowHeight="15" customHeight="1"/>
  <cols>
    <col min="1" max="1" width="1.85546875" style="381" customWidth="1"/>
    <col min="2" max="2" width="12.85546875" style="381" customWidth="1"/>
    <col min="3" max="3" width="5" style="381" customWidth="1"/>
    <col min="4" max="4" width="34.85546875" style="381" customWidth="1"/>
    <col min="5" max="5" width="12.140625" style="381" customWidth="1"/>
    <col min="6" max="6" width="12.42578125" style="381" customWidth="1"/>
    <col min="7" max="7" width="11.28515625" style="381" customWidth="1"/>
    <col min="8" max="255" width="10.7109375" style="381" customWidth="1"/>
    <col min="256" max="16384" width="14.42578125" style="385"/>
  </cols>
  <sheetData>
    <row r="1" spans="1:255" ht="100.5" customHeight="1" thickBot="1">
      <c r="A1" s="1451"/>
      <c r="B1" s="1434"/>
      <c r="C1" s="1434"/>
      <c r="D1" s="1434"/>
      <c r="E1" s="1434"/>
      <c r="F1" s="1434"/>
      <c r="G1" s="1434"/>
      <c r="H1" s="1434"/>
      <c r="I1" s="1434"/>
      <c r="J1" s="1434"/>
      <c r="K1" s="1434"/>
      <c r="L1" s="1434"/>
      <c r="M1" s="1434"/>
      <c r="N1" s="1434"/>
      <c r="O1" s="1434"/>
      <c r="P1" s="1435"/>
      <c r="Q1" s="728"/>
      <c r="R1" s="729"/>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c r="BE1" s="556"/>
      <c r="BF1" s="556"/>
      <c r="BG1" s="556"/>
      <c r="BH1" s="556"/>
      <c r="BI1" s="556"/>
      <c r="BJ1" s="556"/>
      <c r="BK1" s="556"/>
      <c r="BL1" s="556"/>
      <c r="BM1" s="556"/>
      <c r="BN1" s="556"/>
      <c r="BO1" s="556"/>
      <c r="BP1" s="556"/>
      <c r="BQ1" s="556"/>
      <c r="BR1" s="556"/>
      <c r="BS1" s="556"/>
      <c r="BT1" s="556"/>
      <c r="BU1" s="556"/>
      <c r="BV1" s="556"/>
      <c r="BW1" s="556"/>
      <c r="BX1" s="556"/>
      <c r="BY1" s="556"/>
      <c r="BZ1" s="556"/>
      <c r="CA1" s="556"/>
      <c r="CB1" s="556"/>
      <c r="CC1" s="556"/>
      <c r="CD1" s="556"/>
      <c r="CE1" s="556"/>
      <c r="CF1" s="556"/>
      <c r="CG1" s="556"/>
      <c r="CH1" s="556"/>
      <c r="CI1" s="556"/>
      <c r="CJ1" s="556"/>
      <c r="CK1" s="556"/>
      <c r="CL1" s="556"/>
      <c r="CM1" s="556"/>
      <c r="CN1" s="556"/>
      <c r="CO1" s="556"/>
      <c r="CP1" s="556"/>
      <c r="CQ1" s="556"/>
      <c r="CR1" s="556"/>
      <c r="CS1" s="556"/>
      <c r="CT1" s="556"/>
      <c r="CU1" s="556"/>
      <c r="CV1" s="556"/>
      <c r="CW1" s="556"/>
      <c r="CX1" s="556"/>
      <c r="CY1" s="556"/>
      <c r="CZ1" s="556"/>
      <c r="DA1" s="556"/>
      <c r="DB1" s="556"/>
      <c r="DC1" s="556"/>
      <c r="DD1" s="556"/>
      <c r="DE1" s="556"/>
      <c r="DF1" s="556"/>
      <c r="DG1" s="556"/>
      <c r="DH1" s="556"/>
      <c r="DI1" s="556"/>
      <c r="DJ1" s="556"/>
      <c r="DK1" s="556"/>
      <c r="DL1" s="556"/>
      <c r="DM1" s="556"/>
      <c r="DN1" s="556"/>
      <c r="DO1" s="556"/>
      <c r="DP1" s="556"/>
      <c r="DQ1" s="556"/>
      <c r="DR1" s="556"/>
      <c r="DS1" s="556"/>
      <c r="DT1" s="556"/>
      <c r="DU1" s="556"/>
      <c r="DV1" s="556"/>
      <c r="DW1" s="556"/>
      <c r="DX1" s="556"/>
      <c r="DY1" s="556"/>
      <c r="DZ1" s="556"/>
      <c r="EA1" s="556"/>
      <c r="EB1" s="556"/>
      <c r="EC1" s="556"/>
      <c r="ED1" s="556"/>
      <c r="EE1" s="556"/>
      <c r="EF1" s="556"/>
      <c r="EG1" s="556"/>
      <c r="EH1" s="556"/>
      <c r="EI1" s="556"/>
      <c r="EJ1" s="556"/>
      <c r="EK1" s="556"/>
      <c r="EL1" s="556"/>
      <c r="EM1" s="556"/>
      <c r="EN1" s="556"/>
      <c r="EO1" s="556"/>
      <c r="EP1" s="556"/>
      <c r="EQ1" s="556"/>
      <c r="ER1" s="556"/>
      <c r="ES1" s="556"/>
      <c r="ET1" s="556"/>
      <c r="EU1" s="556"/>
      <c r="EV1" s="556"/>
      <c r="EW1" s="556"/>
      <c r="EX1" s="556"/>
      <c r="EY1" s="556"/>
      <c r="EZ1" s="556"/>
      <c r="FA1" s="556"/>
      <c r="FB1" s="556"/>
      <c r="FC1" s="556"/>
      <c r="FD1" s="556"/>
      <c r="FE1" s="556"/>
      <c r="FF1" s="556"/>
      <c r="FG1" s="556"/>
      <c r="FH1" s="556"/>
      <c r="FI1" s="556"/>
      <c r="FJ1" s="556"/>
      <c r="FK1" s="556"/>
      <c r="FL1" s="556"/>
      <c r="FM1" s="556"/>
      <c r="FN1" s="556"/>
      <c r="FO1" s="556"/>
      <c r="FP1" s="556"/>
      <c r="FQ1" s="556"/>
      <c r="FR1" s="556"/>
      <c r="FS1" s="556"/>
      <c r="FT1" s="556"/>
      <c r="FU1" s="556"/>
      <c r="FV1" s="556"/>
      <c r="FW1" s="556"/>
      <c r="FX1" s="556"/>
      <c r="FY1" s="556"/>
      <c r="FZ1" s="556"/>
      <c r="GA1" s="556"/>
      <c r="GB1" s="556"/>
      <c r="GC1" s="556"/>
      <c r="GD1" s="556"/>
      <c r="GE1" s="556"/>
      <c r="GF1" s="556"/>
      <c r="GG1" s="556"/>
      <c r="GH1" s="556"/>
      <c r="GI1" s="556"/>
      <c r="GJ1" s="556"/>
      <c r="GK1" s="556"/>
      <c r="GL1" s="556"/>
      <c r="GM1" s="556"/>
      <c r="GN1" s="556"/>
      <c r="GO1" s="556"/>
      <c r="GP1" s="556"/>
      <c r="GQ1" s="556"/>
      <c r="GR1" s="556"/>
      <c r="GS1" s="556"/>
      <c r="GT1" s="556"/>
      <c r="GU1" s="556"/>
      <c r="GV1" s="556"/>
      <c r="GW1" s="556"/>
      <c r="GX1" s="556"/>
      <c r="GY1" s="556"/>
      <c r="GZ1" s="556"/>
      <c r="HA1" s="556"/>
      <c r="HB1" s="556"/>
      <c r="HC1" s="556"/>
      <c r="HD1" s="556"/>
      <c r="HE1" s="556"/>
      <c r="HF1" s="556"/>
      <c r="HG1" s="556"/>
      <c r="HH1" s="556"/>
      <c r="HI1" s="556"/>
      <c r="HJ1" s="556"/>
      <c r="HK1" s="556"/>
      <c r="HL1" s="556"/>
      <c r="HM1" s="556"/>
      <c r="HN1" s="556"/>
      <c r="HO1" s="556"/>
      <c r="HP1" s="556"/>
      <c r="HQ1" s="556"/>
      <c r="HR1" s="556"/>
      <c r="HS1" s="556"/>
      <c r="HT1" s="556"/>
      <c r="HU1" s="556"/>
      <c r="HV1" s="556"/>
      <c r="HW1" s="556"/>
      <c r="HX1" s="556"/>
      <c r="HY1" s="556"/>
      <c r="HZ1" s="556"/>
      <c r="IA1" s="556"/>
      <c r="IB1" s="556"/>
      <c r="IC1" s="556"/>
      <c r="ID1" s="556"/>
      <c r="IE1" s="556"/>
      <c r="IF1" s="556"/>
      <c r="IG1" s="556"/>
      <c r="IH1" s="556"/>
      <c r="II1" s="556"/>
      <c r="IJ1" s="556"/>
      <c r="IK1" s="556"/>
      <c r="IL1" s="556"/>
      <c r="IM1" s="556"/>
      <c r="IN1" s="556"/>
      <c r="IO1" s="556"/>
      <c r="IP1" s="556"/>
      <c r="IQ1" s="556"/>
      <c r="IR1" s="556"/>
      <c r="IS1" s="556"/>
      <c r="IT1" s="556"/>
      <c r="IU1" s="557"/>
    </row>
    <row r="2" spans="1:255" ht="18" customHeight="1" thickBot="1">
      <c r="A2" s="1452" t="s">
        <v>1444</v>
      </c>
      <c r="B2" s="1434"/>
      <c r="C2" s="1434"/>
      <c r="D2" s="1434"/>
      <c r="E2" s="1434"/>
      <c r="F2" s="1434"/>
      <c r="G2" s="1434"/>
      <c r="H2" s="1434"/>
      <c r="I2" s="1434"/>
      <c r="J2" s="1434"/>
      <c r="K2" s="1434"/>
      <c r="L2" s="1434"/>
      <c r="M2" s="1434"/>
      <c r="N2" s="1434"/>
      <c r="O2" s="1434"/>
      <c r="P2" s="1435"/>
      <c r="Q2" s="386"/>
      <c r="R2" s="387"/>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c r="FL2" s="238"/>
      <c r="FM2" s="238"/>
      <c r="FN2" s="238"/>
      <c r="FO2" s="238"/>
      <c r="FP2" s="238"/>
      <c r="FQ2" s="238"/>
      <c r="FR2" s="238"/>
      <c r="FS2" s="238"/>
      <c r="FT2" s="238"/>
      <c r="FU2" s="238"/>
      <c r="FV2" s="238"/>
      <c r="FW2" s="238"/>
      <c r="FX2" s="238"/>
      <c r="FY2" s="238"/>
      <c r="FZ2" s="238"/>
      <c r="GA2" s="238"/>
      <c r="GB2" s="238"/>
      <c r="GC2" s="238"/>
      <c r="GD2" s="238"/>
      <c r="GE2" s="238"/>
      <c r="GF2" s="238"/>
      <c r="GG2" s="238"/>
      <c r="GH2" s="238"/>
      <c r="GI2" s="238"/>
      <c r="GJ2" s="238"/>
      <c r="GK2" s="238"/>
      <c r="GL2" s="238"/>
      <c r="GM2" s="238"/>
      <c r="GN2" s="238"/>
      <c r="GO2" s="238"/>
      <c r="GP2" s="238"/>
      <c r="GQ2" s="238"/>
      <c r="GR2" s="238"/>
      <c r="GS2" s="238"/>
      <c r="GT2" s="238"/>
      <c r="GU2" s="238"/>
      <c r="GV2" s="238"/>
      <c r="GW2" s="238"/>
      <c r="GX2" s="238"/>
      <c r="GY2" s="238"/>
      <c r="GZ2" s="238"/>
      <c r="HA2" s="238"/>
      <c r="HB2" s="238"/>
      <c r="HC2" s="238"/>
      <c r="HD2" s="238"/>
      <c r="HE2" s="238"/>
      <c r="HF2" s="238"/>
      <c r="HG2" s="238"/>
      <c r="HH2" s="238"/>
      <c r="HI2" s="238"/>
      <c r="HJ2" s="238"/>
      <c r="HK2" s="238"/>
      <c r="HL2" s="238"/>
      <c r="HM2" s="238"/>
      <c r="HN2" s="238"/>
      <c r="HO2" s="238"/>
      <c r="HP2" s="238"/>
      <c r="HQ2" s="238"/>
      <c r="HR2" s="238"/>
      <c r="HS2" s="238"/>
      <c r="HT2" s="238"/>
      <c r="HU2" s="238"/>
      <c r="HV2" s="238"/>
      <c r="HW2" s="238"/>
      <c r="HX2" s="238"/>
      <c r="HY2" s="238"/>
      <c r="HZ2" s="238"/>
      <c r="IA2" s="238"/>
      <c r="IB2" s="238"/>
      <c r="IC2" s="238"/>
      <c r="ID2" s="238"/>
      <c r="IE2" s="238"/>
      <c r="IF2" s="238"/>
      <c r="IG2" s="238"/>
      <c r="IH2" s="238"/>
      <c r="II2" s="238"/>
      <c r="IJ2" s="238"/>
      <c r="IK2" s="238"/>
      <c r="IL2" s="238"/>
      <c r="IM2" s="238"/>
      <c r="IN2" s="238"/>
      <c r="IO2" s="238"/>
      <c r="IP2" s="238"/>
      <c r="IQ2" s="238"/>
      <c r="IR2" s="238"/>
      <c r="IS2" s="238"/>
      <c r="IT2" s="238"/>
      <c r="IU2" s="239"/>
    </row>
    <row r="3" spans="1:255" ht="18" customHeight="1" thickBot="1">
      <c r="A3" s="1453" t="s">
        <v>104</v>
      </c>
      <c r="B3" s="1434"/>
      <c r="C3" s="1434"/>
      <c r="D3" s="1434"/>
      <c r="E3" s="1434"/>
      <c r="F3" s="1434"/>
      <c r="G3" s="1434"/>
      <c r="H3" s="1434"/>
      <c r="I3" s="1434"/>
      <c r="J3" s="1434"/>
      <c r="K3" s="1434"/>
      <c r="L3" s="1434"/>
      <c r="M3" s="1434"/>
      <c r="N3" s="1434"/>
      <c r="O3" s="1434"/>
      <c r="P3" s="1435"/>
      <c r="Q3" s="386"/>
      <c r="R3" s="387"/>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c r="FL3" s="238"/>
      <c r="FM3" s="238"/>
      <c r="FN3" s="238"/>
      <c r="FO3" s="238"/>
      <c r="FP3" s="238"/>
      <c r="FQ3" s="238"/>
      <c r="FR3" s="238"/>
      <c r="FS3" s="238"/>
      <c r="FT3" s="238"/>
      <c r="FU3" s="238"/>
      <c r="FV3" s="238"/>
      <c r="FW3" s="238"/>
      <c r="FX3" s="238"/>
      <c r="FY3" s="238"/>
      <c r="FZ3" s="238"/>
      <c r="GA3" s="238"/>
      <c r="GB3" s="238"/>
      <c r="GC3" s="238"/>
      <c r="GD3" s="238"/>
      <c r="GE3" s="238"/>
      <c r="GF3" s="238"/>
      <c r="GG3" s="238"/>
      <c r="GH3" s="238"/>
      <c r="GI3" s="238"/>
      <c r="GJ3" s="238"/>
      <c r="GK3" s="238"/>
      <c r="GL3" s="238"/>
      <c r="GM3" s="238"/>
      <c r="GN3" s="238"/>
      <c r="GO3" s="238"/>
      <c r="GP3" s="238"/>
      <c r="GQ3" s="238"/>
      <c r="GR3" s="238"/>
      <c r="GS3" s="238"/>
      <c r="GT3" s="238"/>
      <c r="GU3" s="238"/>
      <c r="GV3" s="238"/>
      <c r="GW3" s="238"/>
      <c r="GX3" s="238"/>
      <c r="GY3" s="238"/>
      <c r="GZ3" s="238"/>
      <c r="HA3" s="238"/>
      <c r="HB3" s="238"/>
      <c r="HC3" s="238"/>
      <c r="HD3" s="238"/>
      <c r="HE3" s="238"/>
      <c r="HF3" s="238"/>
      <c r="HG3" s="238"/>
      <c r="HH3" s="238"/>
      <c r="HI3" s="238"/>
      <c r="HJ3" s="238"/>
      <c r="HK3" s="238"/>
      <c r="HL3" s="238"/>
      <c r="HM3" s="238"/>
      <c r="HN3" s="238"/>
      <c r="HO3" s="238"/>
      <c r="HP3" s="238"/>
      <c r="HQ3" s="238"/>
      <c r="HR3" s="238"/>
      <c r="HS3" s="238"/>
      <c r="HT3" s="238"/>
      <c r="HU3" s="238"/>
      <c r="HV3" s="238"/>
      <c r="HW3" s="238"/>
      <c r="HX3" s="238"/>
      <c r="HY3" s="238"/>
      <c r="HZ3" s="238"/>
      <c r="IA3" s="238"/>
      <c r="IB3" s="238"/>
      <c r="IC3" s="238"/>
      <c r="ID3" s="238"/>
      <c r="IE3" s="238"/>
      <c r="IF3" s="238"/>
      <c r="IG3" s="238"/>
      <c r="IH3" s="238"/>
      <c r="II3" s="238"/>
      <c r="IJ3" s="238"/>
      <c r="IK3" s="238"/>
      <c r="IL3" s="238"/>
      <c r="IM3" s="238"/>
      <c r="IN3" s="238"/>
      <c r="IO3" s="238"/>
      <c r="IP3" s="238"/>
      <c r="IQ3" s="238"/>
      <c r="IR3" s="238"/>
      <c r="IS3" s="238"/>
      <c r="IT3" s="238"/>
      <c r="IU3" s="239"/>
    </row>
    <row r="4" spans="1:255" ht="18" customHeight="1" thickBot="1">
      <c r="A4" s="1453" t="s">
        <v>263</v>
      </c>
      <c r="B4" s="1434"/>
      <c r="C4" s="1434"/>
      <c r="D4" s="1434"/>
      <c r="E4" s="842">
        <v>2019</v>
      </c>
      <c r="F4" s="843"/>
      <c r="G4" s="843"/>
      <c r="H4" s="843"/>
      <c r="I4" s="843"/>
      <c r="J4" s="843"/>
      <c r="K4" s="843"/>
      <c r="L4" s="843"/>
      <c r="M4" s="843"/>
      <c r="N4" s="843"/>
      <c r="O4" s="843"/>
      <c r="P4" s="844"/>
      <c r="Q4" s="386"/>
      <c r="R4" s="387"/>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238"/>
      <c r="EQ4" s="238"/>
      <c r="ER4" s="238"/>
      <c r="ES4" s="238"/>
      <c r="ET4" s="238"/>
      <c r="EU4" s="238"/>
      <c r="EV4" s="238"/>
      <c r="EW4" s="238"/>
      <c r="EX4" s="238"/>
      <c r="EY4" s="238"/>
      <c r="EZ4" s="238"/>
      <c r="FA4" s="238"/>
      <c r="FB4" s="23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c r="GZ4" s="238"/>
      <c r="HA4" s="238"/>
      <c r="HB4" s="238"/>
      <c r="HC4" s="238"/>
      <c r="HD4" s="238"/>
      <c r="HE4" s="238"/>
      <c r="HF4" s="238"/>
      <c r="HG4" s="238"/>
      <c r="HH4" s="238"/>
      <c r="HI4" s="238"/>
      <c r="HJ4" s="238"/>
      <c r="HK4" s="238"/>
      <c r="HL4" s="238"/>
      <c r="HM4" s="238"/>
      <c r="HN4" s="238"/>
      <c r="HO4" s="238"/>
      <c r="HP4" s="238"/>
      <c r="HQ4" s="238"/>
      <c r="HR4" s="238"/>
      <c r="HS4" s="238"/>
      <c r="HT4" s="238"/>
      <c r="HU4" s="238"/>
      <c r="HV4" s="238"/>
      <c r="HW4" s="238"/>
      <c r="HX4" s="238"/>
      <c r="HY4" s="238"/>
      <c r="HZ4" s="238"/>
      <c r="IA4" s="238"/>
      <c r="IB4" s="238"/>
      <c r="IC4" s="238"/>
      <c r="ID4" s="238"/>
      <c r="IE4" s="238"/>
      <c r="IF4" s="238"/>
      <c r="IG4" s="238"/>
      <c r="IH4" s="238"/>
      <c r="II4" s="238"/>
      <c r="IJ4" s="238"/>
      <c r="IK4" s="238"/>
      <c r="IL4" s="238"/>
      <c r="IM4" s="238"/>
      <c r="IN4" s="238"/>
      <c r="IO4" s="238"/>
      <c r="IP4" s="238"/>
      <c r="IQ4" s="238"/>
      <c r="IR4" s="238"/>
      <c r="IS4" s="238"/>
      <c r="IT4" s="238"/>
      <c r="IU4" s="239"/>
    </row>
    <row r="5" spans="1:255" ht="16.5" customHeight="1" thickBot="1">
      <c r="A5" s="1453" t="s">
        <v>129</v>
      </c>
      <c r="B5" s="1434"/>
      <c r="C5" s="1434"/>
      <c r="D5" s="1434"/>
      <c r="E5" s="1454"/>
      <c r="F5" s="1434"/>
      <c r="G5" s="1434"/>
      <c r="H5" s="1434"/>
      <c r="I5" s="1434"/>
      <c r="J5" s="1434"/>
      <c r="K5" s="1434"/>
      <c r="L5" s="1434"/>
      <c r="M5" s="1434"/>
      <c r="N5" s="1434"/>
      <c r="O5" s="1434"/>
      <c r="P5" s="1435"/>
      <c r="Q5" s="386"/>
      <c r="R5" s="387"/>
      <c r="S5" s="387"/>
      <c r="T5" s="387"/>
      <c r="U5" s="387"/>
      <c r="V5" s="387"/>
      <c r="W5" s="387"/>
      <c r="X5" s="387"/>
      <c r="Y5" s="387"/>
      <c r="Z5" s="387"/>
      <c r="AA5" s="387"/>
      <c r="AB5" s="387"/>
      <c r="AC5" s="387"/>
      <c r="AD5" s="387"/>
      <c r="AE5" s="387"/>
      <c r="AF5" s="387"/>
      <c r="AG5" s="387"/>
      <c r="AH5" s="387"/>
      <c r="AI5" s="387"/>
      <c r="AJ5" s="387"/>
      <c r="AK5" s="387"/>
      <c r="AL5" s="387"/>
      <c r="AM5" s="387"/>
      <c r="AN5" s="387"/>
      <c r="AO5" s="387"/>
      <c r="AP5" s="387"/>
      <c r="AQ5" s="387"/>
      <c r="AR5" s="387"/>
      <c r="AS5" s="387"/>
      <c r="AT5" s="387"/>
      <c r="AU5" s="387"/>
      <c r="AV5" s="387"/>
      <c r="AW5" s="387"/>
      <c r="AX5" s="387"/>
      <c r="AY5" s="387"/>
      <c r="AZ5" s="387"/>
      <c r="BA5" s="387"/>
      <c r="BB5" s="387"/>
      <c r="BC5" s="387"/>
      <c r="BD5" s="387"/>
      <c r="BE5" s="387"/>
      <c r="BF5" s="387"/>
      <c r="BG5" s="387"/>
      <c r="BH5" s="387"/>
      <c r="BI5" s="387"/>
      <c r="BJ5" s="387"/>
      <c r="BK5" s="387"/>
      <c r="BL5" s="387"/>
      <c r="BM5" s="387"/>
      <c r="BN5" s="387"/>
      <c r="BO5" s="387"/>
      <c r="BP5" s="387"/>
      <c r="BQ5" s="387"/>
      <c r="BR5" s="387"/>
      <c r="BS5" s="387"/>
      <c r="BT5" s="387"/>
      <c r="BU5" s="387"/>
      <c r="BV5" s="387"/>
      <c r="BW5" s="387"/>
      <c r="BX5" s="387"/>
      <c r="BY5" s="387"/>
      <c r="BZ5" s="387"/>
      <c r="CA5" s="387"/>
      <c r="CB5" s="387"/>
      <c r="CC5" s="387"/>
      <c r="CD5" s="387"/>
      <c r="CE5" s="387"/>
      <c r="CF5" s="387"/>
      <c r="CG5" s="387"/>
      <c r="CH5" s="387"/>
      <c r="CI5" s="387"/>
      <c r="CJ5" s="387"/>
      <c r="CK5" s="387"/>
      <c r="CL5" s="387"/>
      <c r="CM5" s="387"/>
      <c r="CN5" s="387"/>
      <c r="CO5" s="387"/>
      <c r="CP5" s="387"/>
      <c r="CQ5" s="387"/>
      <c r="CR5" s="387"/>
      <c r="CS5" s="387"/>
      <c r="CT5" s="387"/>
      <c r="CU5" s="387"/>
      <c r="CV5" s="387"/>
      <c r="CW5" s="387"/>
      <c r="CX5" s="387"/>
      <c r="CY5" s="387"/>
      <c r="CZ5" s="387"/>
      <c r="DA5" s="387"/>
      <c r="DB5" s="387"/>
      <c r="DC5" s="387"/>
      <c r="DD5" s="387"/>
      <c r="DE5" s="387"/>
      <c r="DF5" s="387"/>
      <c r="DG5" s="387"/>
      <c r="DH5" s="387"/>
      <c r="DI5" s="387"/>
      <c r="DJ5" s="387"/>
      <c r="DK5" s="387"/>
      <c r="DL5" s="387"/>
      <c r="DM5" s="387"/>
      <c r="DN5" s="387"/>
      <c r="DO5" s="387"/>
      <c r="DP5" s="387"/>
      <c r="DQ5" s="387"/>
      <c r="DR5" s="387"/>
      <c r="DS5" s="387"/>
      <c r="DT5" s="387"/>
      <c r="DU5" s="387"/>
      <c r="DV5" s="387"/>
      <c r="DW5" s="387"/>
      <c r="DX5" s="387"/>
      <c r="DY5" s="387"/>
      <c r="DZ5" s="387"/>
      <c r="EA5" s="387"/>
      <c r="EB5" s="387"/>
      <c r="EC5" s="387"/>
      <c r="ED5" s="387"/>
      <c r="EE5" s="387"/>
      <c r="EF5" s="387"/>
      <c r="EG5" s="387"/>
      <c r="EH5" s="387"/>
      <c r="EI5" s="387"/>
      <c r="EJ5" s="387"/>
      <c r="EK5" s="387"/>
      <c r="EL5" s="387"/>
      <c r="EM5" s="387"/>
      <c r="EN5" s="387"/>
      <c r="EO5" s="387"/>
      <c r="EP5" s="387"/>
      <c r="EQ5" s="387"/>
      <c r="ER5" s="387"/>
      <c r="ES5" s="387"/>
      <c r="ET5" s="387"/>
      <c r="EU5" s="387"/>
      <c r="EV5" s="387"/>
      <c r="EW5" s="387"/>
      <c r="EX5" s="387"/>
      <c r="EY5" s="387"/>
      <c r="EZ5" s="387"/>
      <c r="FA5" s="387"/>
      <c r="FB5" s="387"/>
      <c r="FC5" s="387"/>
      <c r="FD5" s="387"/>
      <c r="FE5" s="387"/>
      <c r="FF5" s="387"/>
      <c r="FG5" s="387"/>
      <c r="FH5" s="387"/>
      <c r="FI5" s="387"/>
      <c r="FJ5" s="387"/>
      <c r="FK5" s="387"/>
      <c r="FL5" s="387"/>
      <c r="FM5" s="387"/>
      <c r="FN5" s="387"/>
      <c r="FO5" s="387"/>
      <c r="FP5" s="387"/>
      <c r="FQ5" s="387"/>
      <c r="FR5" s="387"/>
      <c r="FS5" s="387"/>
      <c r="FT5" s="387"/>
      <c r="FU5" s="387"/>
      <c r="FV5" s="387"/>
      <c r="FW5" s="387"/>
      <c r="FX5" s="387"/>
      <c r="FY5" s="387"/>
      <c r="FZ5" s="387"/>
      <c r="GA5" s="387"/>
      <c r="GB5" s="387"/>
      <c r="GC5" s="387"/>
      <c r="GD5" s="387"/>
      <c r="GE5" s="387"/>
      <c r="GF5" s="387"/>
      <c r="GG5" s="387"/>
      <c r="GH5" s="387"/>
      <c r="GI5" s="387"/>
      <c r="GJ5" s="387"/>
      <c r="GK5" s="387"/>
      <c r="GL5" s="387"/>
      <c r="GM5" s="387"/>
      <c r="GN5" s="387"/>
      <c r="GO5" s="387"/>
      <c r="GP5" s="387"/>
      <c r="GQ5" s="387"/>
      <c r="GR5" s="387"/>
      <c r="GS5" s="387"/>
      <c r="GT5" s="387"/>
      <c r="GU5" s="387"/>
      <c r="GV5" s="387"/>
      <c r="GW5" s="387"/>
      <c r="GX5" s="387"/>
      <c r="GY5" s="387"/>
      <c r="GZ5" s="387"/>
      <c r="HA5" s="387"/>
      <c r="HB5" s="387"/>
      <c r="HC5" s="387"/>
      <c r="HD5" s="387"/>
      <c r="HE5" s="387"/>
      <c r="HF5" s="387"/>
      <c r="HG5" s="387"/>
      <c r="HH5" s="387"/>
      <c r="HI5" s="387"/>
      <c r="HJ5" s="387"/>
      <c r="HK5" s="387"/>
      <c r="HL5" s="387"/>
      <c r="HM5" s="387"/>
      <c r="HN5" s="387"/>
      <c r="HO5" s="387"/>
      <c r="HP5" s="387"/>
      <c r="HQ5" s="387"/>
      <c r="HR5" s="387"/>
      <c r="HS5" s="387"/>
      <c r="HT5" s="387"/>
      <c r="HU5" s="387"/>
      <c r="HV5" s="387"/>
      <c r="HW5" s="387"/>
      <c r="HX5" s="387"/>
      <c r="HY5" s="387"/>
      <c r="HZ5" s="387"/>
      <c r="IA5" s="387"/>
      <c r="IB5" s="387"/>
      <c r="IC5" s="387"/>
      <c r="ID5" s="387"/>
      <c r="IE5" s="387"/>
      <c r="IF5" s="387"/>
      <c r="IG5" s="387"/>
      <c r="IH5" s="387"/>
      <c r="II5" s="387"/>
      <c r="IJ5" s="387"/>
      <c r="IK5" s="387"/>
      <c r="IL5" s="387"/>
      <c r="IM5" s="387"/>
      <c r="IN5" s="387"/>
      <c r="IO5" s="387"/>
      <c r="IP5" s="387"/>
      <c r="IQ5" s="387"/>
      <c r="IR5" s="387"/>
      <c r="IS5" s="387"/>
      <c r="IT5" s="387"/>
      <c r="IU5" s="391"/>
    </row>
    <row r="6" spans="1:255" ht="15" customHeight="1" thickBot="1">
      <c r="A6" s="845"/>
      <c r="B6" s="846" t="s">
        <v>134</v>
      </c>
      <c r="C6" s="847"/>
      <c r="D6" s="848"/>
      <c r="E6" s="657"/>
      <c r="F6" s="849" t="s">
        <v>135</v>
      </c>
      <c r="G6" s="850"/>
      <c r="H6" s="850"/>
      <c r="I6" s="850"/>
      <c r="J6" s="850"/>
      <c r="K6" s="850"/>
      <c r="L6" s="851"/>
      <c r="M6" s="851"/>
      <c r="N6" s="851"/>
      <c r="O6" s="851"/>
      <c r="P6" s="851"/>
      <c r="Q6" s="387"/>
      <c r="R6" s="387"/>
      <c r="S6" s="387"/>
      <c r="T6" s="387"/>
      <c r="U6" s="387"/>
      <c r="V6" s="387"/>
      <c r="W6" s="387"/>
      <c r="X6" s="387"/>
      <c r="Y6" s="387"/>
      <c r="Z6" s="387"/>
      <c r="AA6" s="387"/>
      <c r="AB6" s="387"/>
      <c r="AC6" s="387"/>
      <c r="AD6" s="387"/>
      <c r="AE6" s="387"/>
      <c r="AF6" s="387"/>
      <c r="AG6" s="387"/>
      <c r="AH6" s="387"/>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387"/>
      <c r="BG6" s="387"/>
      <c r="BH6" s="387"/>
      <c r="BI6" s="387"/>
      <c r="BJ6" s="387"/>
      <c r="BK6" s="387"/>
      <c r="BL6" s="387"/>
      <c r="BM6" s="387"/>
      <c r="BN6" s="387"/>
      <c r="BO6" s="387"/>
      <c r="BP6" s="387"/>
      <c r="BQ6" s="387"/>
      <c r="BR6" s="387"/>
      <c r="BS6" s="387"/>
      <c r="BT6" s="387"/>
      <c r="BU6" s="387"/>
      <c r="BV6" s="387"/>
      <c r="BW6" s="387"/>
      <c r="BX6" s="387"/>
      <c r="BY6" s="387"/>
      <c r="BZ6" s="387"/>
      <c r="CA6" s="387"/>
      <c r="CB6" s="387"/>
      <c r="CC6" s="387"/>
      <c r="CD6" s="387"/>
      <c r="CE6" s="387"/>
      <c r="CF6" s="387"/>
      <c r="CG6" s="387"/>
      <c r="CH6" s="387"/>
      <c r="CI6" s="387"/>
      <c r="CJ6" s="387"/>
      <c r="CK6" s="387"/>
      <c r="CL6" s="387"/>
      <c r="CM6" s="387"/>
      <c r="CN6" s="387"/>
      <c r="CO6" s="387"/>
      <c r="CP6" s="387"/>
      <c r="CQ6" s="387"/>
      <c r="CR6" s="387"/>
      <c r="CS6" s="387"/>
      <c r="CT6" s="387"/>
      <c r="CU6" s="387"/>
      <c r="CV6" s="387"/>
      <c r="CW6" s="387"/>
      <c r="CX6" s="387"/>
      <c r="CY6" s="387"/>
      <c r="CZ6" s="387"/>
      <c r="DA6" s="387"/>
      <c r="DB6" s="387"/>
      <c r="DC6" s="387"/>
      <c r="DD6" s="387"/>
      <c r="DE6" s="387"/>
      <c r="DF6" s="387"/>
      <c r="DG6" s="387"/>
      <c r="DH6" s="387"/>
      <c r="DI6" s="387"/>
      <c r="DJ6" s="387"/>
      <c r="DK6" s="387"/>
      <c r="DL6" s="387"/>
      <c r="DM6" s="387"/>
      <c r="DN6" s="387"/>
      <c r="DO6" s="387"/>
      <c r="DP6" s="387"/>
      <c r="DQ6" s="387"/>
      <c r="DR6" s="387"/>
      <c r="DS6" s="387"/>
      <c r="DT6" s="387"/>
      <c r="DU6" s="387"/>
      <c r="DV6" s="387"/>
      <c r="DW6" s="387"/>
      <c r="DX6" s="387"/>
      <c r="DY6" s="387"/>
      <c r="DZ6" s="387"/>
      <c r="EA6" s="387"/>
      <c r="EB6" s="387"/>
      <c r="EC6" s="387"/>
      <c r="ED6" s="387"/>
      <c r="EE6" s="387"/>
      <c r="EF6" s="387"/>
      <c r="EG6" s="387"/>
      <c r="EH6" s="387"/>
      <c r="EI6" s="387"/>
      <c r="EJ6" s="387"/>
      <c r="EK6" s="387"/>
      <c r="EL6" s="387"/>
      <c r="EM6" s="387"/>
      <c r="EN6" s="387"/>
      <c r="EO6" s="387"/>
      <c r="EP6" s="387"/>
      <c r="EQ6" s="387"/>
      <c r="ER6" s="387"/>
      <c r="ES6" s="387"/>
      <c r="ET6" s="387"/>
      <c r="EU6" s="387"/>
      <c r="EV6" s="387"/>
      <c r="EW6" s="387"/>
      <c r="EX6" s="387"/>
      <c r="EY6" s="387"/>
      <c r="EZ6" s="387"/>
      <c r="FA6" s="387"/>
      <c r="FB6" s="387"/>
      <c r="FC6" s="387"/>
      <c r="FD6" s="387"/>
      <c r="FE6" s="387"/>
      <c r="FF6" s="387"/>
      <c r="FG6" s="387"/>
      <c r="FH6" s="387"/>
      <c r="FI6" s="387"/>
      <c r="FJ6" s="387"/>
      <c r="FK6" s="387"/>
      <c r="FL6" s="387"/>
      <c r="FM6" s="387"/>
      <c r="FN6" s="387"/>
      <c r="FO6" s="387"/>
      <c r="FP6" s="387"/>
      <c r="FQ6" s="387"/>
      <c r="FR6" s="387"/>
      <c r="FS6" s="387"/>
      <c r="FT6" s="387"/>
      <c r="FU6" s="387"/>
      <c r="FV6" s="387"/>
      <c r="FW6" s="387"/>
      <c r="FX6" s="387"/>
      <c r="FY6" s="387"/>
      <c r="FZ6" s="387"/>
      <c r="GA6" s="387"/>
      <c r="GB6" s="387"/>
      <c r="GC6" s="387"/>
      <c r="GD6" s="387"/>
      <c r="GE6" s="387"/>
      <c r="GF6" s="387"/>
      <c r="GG6" s="387"/>
      <c r="GH6" s="387"/>
      <c r="GI6" s="387"/>
      <c r="GJ6" s="387"/>
      <c r="GK6" s="387"/>
      <c r="GL6" s="387"/>
      <c r="GM6" s="387"/>
      <c r="GN6" s="387"/>
      <c r="GO6" s="387"/>
      <c r="GP6" s="387"/>
      <c r="GQ6" s="387"/>
      <c r="GR6" s="387"/>
      <c r="GS6" s="387"/>
      <c r="GT6" s="387"/>
      <c r="GU6" s="387"/>
      <c r="GV6" s="387"/>
      <c r="GW6" s="387"/>
      <c r="GX6" s="387"/>
      <c r="GY6" s="387"/>
      <c r="GZ6" s="387"/>
      <c r="HA6" s="387"/>
      <c r="HB6" s="387"/>
      <c r="HC6" s="387"/>
      <c r="HD6" s="387"/>
      <c r="HE6" s="387"/>
      <c r="HF6" s="387"/>
      <c r="HG6" s="387"/>
      <c r="HH6" s="387"/>
      <c r="HI6" s="387"/>
      <c r="HJ6" s="387"/>
      <c r="HK6" s="387"/>
      <c r="HL6" s="387"/>
      <c r="HM6" s="387"/>
      <c r="HN6" s="387"/>
      <c r="HO6" s="387"/>
      <c r="HP6" s="387"/>
      <c r="HQ6" s="387"/>
      <c r="HR6" s="387"/>
      <c r="HS6" s="387"/>
      <c r="HT6" s="387"/>
      <c r="HU6" s="387"/>
      <c r="HV6" s="387"/>
      <c r="HW6" s="387"/>
      <c r="HX6" s="387"/>
      <c r="HY6" s="387"/>
      <c r="HZ6" s="387"/>
      <c r="IA6" s="387"/>
      <c r="IB6" s="387"/>
      <c r="IC6" s="387"/>
      <c r="ID6" s="387"/>
      <c r="IE6" s="387"/>
      <c r="IF6" s="387"/>
      <c r="IG6" s="387"/>
      <c r="IH6" s="387"/>
      <c r="II6" s="387"/>
      <c r="IJ6" s="387"/>
      <c r="IK6" s="387"/>
      <c r="IL6" s="387"/>
      <c r="IM6" s="387"/>
      <c r="IN6" s="387"/>
      <c r="IO6" s="387"/>
      <c r="IP6" s="387"/>
      <c r="IQ6" s="387"/>
      <c r="IR6" s="387"/>
      <c r="IS6" s="387"/>
      <c r="IT6" s="387"/>
      <c r="IU6" s="391"/>
    </row>
    <row r="7" spans="1:255" ht="15" customHeight="1" thickBot="1">
      <c r="A7" s="398"/>
      <c r="B7" s="253" t="s">
        <v>137</v>
      </c>
      <c r="C7" s="658">
        <v>2019</v>
      </c>
      <c r="D7" s="852">
        <f>IF(E9="NO APLICA","NO APLICA",IF(E10="NO SE REPORTA","SIN INFORMACION",H17))</f>
        <v>1</v>
      </c>
      <c r="E7" s="659"/>
      <c r="F7" s="247" t="s">
        <v>136</v>
      </c>
      <c r="G7" s="248"/>
      <c r="H7" s="248"/>
      <c r="I7" s="248"/>
      <c r="J7" s="248"/>
      <c r="K7" s="248"/>
      <c r="L7" s="387"/>
      <c r="M7" s="387"/>
      <c r="N7" s="387"/>
      <c r="O7" s="387"/>
      <c r="P7" s="387"/>
      <c r="Q7" s="387"/>
      <c r="R7" s="387"/>
      <c r="S7" s="387"/>
      <c r="T7" s="387"/>
      <c r="U7" s="387"/>
      <c r="V7" s="387"/>
      <c r="W7" s="387"/>
      <c r="X7" s="387"/>
      <c r="Y7" s="387"/>
      <c r="Z7" s="387"/>
      <c r="AA7" s="387"/>
      <c r="AB7" s="387"/>
      <c r="AC7" s="387"/>
      <c r="AD7" s="387"/>
      <c r="AE7" s="387"/>
      <c r="AF7" s="387"/>
      <c r="AG7" s="387"/>
      <c r="AH7" s="387"/>
      <c r="AI7" s="387"/>
      <c r="AJ7" s="387"/>
      <c r="AK7" s="387"/>
      <c r="AL7" s="387"/>
      <c r="AM7" s="387"/>
      <c r="AN7" s="387"/>
      <c r="AO7" s="387"/>
      <c r="AP7" s="387"/>
      <c r="AQ7" s="387"/>
      <c r="AR7" s="387"/>
      <c r="AS7" s="387"/>
      <c r="AT7" s="387"/>
      <c r="AU7" s="387"/>
      <c r="AV7" s="387"/>
      <c r="AW7" s="387"/>
      <c r="AX7" s="387"/>
      <c r="AY7" s="387"/>
      <c r="AZ7" s="387"/>
      <c r="BA7" s="387"/>
      <c r="BB7" s="387"/>
      <c r="BC7" s="387"/>
      <c r="BD7" s="387"/>
      <c r="BE7" s="387"/>
      <c r="BF7" s="387"/>
      <c r="BG7" s="387"/>
      <c r="BH7" s="387"/>
      <c r="BI7" s="387"/>
      <c r="BJ7" s="387"/>
      <c r="BK7" s="387"/>
      <c r="BL7" s="387"/>
      <c r="BM7" s="387"/>
      <c r="BN7" s="387"/>
      <c r="BO7" s="387"/>
      <c r="BP7" s="387"/>
      <c r="BQ7" s="387"/>
      <c r="BR7" s="387"/>
      <c r="BS7" s="387"/>
      <c r="BT7" s="387"/>
      <c r="BU7" s="387"/>
      <c r="BV7" s="387"/>
      <c r="BW7" s="387"/>
      <c r="BX7" s="387"/>
      <c r="BY7" s="387"/>
      <c r="BZ7" s="387"/>
      <c r="CA7" s="387"/>
      <c r="CB7" s="387"/>
      <c r="CC7" s="387"/>
      <c r="CD7" s="387"/>
      <c r="CE7" s="387"/>
      <c r="CF7" s="387"/>
      <c r="CG7" s="387"/>
      <c r="CH7" s="387"/>
      <c r="CI7" s="387"/>
      <c r="CJ7" s="387"/>
      <c r="CK7" s="387"/>
      <c r="CL7" s="387"/>
      <c r="CM7" s="387"/>
      <c r="CN7" s="387"/>
      <c r="CO7" s="387"/>
      <c r="CP7" s="387"/>
      <c r="CQ7" s="387"/>
      <c r="CR7" s="387"/>
      <c r="CS7" s="387"/>
      <c r="CT7" s="387"/>
      <c r="CU7" s="387"/>
      <c r="CV7" s="387"/>
      <c r="CW7" s="387"/>
      <c r="CX7" s="387"/>
      <c r="CY7" s="387"/>
      <c r="CZ7" s="387"/>
      <c r="DA7" s="387"/>
      <c r="DB7" s="387"/>
      <c r="DC7" s="387"/>
      <c r="DD7" s="387"/>
      <c r="DE7" s="387"/>
      <c r="DF7" s="387"/>
      <c r="DG7" s="387"/>
      <c r="DH7" s="387"/>
      <c r="DI7" s="387"/>
      <c r="DJ7" s="387"/>
      <c r="DK7" s="387"/>
      <c r="DL7" s="387"/>
      <c r="DM7" s="387"/>
      <c r="DN7" s="387"/>
      <c r="DO7" s="387"/>
      <c r="DP7" s="387"/>
      <c r="DQ7" s="387"/>
      <c r="DR7" s="387"/>
      <c r="DS7" s="387"/>
      <c r="DT7" s="387"/>
      <c r="DU7" s="387"/>
      <c r="DV7" s="387"/>
      <c r="DW7" s="387"/>
      <c r="DX7" s="387"/>
      <c r="DY7" s="387"/>
      <c r="DZ7" s="387"/>
      <c r="EA7" s="387"/>
      <c r="EB7" s="387"/>
      <c r="EC7" s="387"/>
      <c r="ED7" s="387"/>
      <c r="EE7" s="387"/>
      <c r="EF7" s="387"/>
      <c r="EG7" s="387"/>
      <c r="EH7" s="387"/>
      <c r="EI7" s="387"/>
      <c r="EJ7" s="387"/>
      <c r="EK7" s="387"/>
      <c r="EL7" s="387"/>
      <c r="EM7" s="387"/>
      <c r="EN7" s="387"/>
      <c r="EO7" s="387"/>
      <c r="EP7" s="387"/>
      <c r="EQ7" s="387"/>
      <c r="ER7" s="387"/>
      <c r="ES7" s="387"/>
      <c r="ET7" s="387"/>
      <c r="EU7" s="387"/>
      <c r="EV7" s="387"/>
      <c r="EW7" s="387"/>
      <c r="EX7" s="387"/>
      <c r="EY7" s="387"/>
      <c r="EZ7" s="387"/>
      <c r="FA7" s="387"/>
      <c r="FB7" s="387"/>
      <c r="FC7" s="387"/>
      <c r="FD7" s="387"/>
      <c r="FE7" s="387"/>
      <c r="FF7" s="387"/>
      <c r="FG7" s="387"/>
      <c r="FH7" s="387"/>
      <c r="FI7" s="387"/>
      <c r="FJ7" s="387"/>
      <c r="FK7" s="387"/>
      <c r="FL7" s="387"/>
      <c r="FM7" s="387"/>
      <c r="FN7" s="387"/>
      <c r="FO7" s="387"/>
      <c r="FP7" s="387"/>
      <c r="FQ7" s="387"/>
      <c r="FR7" s="387"/>
      <c r="FS7" s="387"/>
      <c r="FT7" s="387"/>
      <c r="FU7" s="387"/>
      <c r="FV7" s="387"/>
      <c r="FW7" s="387"/>
      <c r="FX7" s="387"/>
      <c r="FY7" s="387"/>
      <c r="FZ7" s="387"/>
      <c r="GA7" s="387"/>
      <c r="GB7" s="387"/>
      <c r="GC7" s="387"/>
      <c r="GD7" s="387"/>
      <c r="GE7" s="387"/>
      <c r="GF7" s="387"/>
      <c r="GG7" s="387"/>
      <c r="GH7" s="387"/>
      <c r="GI7" s="387"/>
      <c r="GJ7" s="387"/>
      <c r="GK7" s="387"/>
      <c r="GL7" s="387"/>
      <c r="GM7" s="387"/>
      <c r="GN7" s="387"/>
      <c r="GO7" s="387"/>
      <c r="GP7" s="387"/>
      <c r="GQ7" s="387"/>
      <c r="GR7" s="387"/>
      <c r="GS7" s="387"/>
      <c r="GT7" s="387"/>
      <c r="GU7" s="387"/>
      <c r="GV7" s="387"/>
      <c r="GW7" s="387"/>
      <c r="GX7" s="387"/>
      <c r="GY7" s="387"/>
      <c r="GZ7" s="387"/>
      <c r="HA7" s="387"/>
      <c r="HB7" s="387"/>
      <c r="HC7" s="387"/>
      <c r="HD7" s="387"/>
      <c r="HE7" s="387"/>
      <c r="HF7" s="387"/>
      <c r="HG7" s="387"/>
      <c r="HH7" s="387"/>
      <c r="HI7" s="387"/>
      <c r="HJ7" s="387"/>
      <c r="HK7" s="387"/>
      <c r="HL7" s="387"/>
      <c r="HM7" s="387"/>
      <c r="HN7" s="387"/>
      <c r="HO7" s="387"/>
      <c r="HP7" s="387"/>
      <c r="HQ7" s="387"/>
      <c r="HR7" s="387"/>
      <c r="HS7" s="387"/>
      <c r="HT7" s="387"/>
      <c r="HU7" s="387"/>
      <c r="HV7" s="387"/>
      <c r="HW7" s="387"/>
      <c r="HX7" s="387"/>
      <c r="HY7" s="387"/>
      <c r="HZ7" s="387"/>
      <c r="IA7" s="387"/>
      <c r="IB7" s="387"/>
      <c r="IC7" s="387"/>
      <c r="ID7" s="387"/>
      <c r="IE7" s="387"/>
      <c r="IF7" s="387"/>
      <c r="IG7" s="387"/>
      <c r="IH7" s="387"/>
      <c r="II7" s="387"/>
      <c r="IJ7" s="387"/>
      <c r="IK7" s="387"/>
      <c r="IL7" s="387"/>
      <c r="IM7" s="387"/>
      <c r="IN7" s="387"/>
      <c r="IO7" s="387"/>
      <c r="IP7" s="387"/>
      <c r="IQ7" s="387"/>
      <c r="IR7" s="387"/>
      <c r="IS7" s="387"/>
      <c r="IT7" s="387"/>
      <c r="IU7" s="391"/>
    </row>
    <row r="8" spans="1:255" ht="15" customHeight="1">
      <c r="A8" s="398"/>
      <c r="B8" s="257" t="s">
        <v>1446</v>
      </c>
      <c r="C8" s="806"/>
      <c r="D8" s="851"/>
      <c r="E8" s="853"/>
      <c r="F8" s="247" t="s">
        <v>138</v>
      </c>
      <c r="G8" s="248"/>
      <c r="H8" s="248"/>
      <c r="I8" s="248"/>
      <c r="J8" s="248"/>
      <c r="K8" s="248"/>
      <c r="L8" s="387"/>
      <c r="M8" s="387"/>
      <c r="N8" s="387"/>
      <c r="O8" s="387"/>
      <c r="P8" s="387"/>
      <c r="Q8" s="387"/>
      <c r="R8" s="387"/>
      <c r="S8" s="387"/>
      <c r="T8" s="387"/>
      <c r="U8" s="387"/>
      <c r="V8" s="387"/>
      <c r="W8" s="387"/>
      <c r="X8" s="387"/>
      <c r="Y8" s="387"/>
      <c r="Z8" s="387"/>
      <c r="AA8" s="387"/>
      <c r="AB8" s="387"/>
      <c r="AC8" s="387"/>
      <c r="AD8" s="387"/>
      <c r="AE8" s="387"/>
      <c r="AF8" s="387"/>
      <c r="AG8" s="387"/>
      <c r="AH8" s="387"/>
      <c r="AI8" s="387"/>
      <c r="AJ8" s="387"/>
      <c r="AK8" s="387"/>
      <c r="AL8" s="387"/>
      <c r="AM8" s="387"/>
      <c r="AN8" s="387"/>
      <c r="AO8" s="387"/>
      <c r="AP8" s="387"/>
      <c r="AQ8" s="387"/>
      <c r="AR8" s="387"/>
      <c r="AS8" s="387"/>
      <c r="AT8" s="387"/>
      <c r="AU8" s="387"/>
      <c r="AV8" s="387"/>
      <c r="AW8" s="387"/>
      <c r="AX8" s="387"/>
      <c r="AY8" s="387"/>
      <c r="AZ8" s="387"/>
      <c r="BA8" s="387"/>
      <c r="BB8" s="387"/>
      <c r="BC8" s="387"/>
      <c r="BD8" s="387"/>
      <c r="BE8" s="387"/>
      <c r="BF8" s="387"/>
      <c r="BG8" s="387"/>
      <c r="BH8" s="387"/>
      <c r="BI8" s="387"/>
      <c r="BJ8" s="387"/>
      <c r="BK8" s="387"/>
      <c r="BL8" s="387"/>
      <c r="BM8" s="387"/>
      <c r="BN8" s="387"/>
      <c r="BO8" s="387"/>
      <c r="BP8" s="387"/>
      <c r="BQ8" s="387"/>
      <c r="BR8" s="387"/>
      <c r="BS8" s="387"/>
      <c r="BT8" s="387"/>
      <c r="BU8" s="387"/>
      <c r="BV8" s="387"/>
      <c r="BW8" s="387"/>
      <c r="BX8" s="387"/>
      <c r="BY8" s="387"/>
      <c r="BZ8" s="387"/>
      <c r="CA8" s="387"/>
      <c r="CB8" s="387"/>
      <c r="CC8" s="387"/>
      <c r="CD8" s="387"/>
      <c r="CE8" s="387"/>
      <c r="CF8" s="387"/>
      <c r="CG8" s="387"/>
      <c r="CH8" s="387"/>
      <c r="CI8" s="387"/>
      <c r="CJ8" s="387"/>
      <c r="CK8" s="387"/>
      <c r="CL8" s="387"/>
      <c r="CM8" s="387"/>
      <c r="CN8" s="387"/>
      <c r="CO8" s="387"/>
      <c r="CP8" s="387"/>
      <c r="CQ8" s="387"/>
      <c r="CR8" s="387"/>
      <c r="CS8" s="387"/>
      <c r="CT8" s="387"/>
      <c r="CU8" s="387"/>
      <c r="CV8" s="387"/>
      <c r="CW8" s="387"/>
      <c r="CX8" s="387"/>
      <c r="CY8" s="387"/>
      <c r="CZ8" s="387"/>
      <c r="DA8" s="387"/>
      <c r="DB8" s="387"/>
      <c r="DC8" s="387"/>
      <c r="DD8" s="387"/>
      <c r="DE8" s="387"/>
      <c r="DF8" s="387"/>
      <c r="DG8" s="387"/>
      <c r="DH8" s="387"/>
      <c r="DI8" s="387"/>
      <c r="DJ8" s="387"/>
      <c r="DK8" s="387"/>
      <c r="DL8" s="387"/>
      <c r="DM8" s="387"/>
      <c r="DN8" s="387"/>
      <c r="DO8" s="387"/>
      <c r="DP8" s="387"/>
      <c r="DQ8" s="387"/>
      <c r="DR8" s="387"/>
      <c r="DS8" s="387"/>
      <c r="DT8" s="387"/>
      <c r="DU8" s="387"/>
      <c r="DV8" s="387"/>
      <c r="DW8" s="387"/>
      <c r="DX8" s="387"/>
      <c r="DY8" s="387"/>
      <c r="DZ8" s="387"/>
      <c r="EA8" s="387"/>
      <c r="EB8" s="387"/>
      <c r="EC8" s="387"/>
      <c r="ED8" s="387"/>
      <c r="EE8" s="387"/>
      <c r="EF8" s="387"/>
      <c r="EG8" s="387"/>
      <c r="EH8" s="387"/>
      <c r="EI8" s="387"/>
      <c r="EJ8" s="387"/>
      <c r="EK8" s="387"/>
      <c r="EL8" s="387"/>
      <c r="EM8" s="387"/>
      <c r="EN8" s="387"/>
      <c r="EO8" s="387"/>
      <c r="EP8" s="387"/>
      <c r="EQ8" s="387"/>
      <c r="ER8" s="387"/>
      <c r="ES8" s="387"/>
      <c r="ET8" s="387"/>
      <c r="EU8" s="387"/>
      <c r="EV8" s="387"/>
      <c r="EW8" s="387"/>
      <c r="EX8" s="387"/>
      <c r="EY8" s="387"/>
      <c r="EZ8" s="387"/>
      <c r="FA8" s="387"/>
      <c r="FB8" s="387"/>
      <c r="FC8" s="387"/>
      <c r="FD8" s="387"/>
      <c r="FE8" s="387"/>
      <c r="FF8" s="387"/>
      <c r="FG8" s="387"/>
      <c r="FH8" s="387"/>
      <c r="FI8" s="387"/>
      <c r="FJ8" s="387"/>
      <c r="FK8" s="387"/>
      <c r="FL8" s="387"/>
      <c r="FM8" s="387"/>
      <c r="FN8" s="387"/>
      <c r="FO8" s="387"/>
      <c r="FP8" s="387"/>
      <c r="FQ8" s="387"/>
      <c r="FR8" s="387"/>
      <c r="FS8" s="387"/>
      <c r="FT8" s="387"/>
      <c r="FU8" s="387"/>
      <c r="FV8" s="387"/>
      <c r="FW8" s="387"/>
      <c r="FX8" s="387"/>
      <c r="FY8" s="387"/>
      <c r="FZ8" s="387"/>
      <c r="GA8" s="387"/>
      <c r="GB8" s="387"/>
      <c r="GC8" s="387"/>
      <c r="GD8" s="387"/>
      <c r="GE8" s="387"/>
      <c r="GF8" s="387"/>
      <c r="GG8" s="387"/>
      <c r="GH8" s="387"/>
      <c r="GI8" s="387"/>
      <c r="GJ8" s="387"/>
      <c r="GK8" s="387"/>
      <c r="GL8" s="387"/>
      <c r="GM8" s="387"/>
      <c r="GN8" s="387"/>
      <c r="GO8" s="387"/>
      <c r="GP8" s="387"/>
      <c r="GQ8" s="387"/>
      <c r="GR8" s="387"/>
      <c r="GS8" s="387"/>
      <c r="GT8" s="387"/>
      <c r="GU8" s="387"/>
      <c r="GV8" s="387"/>
      <c r="GW8" s="387"/>
      <c r="GX8" s="387"/>
      <c r="GY8" s="387"/>
      <c r="GZ8" s="387"/>
      <c r="HA8" s="387"/>
      <c r="HB8" s="387"/>
      <c r="HC8" s="387"/>
      <c r="HD8" s="387"/>
      <c r="HE8" s="387"/>
      <c r="HF8" s="387"/>
      <c r="HG8" s="387"/>
      <c r="HH8" s="387"/>
      <c r="HI8" s="387"/>
      <c r="HJ8" s="387"/>
      <c r="HK8" s="387"/>
      <c r="HL8" s="387"/>
      <c r="HM8" s="387"/>
      <c r="HN8" s="387"/>
      <c r="HO8" s="387"/>
      <c r="HP8" s="387"/>
      <c r="HQ8" s="387"/>
      <c r="HR8" s="387"/>
      <c r="HS8" s="387"/>
      <c r="HT8" s="387"/>
      <c r="HU8" s="387"/>
      <c r="HV8" s="387"/>
      <c r="HW8" s="387"/>
      <c r="HX8" s="387"/>
      <c r="HY8" s="387"/>
      <c r="HZ8" s="387"/>
      <c r="IA8" s="387"/>
      <c r="IB8" s="387"/>
      <c r="IC8" s="387"/>
      <c r="ID8" s="387"/>
      <c r="IE8" s="387"/>
      <c r="IF8" s="387"/>
      <c r="IG8" s="387"/>
      <c r="IH8" s="387"/>
      <c r="II8" s="387"/>
      <c r="IJ8" s="387"/>
      <c r="IK8" s="387"/>
      <c r="IL8" s="387"/>
      <c r="IM8" s="387"/>
      <c r="IN8" s="387"/>
      <c r="IO8" s="387"/>
      <c r="IP8" s="387"/>
      <c r="IQ8" s="387"/>
      <c r="IR8" s="387"/>
      <c r="IS8" s="387"/>
      <c r="IT8" s="387"/>
      <c r="IU8" s="391"/>
    </row>
    <row r="9" spans="1:255" ht="15" customHeight="1">
      <c r="A9" s="398"/>
      <c r="B9" s="1079" t="s">
        <v>140</v>
      </c>
      <c r="C9" s="1084"/>
      <c r="D9" s="1106"/>
      <c r="E9" s="662" t="s">
        <v>141</v>
      </c>
      <c r="F9" s="1080" t="str">
        <f>IF(E9="NO APLICA","      ESCRIBA EL NÚMERO DEL ACUERDO DEL CONSEJO DIRECTIVO EN EL CUAL DECIDE LA NO PROCEDENCIA DE LA APLICACIÓN DEL INDICADOR",IF(E10="NO SE REPORTA","      ESCRIBA EL NÚMERO DEL ACUERDO DEL CONSEJO DIRECTIVO EN LA CUAL SE APRUEBA LA AGENDA DE IMPLEMENTACION DEL INDICADOR",""))</f>
        <v/>
      </c>
      <c r="G9" s="1084"/>
      <c r="H9" s="1084"/>
      <c r="I9" s="1084"/>
      <c r="J9" s="1084"/>
      <c r="K9" s="1084"/>
      <c r="L9" s="1084"/>
      <c r="M9" s="1084"/>
      <c r="N9" s="1084"/>
      <c r="O9" s="1084"/>
      <c r="P9" s="1084"/>
      <c r="Q9" s="1084"/>
      <c r="R9" s="1084"/>
      <c r="S9" s="387"/>
      <c r="T9" s="387"/>
      <c r="U9" s="387"/>
      <c r="V9" s="387"/>
      <c r="W9" s="387"/>
      <c r="X9" s="387"/>
      <c r="Y9" s="387"/>
      <c r="Z9" s="387"/>
      <c r="AA9" s="387"/>
      <c r="AB9" s="387"/>
      <c r="AC9" s="387"/>
      <c r="AD9" s="387"/>
      <c r="AE9" s="387"/>
      <c r="AF9" s="387"/>
      <c r="AG9" s="387"/>
      <c r="AH9" s="387"/>
      <c r="AI9" s="387"/>
      <c r="AJ9" s="387"/>
      <c r="AK9" s="387"/>
      <c r="AL9" s="387"/>
      <c r="AM9" s="387"/>
      <c r="AN9" s="387"/>
      <c r="AO9" s="387"/>
      <c r="AP9" s="387"/>
      <c r="AQ9" s="387"/>
      <c r="AR9" s="387"/>
      <c r="AS9" s="387"/>
      <c r="AT9" s="387"/>
      <c r="AU9" s="387"/>
      <c r="AV9" s="387"/>
      <c r="AW9" s="387"/>
      <c r="AX9" s="387"/>
      <c r="AY9" s="387"/>
      <c r="AZ9" s="387"/>
      <c r="BA9" s="387"/>
      <c r="BB9" s="387"/>
      <c r="BC9" s="387"/>
      <c r="BD9" s="387"/>
      <c r="BE9" s="387"/>
      <c r="BF9" s="387"/>
      <c r="BG9" s="387"/>
      <c r="BH9" s="387"/>
      <c r="BI9" s="387"/>
      <c r="BJ9" s="387"/>
      <c r="BK9" s="387"/>
      <c r="BL9" s="387"/>
      <c r="BM9" s="387"/>
      <c r="BN9" s="387"/>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387"/>
      <c r="CM9" s="387"/>
      <c r="CN9" s="387"/>
      <c r="CO9" s="387"/>
      <c r="CP9" s="387"/>
      <c r="CQ9" s="387"/>
      <c r="CR9" s="387"/>
      <c r="CS9" s="387"/>
      <c r="CT9" s="387"/>
      <c r="CU9" s="387"/>
      <c r="CV9" s="387"/>
      <c r="CW9" s="387"/>
      <c r="CX9" s="387"/>
      <c r="CY9" s="387"/>
      <c r="CZ9" s="387"/>
      <c r="DA9" s="387"/>
      <c r="DB9" s="387"/>
      <c r="DC9" s="387"/>
      <c r="DD9" s="387"/>
      <c r="DE9" s="387"/>
      <c r="DF9" s="387"/>
      <c r="DG9" s="387"/>
      <c r="DH9" s="387"/>
      <c r="DI9" s="387"/>
      <c r="DJ9" s="387"/>
      <c r="DK9" s="387"/>
      <c r="DL9" s="387"/>
      <c r="DM9" s="387"/>
      <c r="DN9" s="387"/>
      <c r="DO9" s="387"/>
      <c r="DP9" s="387"/>
      <c r="DQ9" s="387"/>
      <c r="DR9" s="387"/>
      <c r="DS9" s="387"/>
      <c r="DT9" s="387"/>
      <c r="DU9" s="387"/>
      <c r="DV9" s="387"/>
      <c r="DW9" s="387"/>
      <c r="DX9" s="387"/>
      <c r="DY9" s="387"/>
      <c r="DZ9" s="387"/>
      <c r="EA9" s="387"/>
      <c r="EB9" s="387"/>
      <c r="EC9" s="387"/>
      <c r="ED9" s="387"/>
      <c r="EE9" s="387"/>
      <c r="EF9" s="387"/>
      <c r="EG9" s="387"/>
      <c r="EH9" s="387"/>
      <c r="EI9" s="387"/>
      <c r="EJ9" s="387"/>
      <c r="EK9" s="387"/>
      <c r="EL9" s="387"/>
      <c r="EM9" s="387"/>
      <c r="EN9" s="387"/>
      <c r="EO9" s="387"/>
      <c r="EP9" s="387"/>
      <c r="EQ9" s="387"/>
      <c r="ER9" s="387"/>
      <c r="ES9" s="387"/>
      <c r="ET9" s="387"/>
      <c r="EU9" s="387"/>
      <c r="EV9" s="387"/>
      <c r="EW9" s="387"/>
      <c r="EX9" s="387"/>
      <c r="EY9" s="387"/>
      <c r="EZ9" s="387"/>
      <c r="FA9" s="387"/>
      <c r="FB9" s="387"/>
      <c r="FC9" s="387"/>
      <c r="FD9" s="387"/>
      <c r="FE9" s="387"/>
      <c r="FF9" s="387"/>
      <c r="FG9" s="387"/>
      <c r="FH9" s="387"/>
      <c r="FI9" s="387"/>
      <c r="FJ9" s="387"/>
      <c r="FK9" s="387"/>
      <c r="FL9" s="387"/>
      <c r="FM9" s="387"/>
      <c r="FN9" s="387"/>
      <c r="FO9" s="387"/>
      <c r="FP9" s="387"/>
      <c r="FQ9" s="387"/>
      <c r="FR9" s="387"/>
      <c r="FS9" s="387"/>
      <c r="FT9" s="387"/>
      <c r="FU9" s="387"/>
      <c r="FV9" s="387"/>
      <c r="FW9" s="387"/>
      <c r="FX9" s="387"/>
      <c r="FY9" s="387"/>
      <c r="FZ9" s="387"/>
      <c r="GA9" s="387"/>
      <c r="GB9" s="387"/>
      <c r="GC9" s="387"/>
      <c r="GD9" s="387"/>
      <c r="GE9" s="387"/>
      <c r="GF9" s="387"/>
      <c r="GG9" s="387"/>
      <c r="GH9" s="387"/>
      <c r="GI9" s="387"/>
      <c r="GJ9" s="387"/>
      <c r="GK9" s="387"/>
      <c r="GL9" s="387"/>
      <c r="GM9" s="387"/>
      <c r="GN9" s="387"/>
      <c r="GO9" s="387"/>
      <c r="GP9" s="387"/>
      <c r="GQ9" s="387"/>
      <c r="GR9" s="387"/>
      <c r="GS9" s="387"/>
      <c r="GT9" s="387"/>
      <c r="GU9" s="387"/>
      <c r="GV9" s="387"/>
      <c r="GW9" s="387"/>
      <c r="GX9" s="387"/>
      <c r="GY9" s="387"/>
      <c r="GZ9" s="387"/>
      <c r="HA9" s="387"/>
      <c r="HB9" s="387"/>
      <c r="HC9" s="387"/>
      <c r="HD9" s="387"/>
      <c r="HE9" s="387"/>
      <c r="HF9" s="387"/>
      <c r="HG9" s="387"/>
      <c r="HH9" s="387"/>
      <c r="HI9" s="387"/>
      <c r="HJ9" s="387"/>
      <c r="HK9" s="387"/>
      <c r="HL9" s="387"/>
      <c r="HM9" s="387"/>
      <c r="HN9" s="387"/>
      <c r="HO9" s="387"/>
      <c r="HP9" s="387"/>
      <c r="HQ9" s="387"/>
      <c r="HR9" s="387"/>
      <c r="HS9" s="387"/>
      <c r="HT9" s="387"/>
      <c r="HU9" s="387"/>
      <c r="HV9" s="387"/>
      <c r="HW9" s="387"/>
      <c r="HX9" s="387"/>
      <c r="HY9" s="387"/>
      <c r="HZ9" s="387"/>
      <c r="IA9" s="387"/>
      <c r="IB9" s="387"/>
      <c r="IC9" s="387"/>
      <c r="ID9" s="387"/>
      <c r="IE9" s="387"/>
      <c r="IF9" s="387"/>
      <c r="IG9" s="387"/>
      <c r="IH9" s="387"/>
      <c r="II9" s="387"/>
      <c r="IJ9" s="387"/>
      <c r="IK9" s="387"/>
      <c r="IL9" s="387"/>
      <c r="IM9" s="387"/>
      <c r="IN9" s="387"/>
      <c r="IO9" s="387"/>
      <c r="IP9" s="387"/>
      <c r="IQ9" s="387"/>
      <c r="IR9" s="387"/>
      <c r="IS9" s="387"/>
      <c r="IT9" s="387"/>
      <c r="IU9" s="391"/>
    </row>
    <row r="10" spans="1:255" ht="14.25" customHeight="1">
      <c r="A10" s="398"/>
      <c r="B10" s="262"/>
      <c r="C10" s="244"/>
      <c r="D10" s="253" t="str">
        <f>IF(E9="SI APLICA","¿El indicador no se reporta por limitaciones de información disponible? ","")</f>
        <v xml:space="preserve">¿El indicador no se reporta por limitaciones de información disponible? </v>
      </c>
      <c r="E10" s="663" t="s">
        <v>142</v>
      </c>
      <c r="F10" s="1083"/>
      <c r="G10" s="1084"/>
      <c r="H10" s="1084"/>
      <c r="I10" s="1084"/>
      <c r="J10" s="1084"/>
      <c r="K10" s="1084"/>
      <c r="L10" s="1084"/>
      <c r="M10" s="1084"/>
      <c r="N10" s="1084"/>
      <c r="O10" s="1084"/>
      <c r="P10" s="1084"/>
      <c r="Q10" s="1084"/>
      <c r="R10" s="1084"/>
      <c r="S10" s="387"/>
      <c r="T10" s="387"/>
      <c r="U10" s="387"/>
      <c r="V10" s="387"/>
      <c r="W10" s="387"/>
      <c r="X10" s="387"/>
      <c r="Y10" s="387"/>
      <c r="Z10" s="387"/>
      <c r="AA10" s="387"/>
      <c r="AB10" s="387"/>
      <c r="AC10" s="387"/>
      <c r="AD10" s="387"/>
      <c r="AE10" s="387"/>
      <c r="AF10" s="387"/>
      <c r="AG10" s="387"/>
      <c r="AH10" s="387"/>
      <c r="AI10" s="387"/>
      <c r="AJ10" s="387"/>
      <c r="AK10" s="387"/>
      <c r="AL10" s="387"/>
      <c r="AM10" s="387"/>
      <c r="AN10" s="387"/>
      <c r="AO10" s="387"/>
      <c r="AP10" s="387"/>
      <c r="AQ10" s="387"/>
      <c r="AR10" s="387"/>
      <c r="AS10" s="387"/>
      <c r="AT10" s="387"/>
      <c r="AU10" s="387"/>
      <c r="AV10" s="387"/>
      <c r="AW10" s="387"/>
      <c r="AX10" s="387"/>
      <c r="AY10" s="387"/>
      <c r="AZ10" s="387"/>
      <c r="BA10" s="387"/>
      <c r="BB10" s="387"/>
      <c r="BC10" s="387"/>
      <c r="BD10" s="387"/>
      <c r="BE10" s="387"/>
      <c r="BF10" s="387"/>
      <c r="BG10" s="387"/>
      <c r="BH10" s="387"/>
      <c r="BI10" s="387"/>
      <c r="BJ10" s="387"/>
      <c r="BK10" s="387"/>
      <c r="BL10" s="387"/>
      <c r="BM10" s="387"/>
      <c r="BN10" s="387"/>
      <c r="BO10" s="387"/>
      <c r="BP10" s="387"/>
      <c r="BQ10" s="387"/>
      <c r="BR10" s="387"/>
      <c r="BS10" s="387"/>
      <c r="BT10" s="387"/>
      <c r="BU10" s="387"/>
      <c r="BV10" s="387"/>
      <c r="BW10" s="387"/>
      <c r="BX10" s="387"/>
      <c r="BY10" s="387"/>
      <c r="BZ10" s="387"/>
      <c r="CA10" s="387"/>
      <c r="CB10" s="387"/>
      <c r="CC10" s="387"/>
      <c r="CD10" s="387"/>
      <c r="CE10" s="387"/>
      <c r="CF10" s="387"/>
      <c r="CG10" s="387"/>
      <c r="CH10" s="387"/>
      <c r="CI10" s="387"/>
      <c r="CJ10" s="387"/>
      <c r="CK10" s="387"/>
      <c r="CL10" s="387"/>
      <c r="CM10" s="387"/>
      <c r="CN10" s="387"/>
      <c r="CO10" s="387"/>
      <c r="CP10" s="387"/>
      <c r="CQ10" s="387"/>
      <c r="CR10" s="387"/>
      <c r="CS10" s="387"/>
      <c r="CT10" s="387"/>
      <c r="CU10" s="387"/>
      <c r="CV10" s="387"/>
      <c r="CW10" s="387"/>
      <c r="CX10" s="387"/>
      <c r="CY10" s="387"/>
      <c r="CZ10" s="387"/>
      <c r="DA10" s="387"/>
      <c r="DB10" s="387"/>
      <c r="DC10" s="387"/>
      <c r="DD10" s="387"/>
      <c r="DE10" s="387"/>
      <c r="DF10" s="387"/>
      <c r="DG10" s="387"/>
      <c r="DH10" s="387"/>
      <c r="DI10" s="387"/>
      <c r="DJ10" s="387"/>
      <c r="DK10" s="387"/>
      <c r="DL10" s="387"/>
      <c r="DM10" s="387"/>
      <c r="DN10" s="387"/>
      <c r="DO10" s="387"/>
      <c r="DP10" s="387"/>
      <c r="DQ10" s="387"/>
      <c r="DR10" s="387"/>
      <c r="DS10" s="387"/>
      <c r="DT10" s="387"/>
      <c r="DU10" s="387"/>
      <c r="DV10" s="387"/>
      <c r="DW10" s="387"/>
      <c r="DX10" s="387"/>
      <c r="DY10" s="387"/>
      <c r="DZ10" s="387"/>
      <c r="EA10" s="387"/>
      <c r="EB10" s="387"/>
      <c r="EC10" s="387"/>
      <c r="ED10" s="387"/>
      <c r="EE10" s="387"/>
      <c r="EF10" s="387"/>
      <c r="EG10" s="387"/>
      <c r="EH10" s="387"/>
      <c r="EI10" s="387"/>
      <c r="EJ10" s="387"/>
      <c r="EK10" s="387"/>
      <c r="EL10" s="387"/>
      <c r="EM10" s="387"/>
      <c r="EN10" s="387"/>
      <c r="EO10" s="387"/>
      <c r="EP10" s="387"/>
      <c r="EQ10" s="387"/>
      <c r="ER10" s="387"/>
      <c r="ES10" s="387"/>
      <c r="ET10" s="387"/>
      <c r="EU10" s="387"/>
      <c r="EV10" s="387"/>
      <c r="EW10" s="387"/>
      <c r="EX10" s="387"/>
      <c r="EY10" s="387"/>
      <c r="EZ10" s="387"/>
      <c r="FA10" s="387"/>
      <c r="FB10" s="387"/>
      <c r="FC10" s="387"/>
      <c r="FD10" s="387"/>
      <c r="FE10" s="387"/>
      <c r="FF10" s="387"/>
      <c r="FG10" s="387"/>
      <c r="FH10" s="387"/>
      <c r="FI10" s="387"/>
      <c r="FJ10" s="387"/>
      <c r="FK10" s="387"/>
      <c r="FL10" s="387"/>
      <c r="FM10" s="387"/>
      <c r="FN10" s="387"/>
      <c r="FO10" s="387"/>
      <c r="FP10" s="387"/>
      <c r="FQ10" s="387"/>
      <c r="FR10" s="387"/>
      <c r="FS10" s="387"/>
      <c r="FT10" s="387"/>
      <c r="FU10" s="387"/>
      <c r="FV10" s="387"/>
      <c r="FW10" s="387"/>
      <c r="FX10" s="387"/>
      <c r="FY10" s="387"/>
      <c r="FZ10" s="387"/>
      <c r="GA10" s="387"/>
      <c r="GB10" s="387"/>
      <c r="GC10" s="387"/>
      <c r="GD10" s="387"/>
      <c r="GE10" s="387"/>
      <c r="GF10" s="387"/>
      <c r="GG10" s="387"/>
      <c r="GH10" s="387"/>
      <c r="GI10" s="387"/>
      <c r="GJ10" s="387"/>
      <c r="GK10" s="387"/>
      <c r="GL10" s="387"/>
      <c r="GM10" s="387"/>
      <c r="GN10" s="387"/>
      <c r="GO10" s="387"/>
      <c r="GP10" s="387"/>
      <c r="GQ10" s="387"/>
      <c r="GR10" s="387"/>
      <c r="GS10" s="387"/>
      <c r="GT10" s="387"/>
      <c r="GU10" s="387"/>
      <c r="GV10" s="387"/>
      <c r="GW10" s="387"/>
      <c r="GX10" s="387"/>
      <c r="GY10" s="387"/>
      <c r="GZ10" s="387"/>
      <c r="HA10" s="387"/>
      <c r="HB10" s="387"/>
      <c r="HC10" s="387"/>
      <c r="HD10" s="387"/>
      <c r="HE10" s="387"/>
      <c r="HF10" s="387"/>
      <c r="HG10" s="387"/>
      <c r="HH10" s="387"/>
      <c r="HI10" s="387"/>
      <c r="HJ10" s="387"/>
      <c r="HK10" s="387"/>
      <c r="HL10" s="387"/>
      <c r="HM10" s="387"/>
      <c r="HN10" s="387"/>
      <c r="HO10" s="387"/>
      <c r="HP10" s="387"/>
      <c r="HQ10" s="387"/>
      <c r="HR10" s="387"/>
      <c r="HS10" s="387"/>
      <c r="HT10" s="387"/>
      <c r="HU10" s="387"/>
      <c r="HV10" s="387"/>
      <c r="HW10" s="387"/>
      <c r="HX10" s="387"/>
      <c r="HY10" s="387"/>
      <c r="HZ10" s="387"/>
      <c r="IA10" s="387"/>
      <c r="IB10" s="387"/>
      <c r="IC10" s="387"/>
      <c r="ID10" s="387"/>
      <c r="IE10" s="387"/>
      <c r="IF10" s="387"/>
      <c r="IG10" s="387"/>
      <c r="IH10" s="387"/>
      <c r="II10" s="387"/>
      <c r="IJ10" s="387"/>
      <c r="IK10" s="387"/>
      <c r="IL10" s="387"/>
      <c r="IM10" s="387"/>
      <c r="IN10" s="387"/>
      <c r="IO10" s="387"/>
      <c r="IP10" s="387"/>
      <c r="IQ10" s="387"/>
      <c r="IR10" s="387"/>
      <c r="IS10" s="387"/>
      <c r="IT10" s="387"/>
      <c r="IU10" s="391"/>
    </row>
    <row r="11" spans="1:255" ht="23.25" customHeight="1">
      <c r="A11" s="398"/>
      <c r="B11" s="262"/>
      <c r="C11" s="244"/>
      <c r="D11" s="264" t="str">
        <f>IF(E10="SI SE REPORTA","¿Qué programas o proyectos del Plan de Acción están asociados al indicador? ","")</f>
        <v xml:space="preserve">¿Qué programas o proyectos del Plan de Acción están asociados al indicador? </v>
      </c>
      <c r="E11" s="1442" t="s">
        <v>1637</v>
      </c>
      <c r="F11" s="1443"/>
      <c r="G11" s="1443"/>
      <c r="H11" s="1444"/>
      <c r="I11" s="663"/>
      <c r="J11" s="663"/>
      <c r="K11" s="663"/>
      <c r="L11" s="663"/>
      <c r="M11" s="663"/>
      <c r="N11" s="663"/>
      <c r="O11" s="663"/>
      <c r="P11" s="663"/>
      <c r="Q11" s="663"/>
      <c r="R11" s="663"/>
      <c r="S11" s="387"/>
      <c r="T11" s="387"/>
      <c r="U11" s="387"/>
      <c r="V11" s="387"/>
      <c r="W11" s="387"/>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91"/>
    </row>
    <row r="12" spans="1:255" ht="21.75" customHeight="1" thickBot="1">
      <c r="A12" s="398"/>
      <c r="B12" s="268"/>
      <c r="C12" s="269"/>
      <c r="D12" s="854" t="s">
        <v>143</v>
      </c>
      <c r="E12" s="1445"/>
      <c r="F12" s="1446"/>
      <c r="G12" s="1446"/>
      <c r="H12" s="1446"/>
      <c r="I12" s="1446"/>
      <c r="J12" s="1446"/>
      <c r="K12" s="1278"/>
      <c r="L12" s="1278"/>
      <c r="M12" s="1278"/>
      <c r="N12" s="1278"/>
      <c r="O12" s="1278"/>
      <c r="P12" s="1278"/>
      <c r="Q12" s="1278"/>
      <c r="R12" s="1279"/>
      <c r="S12" s="403"/>
      <c r="T12" s="387"/>
      <c r="U12" s="387"/>
      <c r="V12" s="387"/>
      <c r="W12" s="387"/>
      <c r="X12" s="387"/>
      <c r="Y12" s="387"/>
      <c r="Z12" s="387"/>
      <c r="AA12" s="387"/>
      <c r="AB12" s="387"/>
      <c r="AC12" s="387"/>
      <c r="AD12" s="387"/>
      <c r="AE12" s="387"/>
      <c r="AF12" s="387"/>
      <c r="AG12" s="387"/>
      <c r="AH12" s="387"/>
      <c r="AI12" s="387"/>
      <c r="AJ12" s="387"/>
      <c r="AK12" s="387"/>
      <c r="AL12" s="387"/>
      <c r="AM12" s="387"/>
      <c r="AN12" s="387"/>
      <c r="AO12" s="387"/>
      <c r="AP12" s="387"/>
      <c r="AQ12" s="387"/>
      <c r="AR12" s="387"/>
      <c r="AS12" s="387"/>
      <c r="AT12" s="387"/>
      <c r="AU12" s="387"/>
      <c r="AV12" s="387"/>
      <c r="AW12" s="387"/>
      <c r="AX12" s="387"/>
      <c r="AY12" s="387"/>
      <c r="AZ12" s="387"/>
      <c r="BA12" s="387"/>
      <c r="BB12" s="387"/>
      <c r="BC12" s="387"/>
      <c r="BD12" s="387"/>
      <c r="BE12" s="387"/>
      <c r="BF12" s="387"/>
      <c r="BG12" s="387"/>
      <c r="BH12" s="387"/>
      <c r="BI12" s="387"/>
      <c r="BJ12" s="387"/>
      <c r="BK12" s="387"/>
      <c r="BL12" s="387"/>
      <c r="BM12" s="387"/>
      <c r="BN12" s="387"/>
      <c r="BO12" s="387"/>
      <c r="BP12" s="387"/>
      <c r="BQ12" s="387"/>
      <c r="BR12" s="387"/>
      <c r="BS12" s="387"/>
      <c r="BT12" s="387"/>
      <c r="BU12" s="387"/>
      <c r="BV12" s="387"/>
      <c r="BW12" s="387"/>
      <c r="BX12" s="387"/>
      <c r="BY12" s="387"/>
      <c r="BZ12" s="387"/>
      <c r="CA12" s="387"/>
      <c r="CB12" s="387"/>
      <c r="CC12" s="387"/>
      <c r="CD12" s="387"/>
      <c r="CE12" s="387"/>
      <c r="CF12" s="387"/>
      <c r="CG12" s="387"/>
      <c r="CH12" s="387"/>
      <c r="CI12" s="387"/>
      <c r="CJ12" s="387"/>
      <c r="CK12" s="387"/>
      <c r="CL12" s="387"/>
      <c r="CM12" s="387"/>
      <c r="CN12" s="387"/>
      <c r="CO12" s="387"/>
      <c r="CP12" s="387"/>
      <c r="CQ12" s="387"/>
      <c r="CR12" s="387"/>
      <c r="CS12" s="387"/>
      <c r="CT12" s="387"/>
      <c r="CU12" s="387"/>
      <c r="CV12" s="387"/>
      <c r="CW12" s="387"/>
      <c r="CX12" s="387"/>
      <c r="CY12" s="387"/>
      <c r="CZ12" s="387"/>
      <c r="DA12" s="387"/>
      <c r="DB12" s="387"/>
      <c r="DC12" s="387"/>
      <c r="DD12" s="387"/>
      <c r="DE12" s="387"/>
      <c r="DF12" s="387"/>
      <c r="DG12" s="387"/>
      <c r="DH12" s="387"/>
      <c r="DI12" s="387"/>
      <c r="DJ12" s="387"/>
      <c r="DK12" s="387"/>
      <c r="DL12" s="387"/>
      <c r="DM12" s="387"/>
      <c r="DN12" s="387"/>
      <c r="DO12" s="387"/>
      <c r="DP12" s="387"/>
      <c r="DQ12" s="387"/>
      <c r="DR12" s="387"/>
      <c r="DS12" s="387"/>
      <c r="DT12" s="387"/>
      <c r="DU12" s="387"/>
      <c r="DV12" s="387"/>
      <c r="DW12" s="387"/>
      <c r="DX12" s="387"/>
      <c r="DY12" s="387"/>
      <c r="DZ12" s="387"/>
      <c r="EA12" s="387"/>
      <c r="EB12" s="387"/>
      <c r="EC12" s="387"/>
      <c r="ED12" s="387"/>
      <c r="EE12" s="387"/>
      <c r="EF12" s="387"/>
      <c r="EG12" s="387"/>
      <c r="EH12" s="387"/>
      <c r="EI12" s="387"/>
      <c r="EJ12" s="387"/>
      <c r="EK12" s="387"/>
      <c r="EL12" s="387"/>
      <c r="EM12" s="387"/>
      <c r="EN12" s="387"/>
      <c r="EO12" s="387"/>
      <c r="EP12" s="387"/>
      <c r="EQ12" s="387"/>
      <c r="ER12" s="387"/>
      <c r="ES12" s="387"/>
      <c r="ET12" s="387"/>
      <c r="EU12" s="387"/>
      <c r="EV12" s="387"/>
      <c r="EW12" s="387"/>
      <c r="EX12" s="387"/>
      <c r="EY12" s="387"/>
      <c r="EZ12" s="387"/>
      <c r="FA12" s="387"/>
      <c r="FB12" s="387"/>
      <c r="FC12" s="387"/>
      <c r="FD12" s="387"/>
      <c r="FE12" s="387"/>
      <c r="FF12" s="387"/>
      <c r="FG12" s="387"/>
      <c r="FH12" s="387"/>
      <c r="FI12" s="387"/>
      <c r="FJ12" s="387"/>
      <c r="FK12" s="387"/>
      <c r="FL12" s="387"/>
      <c r="FM12" s="387"/>
      <c r="FN12" s="387"/>
      <c r="FO12" s="387"/>
      <c r="FP12" s="387"/>
      <c r="FQ12" s="387"/>
      <c r="FR12" s="387"/>
      <c r="FS12" s="387"/>
      <c r="FT12" s="387"/>
      <c r="FU12" s="387"/>
      <c r="FV12" s="387"/>
      <c r="FW12" s="387"/>
      <c r="FX12" s="387"/>
      <c r="FY12" s="387"/>
      <c r="FZ12" s="387"/>
      <c r="GA12" s="387"/>
      <c r="GB12" s="387"/>
      <c r="GC12" s="387"/>
      <c r="GD12" s="387"/>
      <c r="GE12" s="387"/>
      <c r="GF12" s="387"/>
      <c r="GG12" s="387"/>
      <c r="GH12" s="387"/>
      <c r="GI12" s="387"/>
      <c r="GJ12" s="387"/>
      <c r="GK12" s="387"/>
      <c r="GL12" s="387"/>
      <c r="GM12" s="387"/>
      <c r="GN12" s="387"/>
      <c r="GO12" s="387"/>
      <c r="GP12" s="387"/>
      <c r="GQ12" s="387"/>
      <c r="GR12" s="387"/>
      <c r="GS12" s="387"/>
      <c r="GT12" s="387"/>
      <c r="GU12" s="387"/>
      <c r="GV12" s="387"/>
      <c r="GW12" s="387"/>
      <c r="GX12" s="387"/>
      <c r="GY12" s="387"/>
      <c r="GZ12" s="387"/>
      <c r="HA12" s="387"/>
      <c r="HB12" s="387"/>
      <c r="HC12" s="387"/>
      <c r="HD12" s="387"/>
      <c r="HE12" s="387"/>
      <c r="HF12" s="387"/>
      <c r="HG12" s="387"/>
      <c r="HH12" s="387"/>
      <c r="HI12" s="387"/>
      <c r="HJ12" s="387"/>
      <c r="HK12" s="387"/>
      <c r="HL12" s="387"/>
      <c r="HM12" s="387"/>
      <c r="HN12" s="387"/>
      <c r="HO12" s="387"/>
      <c r="HP12" s="387"/>
      <c r="HQ12" s="387"/>
      <c r="HR12" s="387"/>
      <c r="HS12" s="387"/>
      <c r="HT12" s="387"/>
      <c r="HU12" s="387"/>
      <c r="HV12" s="387"/>
      <c r="HW12" s="387"/>
      <c r="HX12" s="387"/>
      <c r="HY12" s="387"/>
      <c r="HZ12" s="387"/>
      <c r="IA12" s="387"/>
      <c r="IB12" s="387"/>
      <c r="IC12" s="387"/>
      <c r="ID12" s="387"/>
      <c r="IE12" s="387"/>
      <c r="IF12" s="387"/>
      <c r="IG12" s="387"/>
      <c r="IH12" s="387"/>
      <c r="II12" s="387"/>
      <c r="IJ12" s="387"/>
      <c r="IK12" s="387"/>
      <c r="IL12" s="387"/>
      <c r="IM12" s="387"/>
      <c r="IN12" s="387"/>
      <c r="IO12" s="387"/>
      <c r="IP12" s="387"/>
      <c r="IQ12" s="387"/>
      <c r="IR12" s="387"/>
      <c r="IS12" s="387"/>
      <c r="IT12" s="387"/>
      <c r="IU12" s="391"/>
    </row>
    <row r="13" spans="1:255" ht="24.75" customHeight="1" thickBot="1">
      <c r="A13" s="406"/>
      <c r="B13" s="1447" t="s">
        <v>144</v>
      </c>
      <c r="C13" s="855"/>
      <c r="D13" s="1433" t="s">
        <v>268</v>
      </c>
      <c r="E13" s="1434"/>
      <c r="F13" s="1434"/>
      <c r="G13" s="1434"/>
      <c r="H13" s="1434"/>
      <c r="I13" s="1434"/>
      <c r="J13" s="1435"/>
      <c r="K13" s="856"/>
      <c r="L13" s="732"/>
      <c r="M13" s="732"/>
      <c r="N13" s="732"/>
      <c r="O13" s="732"/>
      <c r="P13" s="732"/>
      <c r="Q13" s="732"/>
      <c r="R13" s="732"/>
      <c r="S13" s="387"/>
      <c r="T13" s="387"/>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7"/>
      <c r="BR13" s="387"/>
      <c r="BS13" s="387"/>
      <c r="BT13" s="387"/>
      <c r="BU13" s="387"/>
      <c r="BV13" s="387"/>
      <c r="BW13" s="387"/>
      <c r="BX13" s="387"/>
      <c r="BY13" s="387"/>
      <c r="BZ13" s="387"/>
      <c r="CA13" s="387"/>
      <c r="CB13" s="387"/>
      <c r="CC13" s="387"/>
      <c r="CD13" s="387"/>
      <c r="CE13" s="387"/>
      <c r="CF13" s="387"/>
      <c r="CG13" s="387"/>
      <c r="CH13" s="387"/>
      <c r="CI13" s="387"/>
      <c r="CJ13" s="387"/>
      <c r="CK13" s="387"/>
      <c r="CL13" s="387"/>
      <c r="CM13" s="387"/>
      <c r="CN13" s="387"/>
      <c r="CO13" s="387"/>
      <c r="CP13" s="387"/>
      <c r="CQ13" s="387"/>
      <c r="CR13" s="387"/>
      <c r="CS13" s="387"/>
      <c r="CT13" s="387"/>
      <c r="CU13" s="387"/>
      <c r="CV13" s="387"/>
      <c r="CW13" s="387"/>
      <c r="CX13" s="387"/>
      <c r="CY13" s="387"/>
      <c r="CZ13" s="387"/>
      <c r="DA13" s="387"/>
      <c r="DB13" s="387"/>
      <c r="DC13" s="387"/>
      <c r="DD13" s="387"/>
      <c r="DE13" s="387"/>
      <c r="DF13" s="387"/>
      <c r="DG13" s="387"/>
      <c r="DH13" s="387"/>
      <c r="DI13" s="387"/>
      <c r="DJ13" s="387"/>
      <c r="DK13" s="387"/>
      <c r="DL13" s="387"/>
      <c r="DM13" s="387"/>
      <c r="DN13" s="387"/>
      <c r="DO13" s="387"/>
      <c r="DP13" s="387"/>
      <c r="DQ13" s="387"/>
      <c r="DR13" s="387"/>
      <c r="DS13" s="387"/>
      <c r="DT13" s="387"/>
      <c r="DU13" s="387"/>
      <c r="DV13" s="387"/>
      <c r="DW13" s="387"/>
      <c r="DX13" s="387"/>
      <c r="DY13" s="387"/>
      <c r="DZ13" s="387"/>
      <c r="EA13" s="387"/>
      <c r="EB13" s="387"/>
      <c r="EC13" s="387"/>
      <c r="ED13" s="387"/>
      <c r="EE13" s="387"/>
      <c r="EF13" s="387"/>
      <c r="EG13" s="387"/>
      <c r="EH13" s="387"/>
      <c r="EI13" s="387"/>
      <c r="EJ13" s="387"/>
      <c r="EK13" s="387"/>
      <c r="EL13" s="387"/>
      <c r="EM13" s="387"/>
      <c r="EN13" s="387"/>
      <c r="EO13" s="387"/>
      <c r="EP13" s="387"/>
      <c r="EQ13" s="387"/>
      <c r="ER13" s="387"/>
      <c r="ES13" s="387"/>
      <c r="ET13" s="387"/>
      <c r="EU13" s="387"/>
      <c r="EV13" s="387"/>
      <c r="EW13" s="387"/>
      <c r="EX13" s="387"/>
      <c r="EY13" s="387"/>
      <c r="EZ13" s="387"/>
      <c r="FA13" s="387"/>
      <c r="FB13" s="387"/>
      <c r="FC13" s="387"/>
      <c r="FD13" s="387"/>
      <c r="FE13" s="387"/>
      <c r="FF13" s="387"/>
      <c r="FG13" s="387"/>
      <c r="FH13" s="387"/>
      <c r="FI13" s="387"/>
      <c r="FJ13" s="387"/>
      <c r="FK13" s="387"/>
      <c r="FL13" s="387"/>
      <c r="FM13" s="387"/>
      <c r="FN13" s="387"/>
      <c r="FO13" s="387"/>
      <c r="FP13" s="387"/>
      <c r="FQ13" s="387"/>
      <c r="FR13" s="387"/>
      <c r="FS13" s="387"/>
      <c r="FT13" s="387"/>
      <c r="FU13" s="387"/>
      <c r="FV13" s="387"/>
      <c r="FW13" s="387"/>
      <c r="FX13" s="387"/>
      <c r="FY13" s="387"/>
      <c r="FZ13" s="387"/>
      <c r="GA13" s="387"/>
      <c r="GB13" s="387"/>
      <c r="GC13" s="387"/>
      <c r="GD13" s="387"/>
      <c r="GE13" s="387"/>
      <c r="GF13" s="387"/>
      <c r="GG13" s="387"/>
      <c r="GH13" s="387"/>
      <c r="GI13" s="387"/>
      <c r="GJ13" s="387"/>
      <c r="GK13" s="387"/>
      <c r="GL13" s="387"/>
      <c r="GM13" s="387"/>
      <c r="GN13" s="387"/>
      <c r="GO13" s="387"/>
      <c r="GP13" s="387"/>
      <c r="GQ13" s="387"/>
      <c r="GR13" s="387"/>
      <c r="GS13" s="387"/>
      <c r="GT13" s="387"/>
      <c r="GU13" s="387"/>
      <c r="GV13" s="387"/>
      <c r="GW13" s="387"/>
      <c r="GX13" s="387"/>
      <c r="GY13" s="387"/>
      <c r="GZ13" s="387"/>
      <c r="HA13" s="387"/>
      <c r="HB13" s="387"/>
      <c r="HC13" s="387"/>
      <c r="HD13" s="387"/>
      <c r="HE13" s="387"/>
      <c r="HF13" s="387"/>
      <c r="HG13" s="387"/>
      <c r="HH13" s="387"/>
      <c r="HI13" s="387"/>
      <c r="HJ13" s="387"/>
      <c r="HK13" s="387"/>
      <c r="HL13" s="387"/>
      <c r="HM13" s="387"/>
      <c r="HN13" s="387"/>
      <c r="HO13" s="387"/>
      <c r="HP13" s="387"/>
      <c r="HQ13" s="387"/>
      <c r="HR13" s="387"/>
      <c r="HS13" s="387"/>
      <c r="HT13" s="387"/>
      <c r="HU13" s="387"/>
      <c r="HV13" s="387"/>
      <c r="HW13" s="387"/>
      <c r="HX13" s="387"/>
      <c r="HY13" s="387"/>
      <c r="HZ13" s="387"/>
      <c r="IA13" s="387"/>
      <c r="IB13" s="387"/>
      <c r="IC13" s="387"/>
      <c r="ID13" s="387"/>
      <c r="IE13" s="387"/>
      <c r="IF13" s="387"/>
      <c r="IG13" s="387"/>
      <c r="IH13" s="387"/>
      <c r="II13" s="387"/>
      <c r="IJ13" s="387"/>
      <c r="IK13" s="387"/>
      <c r="IL13" s="387"/>
      <c r="IM13" s="387"/>
      <c r="IN13" s="387"/>
      <c r="IO13" s="387"/>
      <c r="IP13" s="387"/>
      <c r="IQ13" s="387"/>
      <c r="IR13" s="387"/>
      <c r="IS13" s="387"/>
      <c r="IT13" s="387"/>
      <c r="IU13" s="391"/>
    </row>
    <row r="14" spans="1:255" ht="15.95" customHeight="1" thickBot="1">
      <c r="A14" s="406"/>
      <c r="B14" s="1113"/>
      <c r="C14" s="857" t="s">
        <v>105</v>
      </c>
      <c r="D14" s="858" t="s">
        <v>418</v>
      </c>
      <c r="E14" s="859">
        <v>2016</v>
      </c>
      <c r="F14" s="859">
        <v>2017</v>
      </c>
      <c r="G14" s="859">
        <v>2018</v>
      </c>
      <c r="H14" s="859">
        <v>2019</v>
      </c>
      <c r="I14" s="860"/>
      <c r="J14" s="861"/>
      <c r="K14" s="280"/>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7"/>
      <c r="BR14" s="387"/>
      <c r="BS14" s="387"/>
      <c r="BT14" s="387"/>
      <c r="BU14" s="387"/>
      <c r="BV14" s="387"/>
      <c r="BW14" s="387"/>
      <c r="BX14" s="387"/>
      <c r="BY14" s="387"/>
      <c r="BZ14" s="387"/>
      <c r="CA14" s="387"/>
      <c r="CB14" s="387"/>
      <c r="CC14" s="387"/>
      <c r="CD14" s="387"/>
      <c r="CE14" s="387"/>
      <c r="CF14" s="387"/>
      <c r="CG14" s="387"/>
      <c r="CH14" s="387"/>
      <c r="CI14" s="387"/>
      <c r="CJ14" s="387"/>
      <c r="CK14" s="387"/>
      <c r="CL14" s="387"/>
      <c r="CM14" s="387"/>
      <c r="CN14" s="387"/>
      <c r="CO14" s="387"/>
      <c r="CP14" s="387"/>
      <c r="CQ14" s="387"/>
      <c r="CR14" s="387"/>
      <c r="CS14" s="387"/>
      <c r="CT14" s="387"/>
      <c r="CU14" s="387"/>
      <c r="CV14" s="387"/>
      <c r="CW14" s="387"/>
      <c r="CX14" s="387"/>
      <c r="CY14" s="387"/>
      <c r="CZ14" s="387"/>
      <c r="DA14" s="387"/>
      <c r="DB14" s="387"/>
      <c r="DC14" s="387"/>
      <c r="DD14" s="387"/>
      <c r="DE14" s="387"/>
      <c r="DF14" s="387"/>
      <c r="DG14" s="387"/>
      <c r="DH14" s="387"/>
      <c r="DI14" s="387"/>
      <c r="DJ14" s="387"/>
      <c r="DK14" s="387"/>
      <c r="DL14" s="387"/>
      <c r="DM14" s="387"/>
      <c r="DN14" s="387"/>
      <c r="DO14" s="387"/>
      <c r="DP14" s="387"/>
      <c r="DQ14" s="387"/>
      <c r="DR14" s="387"/>
      <c r="DS14" s="387"/>
      <c r="DT14" s="387"/>
      <c r="DU14" s="387"/>
      <c r="DV14" s="387"/>
      <c r="DW14" s="387"/>
      <c r="DX14" s="387"/>
      <c r="DY14" s="387"/>
      <c r="DZ14" s="387"/>
      <c r="EA14" s="387"/>
      <c r="EB14" s="387"/>
      <c r="EC14" s="387"/>
      <c r="ED14" s="387"/>
      <c r="EE14" s="387"/>
      <c r="EF14" s="387"/>
      <c r="EG14" s="387"/>
      <c r="EH14" s="387"/>
      <c r="EI14" s="387"/>
      <c r="EJ14" s="387"/>
      <c r="EK14" s="387"/>
      <c r="EL14" s="387"/>
      <c r="EM14" s="387"/>
      <c r="EN14" s="387"/>
      <c r="EO14" s="387"/>
      <c r="EP14" s="387"/>
      <c r="EQ14" s="387"/>
      <c r="ER14" s="387"/>
      <c r="ES14" s="387"/>
      <c r="ET14" s="387"/>
      <c r="EU14" s="387"/>
      <c r="EV14" s="387"/>
      <c r="EW14" s="387"/>
      <c r="EX14" s="387"/>
      <c r="EY14" s="387"/>
      <c r="EZ14" s="387"/>
      <c r="FA14" s="387"/>
      <c r="FB14" s="387"/>
      <c r="FC14" s="387"/>
      <c r="FD14" s="387"/>
      <c r="FE14" s="387"/>
      <c r="FF14" s="387"/>
      <c r="FG14" s="387"/>
      <c r="FH14" s="387"/>
      <c r="FI14" s="387"/>
      <c r="FJ14" s="387"/>
      <c r="FK14" s="387"/>
      <c r="FL14" s="387"/>
      <c r="FM14" s="387"/>
      <c r="FN14" s="387"/>
      <c r="FO14" s="387"/>
      <c r="FP14" s="387"/>
      <c r="FQ14" s="387"/>
      <c r="FR14" s="387"/>
      <c r="FS14" s="387"/>
      <c r="FT14" s="387"/>
      <c r="FU14" s="387"/>
      <c r="FV14" s="387"/>
      <c r="FW14" s="387"/>
      <c r="FX14" s="387"/>
      <c r="FY14" s="387"/>
      <c r="FZ14" s="387"/>
      <c r="GA14" s="387"/>
      <c r="GB14" s="387"/>
      <c r="GC14" s="387"/>
      <c r="GD14" s="387"/>
      <c r="GE14" s="387"/>
      <c r="GF14" s="387"/>
      <c r="GG14" s="387"/>
      <c r="GH14" s="387"/>
      <c r="GI14" s="387"/>
      <c r="GJ14" s="387"/>
      <c r="GK14" s="387"/>
      <c r="GL14" s="387"/>
      <c r="GM14" s="387"/>
      <c r="GN14" s="387"/>
      <c r="GO14" s="387"/>
      <c r="GP14" s="387"/>
      <c r="GQ14" s="387"/>
      <c r="GR14" s="387"/>
      <c r="GS14" s="387"/>
      <c r="GT14" s="387"/>
      <c r="GU14" s="387"/>
      <c r="GV14" s="387"/>
      <c r="GW14" s="387"/>
      <c r="GX14" s="387"/>
      <c r="GY14" s="387"/>
      <c r="GZ14" s="387"/>
      <c r="HA14" s="387"/>
      <c r="HB14" s="387"/>
      <c r="HC14" s="387"/>
      <c r="HD14" s="387"/>
      <c r="HE14" s="387"/>
      <c r="HF14" s="387"/>
      <c r="HG14" s="387"/>
      <c r="HH14" s="387"/>
      <c r="HI14" s="387"/>
      <c r="HJ14" s="387"/>
      <c r="HK14" s="387"/>
      <c r="HL14" s="387"/>
      <c r="HM14" s="387"/>
      <c r="HN14" s="387"/>
      <c r="HO14" s="387"/>
      <c r="HP14" s="387"/>
      <c r="HQ14" s="387"/>
      <c r="HR14" s="387"/>
      <c r="HS14" s="387"/>
      <c r="HT14" s="387"/>
      <c r="HU14" s="387"/>
      <c r="HV14" s="387"/>
      <c r="HW14" s="387"/>
      <c r="HX14" s="387"/>
      <c r="HY14" s="387"/>
      <c r="HZ14" s="387"/>
      <c r="IA14" s="387"/>
      <c r="IB14" s="387"/>
      <c r="IC14" s="387"/>
      <c r="ID14" s="387"/>
      <c r="IE14" s="387"/>
      <c r="IF14" s="387"/>
      <c r="IG14" s="387"/>
      <c r="IH14" s="387"/>
      <c r="II14" s="387"/>
      <c r="IJ14" s="387"/>
      <c r="IK14" s="387"/>
      <c r="IL14" s="387"/>
      <c r="IM14" s="387"/>
      <c r="IN14" s="387"/>
      <c r="IO14" s="387"/>
      <c r="IP14" s="387"/>
      <c r="IQ14" s="387"/>
      <c r="IR14" s="387"/>
      <c r="IS14" s="387"/>
      <c r="IT14" s="387"/>
      <c r="IU14" s="391"/>
    </row>
    <row r="15" spans="1:255" ht="63.95" customHeight="1" thickBot="1">
      <c r="A15" s="406"/>
      <c r="B15" s="1113"/>
      <c r="C15" s="857" t="s">
        <v>152</v>
      </c>
      <c r="D15" s="858" t="s">
        <v>1638</v>
      </c>
      <c r="E15" s="862">
        <v>27</v>
      </c>
      <c r="F15" s="862">
        <v>27</v>
      </c>
      <c r="G15" s="862">
        <v>27</v>
      </c>
      <c r="H15" s="862">
        <v>27</v>
      </c>
      <c r="I15" s="280"/>
      <c r="J15" s="281"/>
      <c r="K15" s="280"/>
      <c r="L15" s="387"/>
      <c r="M15" s="387"/>
      <c r="N15" s="387"/>
      <c r="O15" s="387"/>
      <c r="P15" s="387"/>
      <c r="Q15" s="387"/>
      <c r="R15" s="387"/>
      <c r="S15" s="387"/>
      <c r="T15" s="387"/>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7"/>
      <c r="BR15" s="387"/>
      <c r="BS15" s="387"/>
      <c r="BT15" s="387"/>
      <c r="BU15" s="387"/>
      <c r="BV15" s="387"/>
      <c r="BW15" s="387"/>
      <c r="BX15" s="387"/>
      <c r="BY15" s="387"/>
      <c r="BZ15" s="387"/>
      <c r="CA15" s="387"/>
      <c r="CB15" s="387"/>
      <c r="CC15" s="387"/>
      <c r="CD15" s="387"/>
      <c r="CE15" s="387"/>
      <c r="CF15" s="387"/>
      <c r="CG15" s="387"/>
      <c r="CH15" s="387"/>
      <c r="CI15" s="387"/>
      <c r="CJ15" s="387"/>
      <c r="CK15" s="387"/>
      <c r="CL15" s="387"/>
      <c r="CM15" s="387"/>
      <c r="CN15" s="387"/>
      <c r="CO15" s="387"/>
      <c r="CP15" s="387"/>
      <c r="CQ15" s="387"/>
      <c r="CR15" s="387"/>
      <c r="CS15" s="387"/>
      <c r="CT15" s="387"/>
      <c r="CU15" s="387"/>
      <c r="CV15" s="387"/>
      <c r="CW15" s="387"/>
      <c r="CX15" s="387"/>
      <c r="CY15" s="387"/>
      <c r="CZ15" s="387"/>
      <c r="DA15" s="387"/>
      <c r="DB15" s="387"/>
      <c r="DC15" s="387"/>
      <c r="DD15" s="387"/>
      <c r="DE15" s="387"/>
      <c r="DF15" s="387"/>
      <c r="DG15" s="387"/>
      <c r="DH15" s="387"/>
      <c r="DI15" s="387"/>
      <c r="DJ15" s="387"/>
      <c r="DK15" s="387"/>
      <c r="DL15" s="387"/>
      <c r="DM15" s="387"/>
      <c r="DN15" s="387"/>
      <c r="DO15" s="387"/>
      <c r="DP15" s="387"/>
      <c r="DQ15" s="387"/>
      <c r="DR15" s="387"/>
      <c r="DS15" s="387"/>
      <c r="DT15" s="387"/>
      <c r="DU15" s="387"/>
      <c r="DV15" s="387"/>
      <c r="DW15" s="387"/>
      <c r="DX15" s="387"/>
      <c r="DY15" s="387"/>
      <c r="DZ15" s="387"/>
      <c r="EA15" s="387"/>
      <c r="EB15" s="387"/>
      <c r="EC15" s="387"/>
      <c r="ED15" s="387"/>
      <c r="EE15" s="387"/>
      <c r="EF15" s="387"/>
      <c r="EG15" s="387"/>
      <c r="EH15" s="387"/>
      <c r="EI15" s="387"/>
      <c r="EJ15" s="387"/>
      <c r="EK15" s="387"/>
      <c r="EL15" s="387"/>
      <c r="EM15" s="387"/>
      <c r="EN15" s="387"/>
      <c r="EO15" s="387"/>
      <c r="EP15" s="387"/>
      <c r="EQ15" s="387"/>
      <c r="ER15" s="387"/>
      <c r="ES15" s="387"/>
      <c r="ET15" s="387"/>
      <c r="EU15" s="387"/>
      <c r="EV15" s="387"/>
      <c r="EW15" s="387"/>
      <c r="EX15" s="387"/>
      <c r="EY15" s="387"/>
      <c r="EZ15" s="387"/>
      <c r="FA15" s="387"/>
      <c r="FB15" s="387"/>
      <c r="FC15" s="387"/>
      <c r="FD15" s="387"/>
      <c r="FE15" s="387"/>
      <c r="FF15" s="387"/>
      <c r="FG15" s="387"/>
      <c r="FH15" s="387"/>
      <c r="FI15" s="387"/>
      <c r="FJ15" s="387"/>
      <c r="FK15" s="387"/>
      <c r="FL15" s="387"/>
      <c r="FM15" s="387"/>
      <c r="FN15" s="387"/>
      <c r="FO15" s="387"/>
      <c r="FP15" s="387"/>
      <c r="FQ15" s="387"/>
      <c r="FR15" s="387"/>
      <c r="FS15" s="387"/>
      <c r="FT15" s="387"/>
      <c r="FU15" s="387"/>
      <c r="FV15" s="387"/>
      <c r="FW15" s="387"/>
      <c r="FX15" s="387"/>
      <c r="FY15" s="387"/>
      <c r="FZ15" s="387"/>
      <c r="GA15" s="387"/>
      <c r="GB15" s="387"/>
      <c r="GC15" s="387"/>
      <c r="GD15" s="387"/>
      <c r="GE15" s="387"/>
      <c r="GF15" s="387"/>
      <c r="GG15" s="387"/>
      <c r="GH15" s="387"/>
      <c r="GI15" s="387"/>
      <c r="GJ15" s="387"/>
      <c r="GK15" s="387"/>
      <c r="GL15" s="387"/>
      <c r="GM15" s="387"/>
      <c r="GN15" s="387"/>
      <c r="GO15" s="387"/>
      <c r="GP15" s="387"/>
      <c r="GQ15" s="387"/>
      <c r="GR15" s="387"/>
      <c r="GS15" s="387"/>
      <c r="GT15" s="387"/>
      <c r="GU15" s="387"/>
      <c r="GV15" s="387"/>
      <c r="GW15" s="387"/>
      <c r="GX15" s="387"/>
      <c r="GY15" s="387"/>
      <c r="GZ15" s="387"/>
      <c r="HA15" s="387"/>
      <c r="HB15" s="387"/>
      <c r="HC15" s="387"/>
      <c r="HD15" s="387"/>
      <c r="HE15" s="387"/>
      <c r="HF15" s="387"/>
      <c r="HG15" s="387"/>
      <c r="HH15" s="387"/>
      <c r="HI15" s="387"/>
      <c r="HJ15" s="387"/>
      <c r="HK15" s="387"/>
      <c r="HL15" s="387"/>
      <c r="HM15" s="387"/>
      <c r="HN15" s="387"/>
      <c r="HO15" s="387"/>
      <c r="HP15" s="387"/>
      <c r="HQ15" s="387"/>
      <c r="HR15" s="387"/>
      <c r="HS15" s="387"/>
      <c r="HT15" s="387"/>
      <c r="HU15" s="387"/>
      <c r="HV15" s="387"/>
      <c r="HW15" s="387"/>
      <c r="HX15" s="387"/>
      <c r="HY15" s="387"/>
      <c r="HZ15" s="387"/>
      <c r="IA15" s="387"/>
      <c r="IB15" s="387"/>
      <c r="IC15" s="387"/>
      <c r="ID15" s="387"/>
      <c r="IE15" s="387"/>
      <c r="IF15" s="387"/>
      <c r="IG15" s="387"/>
      <c r="IH15" s="387"/>
      <c r="II15" s="387"/>
      <c r="IJ15" s="387"/>
      <c r="IK15" s="387"/>
      <c r="IL15" s="387"/>
      <c r="IM15" s="387"/>
      <c r="IN15" s="387"/>
      <c r="IO15" s="387"/>
      <c r="IP15" s="387"/>
      <c r="IQ15" s="387"/>
      <c r="IR15" s="387"/>
      <c r="IS15" s="387"/>
      <c r="IT15" s="387"/>
      <c r="IU15" s="391"/>
    </row>
    <row r="16" spans="1:255" ht="63.95" customHeight="1" thickBot="1">
      <c r="A16" s="406"/>
      <c r="B16" s="1113"/>
      <c r="C16" s="857" t="s">
        <v>154</v>
      </c>
      <c r="D16" s="858" t="s">
        <v>1639</v>
      </c>
      <c r="E16" s="862">
        <v>27</v>
      </c>
      <c r="F16" s="862">
        <v>27</v>
      </c>
      <c r="G16" s="862">
        <v>26</v>
      </c>
      <c r="H16" s="862">
        <v>27</v>
      </c>
      <c r="I16" s="863"/>
      <c r="J16" s="281"/>
      <c r="K16" s="280"/>
      <c r="L16" s="387"/>
      <c r="M16" s="387"/>
      <c r="N16" s="387"/>
      <c r="O16" s="387"/>
      <c r="P16" s="387"/>
      <c r="Q16" s="387"/>
      <c r="R16" s="387"/>
      <c r="S16" s="387"/>
      <c r="T16" s="387"/>
      <c r="U16" s="387"/>
      <c r="V16" s="387"/>
      <c r="W16" s="387"/>
      <c r="X16" s="387"/>
      <c r="Y16" s="387"/>
      <c r="Z16" s="387"/>
      <c r="AA16" s="387"/>
      <c r="AB16" s="387"/>
      <c r="AC16" s="387"/>
      <c r="AD16" s="387"/>
      <c r="AE16" s="387"/>
      <c r="AF16" s="387"/>
      <c r="AG16" s="387"/>
      <c r="AH16" s="387"/>
      <c r="AI16" s="387"/>
      <c r="AJ16" s="387"/>
      <c r="AK16" s="387"/>
      <c r="AL16" s="387"/>
      <c r="AM16" s="387"/>
      <c r="AN16" s="387"/>
      <c r="AO16" s="387"/>
      <c r="AP16" s="387"/>
      <c r="AQ16" s="387"/>
      <c r="AR16" s="387"/>
      <c r="AS16" s="387"/>
      <c r="AT16" s="387"/>
      <c r="AU16" s="387"/>
      <c r="AV16" s="387"/>
      <c r="AW16" s="387"/>
      <c r="AX16" s="387"/>
      <c r="AY16" s="387"/>
      <c r="AZ16" s="387"/>
      <c r="BA16" s="387"/>
      <c r="BB16" s="387"/>
      <c r="BC16" s="387"/>
      <c r="BD16" s="387"/>
      <c r="BE16" s="387"/>
      <c r="BF16" s="387"/>
      <c r="BG16" s="387"/>
      <c r="BH16" s="387"/>
      <c r="BI16" s="387"/>
      <c r="BJ16" s="387"/>
      <c r="BK16" s="387"/>
      <c r="BL16" s="387"/>
      <c r="BM16" s="387"/>
      <c r="BN16" s="387"/>
      <c r="BO16" s="387"/>
      <c r="BP16" s="387"/>
      <c r="BQ16" s="387"/>
      <c r="BR16" s="387"/>
      <c r="BS16" s="387"/>
      <c r="BT16" s="387"/>
      <c r="BU16" s="387"/>
      <c r="BV16" s="387"/>
      <c r="BW16" s="387"/>
      <c r="BX16" s="387"/>
      <c r="BY16" s="387"/>
      <c r="BZ16" s="387"/>
      <c r="CA16" s="387"/>
      <c r="CB16" s="387"/>
      <c r="CC16" s="387"/>
      <c r="CD16" s="387"/>
      <c r="CE16" s="387"/>
      <c r="CF16" s="387"/>
      <c r="CG16" s="387"/>
      <c r="CH16" s="387"/>
      <c r="CI16" s="387"/>
      <c r="CJ16" s="387"/>
      <c r="CK16" s="387"/>
      <c r="CL16" s="387"/>
      <c r="CM16" s="387"/>
      <c r="CN16" s="387"/>
      <c r="CO16" s="387"/>
      <c r="CP16" s="387"/>
      <c r="CQ16" s="387"/>
      <c r="CR16" s="387"/>
      <c r="CS16" s="387"/>
      <c r="CT16" s="387"/>
      <c r="CU16" s="387"/>
      <c r="CV16" s="387"/>
      <c r="CW16" s="387"/>
      <c r="CX16" s="387"/>
      <c r="CY16" s="387"/>
      <c r="CZ16" s="387"/>
      <c r="DA16" s="387"/>
      <c r="DB16" s="387"/>
      <c r="DC16" s="387"/>
      <c r="DD16" s="387"/>
      <c r="DE16" s="387"/>
      <c r="DF16" s="387"/>
      <c r="DG16" s="387"/>
      <c r="DH16" s="387"/>
      <c r="DI16" s="387"/>
      <c r="DJ16" s="387"/>
      <c r="DK16" s="387"/>
      <c r="DL16" s="387"/>
      <c r="DM16" s="387"/>
      <c r="DN16" s="387"/>
      <c r="DO16" s="387"/>
      <c r="DP16" s="387"/>
      <c r="DQ16" s="387"/>
      <c r="DR16" s="387"/>
      <c r="DS16" s="387"/>
      <c r="DT16" s="387"/>
      <c r="DU16" s="387"/>
      <c r="DV16" s="387"/>
      <c r="DW16" s="387"/>
      <c r="DX16" s="387"/>
      <c r="DY16" s="387"/>
      <c r="DZ16" s="387"/>
      <c r="EA16" s="387"/>
      <c r="EB16" s="387"/>
      <c r="EC16" s="387"/>
      <c r="ED16" s="387"/>
      <c r="EE16" s="387"/>
      <c r="EF16" s="387"/>
      <c r="EG16" s="387"/>
      <c r="EH16" s="387"/>
      <c r="EI16" s="387"/>
      <c r="EJ16" s="387"/>
      <c r="EK16" s="387"/>
      <c r="EL16" s="387"/>
      <c r="EM16" s="387"/>
      <c r="EN16" s="387"/>
      <c r="EO16" s="387"/>
      <c r="EP16" s="387"/>
      <c r="EQ16" s="387"/>
      <c r="ER16" s="387"/>
      <c r="ES16" s="387"/>
      <c r="ET16" s="387"/>
      <c r="EU16" s="387"/>
      <c r="EV16" s="387"/>
      <c r="EW16" s="387"/>
      <c r="EX16" s="387"/>
      <c r="EY16" s="387"/>
      <c r="EZ16" s="387"/>
      <c r="FA16" s="387"/>
      <c r="FB16" s="387"/>
      <c r="FC16" s="387"/>
      <c r="FD16" s="387"/>
      <c r="FE16" s="387"/>
      <c r="FF16" s="387"/>
      <c r="FG16" s="387"/>
      <c r="FH16" s="387"/>
      <c r="FI16" s="387"/>
      <c r="FJ16" s="387"/>
      <c r="FK16" s="387"/>
      <c r="FL16" s="387"/>
      <c r="FM16" s="387"/>
      <c r="FN16" s="387"/>
      <c r="FO16" s="387"/>
      <c r="FP16" s="387"/>
      <c r="FQ16" s="387"/>
      <c r="FR16" s="387"/>
      <c r="FS16" s="387"/>
      <c r="FT16" s="387"/>
      <c r="FU16" s="387"/>
      <c r="FV16" s="387"/>
      <c r="FW16" s="387"/>
      <c r="FX16" s="387"/>
      <c r="FY16" s="387"/>
      <c r="FZ16" s="387"/>
      <c r="GA16" s="387"/>
      <c r="GB16" s="387"/>
      <c r="GC16" s="387"/>
      <c r="GD16" s="387"/>
      <c r="GE16" s="387"/>
      <c r="GF16" s="387"/>
      <c r="GG16" s="387"/>
      <c r="GH16" s="387"/>
      <c r="GI16" s="387"/>
      <c r="GJ16" s="387"/>
      <c r="GK16" s="387"/>
      <c r="GL16" s="387"/>
      <c r="GM16" s="387"/>
      <c r="GN16" s="387"/>
      <c r="GO16" s="387"/>
      <c r="GP16" s="387"/>
      <c r="GQ16" s="387"/>
      <c r="GR16" s="387"/>
      <c r="GS16" s="387"/>
      <c r="GT16" s="387"/>
      <c r="GU16" s="387"/>
      <c r="GV16" s="387"/>
      <c r="GW16" s="387"/>
      <c r="GX16" s="387"/>
      <c r="GY16" s="387"/>
      <c r="GZ16" s="387"/>
      <c r="HA16" s="387"/>
      <c r="HB16" s="387"/>
      <c r="HC16" s="387"/>
      <c r="HD16" s="387"/>
      <c r="HE16" s="387"/>
      <c r="HF16" s="387"/>
      <c r="HG16" s="387"/>
      <c r="HH16" s="387"/>
      <c r="HI16" s="387"/>
      <c r="HJ16" s="387"/>
      <c r="HK16" s="387"/>
      <c r="HL16" s="387"/>
      <c r="HM16" s="387"/>
      <c r="HN16" s="387"/>
      <c r="HO16" s="387"/>
      <c r="HP16" s="387"/>
      <c r="HQ16" s="387"/>
      <c r="HR16" s="387"/>
      <c r="HS16" s="387"/>
      <c r="HT16" s="387"/>
      <c r="HU16" s="387"/>
      <c r="HV16" s="387"/>
      <c r="HW16" s="387"/>
      <c r="HX16" s="387"/>
      <c r="HY16" s="387"/>
      <c r="HZ16" s="387"/>
      <c r="IA16" s="387"/>
      <c r="IB16" s="387"/>
      <c r="IC16" s="387"/>
      <c r="ID16" s="387"/>
      <c r="IE16" s="387"/>
      <c r="IF16" s="387"/>
      <c r="IG16" s="387"/>
      <c r="IH16" s="387"/>
      <c r="II16" s="387"/>
      <c r="IJ16" s="387"/>
      <c r="IK16" s="387"/>
      <c r="IL16" s="387"/>
      <c r="IM16" s="387"/>
      <c r="IN16" s="387"/>
      <c r="IO16" s="387"/>
      <c r="IP16" s="387"/>
      <c r="IQ16" s="387"/>
      <c r="IR16" s="387"/>
      <c r="IS16" s="387"/>
      <c r="IT16" s="387"/>
      <c r="IU16" s="391"/>
    </row>
    <row r="17" spans="1:255" ht="72" customHeight="1" thickBot="1">
      <c r="A17" s="406"/>
      <c r="B17" s="1113"/>
      <c r="C17" s="857" t="s">
        <v>156</v>
      </c>
      <c r="D17" s="858" t="s">
        <v>1640</v>
      </c>
      <c r="E17" s="864">
        <f>E16/E15</f>
        <v>1</v>
      </c>
      <c r="F17" s="865">
        <f>F16/F15</f>
        <v>1</v>
      </c>
      <c r="G17" s="864">
        <f>G16/G15</f>
        <v>0.96296296296296291</v>
      </c>
      <c r="H17" s="864">
        <f>H16/H15</f>
        <v>1</v>
      </c>
      <c r="I17" s="866"/>
      <c r="J17" s="537"/>
      <c r="K17" s="280"/>
      <c r="L17" s="387"/>
      <c r="M17" s="387"/>
      <c r="N17" s="387"/>
      <c r="O17" s="387"/>
      <c r="P17" s="387"/>
      <c r="Q17" s="387"/>
      <c r="R17" s="387"/>
      <c r="S17" s="387"/>
      <c r="T17" s="387"/>
      <c r="U17" s="387"/>
      <c r="V17" s="387"/>
      <c r="W17" s="387"/>
      <c r="X17" s="387"/>
      <c r="Y17" s="387"/>
      <c r="Z17" s="387"/>
      <c r="AA17" s="387"/>
      <c r="AB17" s="387"/>
      <c r="AC17" s="387"/>
      <c r="AD17" s="387"/>
      <c r="AE17" s="387"/>
      <c r="AF17" s="387"/>
      <c r="AG17" s="387"/>
      <c r="AH17" s="387"/>
      <c r="AI17" s="387"/>
      <c r="AJ17" s="387"/>
      <c r="AK17" s="387"/>
      <c r="AL17" s="387"/>
      <c r="AM17" s="387"/>
      <c r="AN17" s="387"/>
      <c r="AO17" s="387"/>
      <c r="AP17" s="387"/>
      <c r="AQ17" s="387"/>
      <c r="AR17" s="387"/>
      <c r="AS17" s="387"/>
      <c r="AT17" s="387"/>
      <c r="AU17" s="387"/>
      <c r="AV17" s="387"/>
      <c r="AW17" s="387"/>
      <c r="AX17" s="387"/>
      <c r="AY17" s="387"/>
      <c r="AZ17" s="387"/>
      <c r="BA17" s="387"/>
      <c r="BB17" s="387"/>
      <c r="BC17" s="387"/>
      <c r="BD17" s="387"/>
      <c r="BE17" s="387"/>
      <c r="BF17" s="387"/>
      <c r="BG17" s="387"/>
      <c r="BH17" s="387"/>
      <c r="BI17" s="387"/>
      <c r="BJ17" s="387"/>
      <c r="BK17" s="387"/>
      <c r="BL17" s="387"/>
      <c r="BM17" s="387"/>
      <c r="BN17" s="387"/>
      <c r="BO17" s="387"/>
      <c r="BP17" s="387"/>
      <c r="BQ17" s="387"/>
      <c r="BR17" s="387"/>
      <c r="BS17" s="387"/>
      <c r="BT17" s="387"/>
      <c r="BU17" s="387"/>
      <c r="BV17" s="387"/>
      <c r="BW17" s="387"/>
      <c r="BX17" s="387"/>
      <c r="BY17" s="387"/>
      <c r="BZ17" s="387"/>
      <c r="CA17" s="387"/>
      <c r="CB17" s="387"/>
      <c r="CC17" s="387"/>
      <c r="CD17" s="387"/>
      <c r="CE17" s="387"/>
      <c r="CF17" s="387"/>
      <c r="CG17" s="387"/>
      <c r="CH17" s="387"/>
      <c r="CI17" s="387"/>
      <c r="CJ17" s="387"/>
      <c r="CK17" s="387"/>
      <c r="CL17" s="387"/>
      <c r="CM17" s="387"/>
      <c r="CN17" s="387"/>
      <c r="CO17" s="387"/>
      <c r="CP17" s="387"/>
      <c r="CQ17" s="387"/>
      <c r="CR17" s="387"/>
      <c r="CS17" s="387"/>
      <c r="CT17" s="387"/>
      <c r="CU17" s="387"/>
      <c r="CV17" s="387"/>
      <c r="CW17" s="387"/>
      <c r="CX17" s="387"/>
      <c r="CY17" s="387"/>
      <c r="CZ17" s="387"/>
      <c r="DA17" s="387"/>
      <c r="DB17" s="387"/>
      <c r="DC17" s="387"/>
      <c r="DD17" s="387"/>
      <c r="DE17" s="387"/>
      <c r="DF17" s="387"/>
      <c r="DG17" s="387"/>
      <c r="DH17" s="387"/>
      <c r="DI17" s="387"/>
      <c r="DJ17" s="387"/>
      <c r="DK17" s="387"/>
      <c r="DL17" s="387"/>
      <c r="DM17" s="387"/>
      <c r="DN17" s="387"/>
      <c r="DO17" s="387"/>
      <c r="DP17" s="387"/>
      <c r="DQ17" s="387"/>
      <c r="DR17" s="387"/>
      <c r="DS17" s="387"/>
      <c r="DT17" s="387"/>
      <c r="DU17" s="387"/>
      <c r="DV17" s="387"/>
      <c r="DW17" s="387"/>
      <c r="DX17" s="387"/>
      <c r="DY17" s="387"/>
      <c r="DZ17" s="387"/>
      <c r="EA17" s="387"/>
      <c r="EB17" s="387"/>
      <c r="EC17" s="387"/>
      <c r="ED17" s="387"/>
      <c r="EE17" s="387"/>
      <c r="EF17" s="387"/>
      <c r="EG17" s="387"/>
      <c r="EH17" s="387"/>
      <c r="EI17" s="387"/>
      <c r="EJ17" s="387"/>
      <c r="EK17" s="387"/>
      <c r="EL17" s="387"/>
      <c r="EM17" s="387"/>
      <c r="EN17" s="387"/>
      <c r="EO17" s="387"/>
      <c r="EP17" s="387"/>
      <c r="EQ17" s="387"/>
      <c r="ER17" s="387"/>
      <c r="ES17" s="387"/>
      <c r="ET17" s="387"/>
      <c r="EU17" s="387"/>
      <c r="EV17" s="387"/>
      <c r="EW17" s="387"/>
      <c r="EX17" s="387"/>
      <c r="EY17" s="387"/>
      <c r="EZ17" s="387"/>
      <c r="FA17" s="387"/>
      <c r="FB17" s="387"/>
      <c r="FC17" s="387"/>
      <c r="FD17" s="387"/>
      <c r="FE17" s="387"/>
      <c r="FF17" s="387"/>
      <c r="FG17" s="387"/>
      <c r="FH17" s="387"/>
      <c r="FI17" s="387"/>
      <c r="FJ17" s="387"/>
      <c r="FK17" s="387"/>
      <c r="FL17" s="387"/>
      <c r="FM17" s="387"/>
      <c r="FN17" s="387"/>
      <c r="FO17" s="387"/>
      <c r="FP17" s="387"/>
      <c r="FQ17" s="387"/>
      <c r="FR17" s="387"/>
      <c r="FS17" s="387"/>
      <c r="FT17" s="387"/>
      <c r="FU17" s="387"/>
      <c r="FV17" s="387"/>
      <c r="FW17" s="387"/>
      <c r="FX17" s="387"/>
      <c r="FY17" s="387"/>
      <c r="FZ17" s="387"/>
      <c r="GA17" s="387"/>
      <c r="GB17" s="387"/>
      <c r="GC17" s="387"/>
      <c r="GD17" s="387"/>
      <c r="GE17" s="387"/>
      <c r="GF17" s="387"/>
      <c r="GG17" s="387"/>
      <c r="GH17" s="387"/>
      <c r="GI17" s="387"/>
      <c r="GJ17" s="387"/>
      <c r="GK17" s="387"/>
      <c r="GL17" s="387"/>
      <c r="GM17" s="387"/>
      <c r="GN17" s="387"/>
      <c r="GO17" s="387"/>
      <c r="GP17" s="387"/>
      <c r="GQ17" s="387"/>
      <c r="GR17" s="387"/>
      <c r="GS17" s="387"/>
      <c r="GT17" s="387"/>
      <c r="GU17" s="387"/>
      <c r="GV17" s="387"/>
      <c r="GW17" s="387"/>
      <c r="GX17" s="387"/>
      <c r="GY17" s="387"/>
      <c r="GZ17" s="387"/>
      <c r="HA17" s="387"/>
      <c r="HB17" s="387"/>
      <c r="HC17" s="387"/>
      <c r="HD17" s="387"/>
      <c r="HE17" s="387"/>
      <c r="HF17" s="387"/>
      <c r="HG17" s="387"/>
      <c r="HH17" s="387"/>
      <c r="HI17" s="387"/>
      <c r="HJ17" s="387"/>
      <c r="HK17" s="387"/>
      <c r="HL17" s="387"/>
      <c r="HM17" s="387"/>
      <c r="HN17" s="387"/>
      <c r="HO17" s="387"/>
      <c r="HP17" s="387"/>
      <c r="HQ17" s="387"/>
      <c r="HR17" s="387"/>
      <c r="HS17" s="387"/>
      <c r="HT17" s="387"/>
      <c r="HU17" s="387"/>
      <c r="HV17" s="387"/>
      <c r="HW17" s="387"/>
      <c r="HX17" s="387"/>
      <c r="HY17" s="387"/>
      <c r="HZ17" s="387"/>
      <c r="IA17" s="387"/>
      <c r="IB17" s="387"/>
      <c r="IC17" s="387"/>
      <c r="ID17" s="387"/>
      <c r="IE17" s="387"/>
      <c r="IF17" s="387"/>
      <c r="IG17" s="387"/>
      <c r="IH17" s="387"/>
      <c r="II17" s="387"/>
      <c r="IJ17" s="387"/>
      <c r="IK17" s="387"/>
      <c r="IL17" s="387"/>
      <c r="IM17" s="387"/>
      <c r="IN17" s="387"/>
      <c r="IO17" s="387"/>
      <c r="IP17" s="387"/>
      <c r="IQ17" s="387"/>
      <c r="IR17" s="387"/>
      <c r="IS17" s="387"/>
      <c r="IT17" s="387"/>
      <c r="IU17" s="391"/>
    </row>
    <row r="18" spans="1:255" ht="15" customHeight="1">
      <c r="A18" s="406"/>
      <c r="B18" s="1113"/>
      <c r="C18" s="867"/>
      <c r="D18" s="1448"/>
      <c r="E18" s="1449"/>
      <c r="F18" s="1449"/>
      <c r="G18" s="1449"/>
      <c r="H18" s="1449"/>
      <c r="I18" s="1449"/>
      <c r="J18" s="1450"/>
      <c r="K18" s="280"/>
      <c r="L18" s="387"/>
      <c r="M18" s="387"/>
      <c r="N18" s="387"/>
      <c r="O18" s="387"/>
      <c r="P18" s="387"/>
      <c r="Q18" s="387"/>
      <c r="R18" s="387"/>
      <c r="S18" s="387"/>
      <c r="T18" s="387"/>
      <c r="U18" s="387"/>
      <c r="V18" s="387"/>
      <c r="W18" s="387"/>
      <c r="X18" s="387"/>
      <c r="Y18" s="387"/>
      <c r="Z18" s="387"/>
      <c r="AA18" s="387"/>
      <c r="AB18" s="387"/>
      <c r="AC18" s="387"/>
      <c r="AD18" s="387"/>
      <c r="AE18" s="387"/>
      <c r="AF18" s="387"/>
      <c r="AG18" s="387"/>
      <c r="AH18" s="387"/>
      <c r="AI18" s="387"/>
      <c r="AJ18" s="387"/>
      <c r="AK18" s="387"/>
      <c r="AL18" s="387"/>
      <c r="AM18" s="387"/>
      <c r="AN18" s="387"/>
      <c r="AO18" s="387"/>
      <c r="AP18" s="387"/>
      <c r="AQ18" s="387"/>
      <c r="AR18" s="387"/>
      <c r="AS18" s="387"/>
      <c r="AT18" s="387"/>
      <c r="AU18" s="387"/>
      <c r="AV18" s="387"/>
      <c r="AW18" s="387"/>
      <c r="AX18" s="387"/>
      <c r="AY18" s="387"/>
      <c r="AZ18" s="387"/>
      <c r="BA18" s="387"/>
      <c r="BB18" s="387"/>
      <c r="BC18" s="387"/>
      <c r="BD18" s="387"/>
      <c r="BE18" s="387"/>
      <c r="BF18" s="387"/>
      <c r="BG18" s="387"/>
      <c r="BH18" s="387"/>
      <c r="BI18" s="387"/>
      <c r="BJ18" s="387"/>
      <c r="BK18" s="387"/>
      <c r="BL18" s="387"/>
      <c r="BM18" s="387"/>
      <c r="BN18" s="387"/>
      <c r="BO18" s="387"/>
      <c r="BP18" s="387"/>
      <c r="BQ18" s="387"/>
      <c r="BR18" s="387"/>
      <c r="BS18" s="387"/>
      <c r="BT18" s="387"/>
      <c r="BU18" s="387"/>
      <c r="BV18" s="387"/>
      <c r="BW18" s="387"/>
      <c r="BX18" s="387"/>
      <c r="BY18" s="387"/>
      <c r="BZ18" s="387"/>
      <c r="CA18" s="387"/>
      <c r="CB18" s="387"/>
      <c r="CC18" s="387"/>
      <c r="CD18" s="387"/>
      <c r="CE18" s="387"/>
      <c r="CF18" s="387"/>
      <c r="CG18" s="387"/>
      <c r="CH18" s="387"/>
      <c r="CI18" s="387"/>
      <c r="CJ18" s="387"/>
      <c r="CK18" s="387"/>
      <c r="CL18" s="387"/>
      <c r="CM18" s="387"/>
      <c r="CN18" s="387"/>
      <c r="CO18" s="387"/>
      <c r="CP18" s="387"/>
      <c r="CQ18" s="387"/>
      <c r="CR18" s="387"/>
      <c r="CS18" s="387"/>
      <c r="CT18" s="387"/>
      <c r="CU18" s="387"/>
      <c r="CV18" s="387"/>
      <c r="CW18" s="387"/>
      <c r="CX18" s="387"/>
      <c r="CY18" s="387"/>
      <c r="CZ18" s="387"/>
      <c r="DA18" s="387"/>
      <c r="DB18" s="387"/>
      <c r="DC18" s="387"/>
      <c r="DD18" s="387"/>
      <c r="DE18" s="387"/>
      <c r="DF18" s="387"/>
      <c r="DG18" s="387"/>
      <c r="DH18" s="387"/>
      <c r="DI18" s="387"/>
      <c r="DJ18" s="387"/>
      <c r="DK18" s="387"/>
      <c r="DL18" s="387"/>
      <c r="DM18" s="387"/>
      <c r="DN18" s="387"/>
      <c r="DO18" s="387"/>
      <c r="DP18" s="387"/>
      <c r="DQ18" s="387"/>
      <c r="DR18" s="387"/>
      <c r="DS18" s="387"/>
      <c r="DT18" s="387"/>
      <c r="DU18" s="387"/>
      <c r="DV18" s="387"/>
      <c r="DW18" s="387"/>
      <c r="DX18" s="387"/>
      <c r="DY18" s="387"/>
      <c r="DZ18" s="387"/>
      <c r="EA18" s="387"/>
      <c r="EB18" s="387"/>
      <c r="EC18" s="387"/>
      <c r="ED18" s="387"/>
      <c r="EE18" s="387"/>
      <c r="EF18" s="387"/>
      <c r="EG18" s="387"/>
      <c r="EH18" s="387"/>
      <c r="EI18" s="387"/>
      <c r="EJ18" s="387"/>
      <c r="EK18" s="387"/>
      <c r="EL18" s="387"/>
      <c r="EM18" s="387"/>
      <c r="EN18" s="387"/>
      <c r="EO18" s="387"/>
      <c r="EP18" s="387"/>
      <c r="EQ18" s="387"/>
      <c r="ER18" s="387"/>
      <c r="ES18" s="387"/>
      <c r="ET18" s="387"/>
      <c r="EU18" s="387"/>
      <c r="EV18" s="387"/>
      <c r="EW18" s="387"/>
      <c r="EX18" s="387"/>
      <c r="EY18" s="387"/>
      <c r="EZ18" s="387"/>
      <c r="FA18" s="387"/>
      <c r="FB18" s="387"/>
      <c r="FC18" s="387"/>
      <c r="FD18" s="387"/>
      <c r="FE18" s="387"/>
      <c r="FF18" s="387"/>
      <c r="FG18" s="387"/>
      <c r="FH18" s="387"/>
      <c r="FI18" s="387"/>
      <c r="FJ18" s="387"/>
      <c r="FK18" s="387"/>
      <c r="FL18" s="387"/>
      <c r="FM18" s="387"/>
      <c r="FN18" s="387"/>
      <c r="FO18" s="387"/>
      <c r="FP18" s="387"/>
      <c r="FQ18" s="387"/>
      <c r="FR18" s="387"/>
      <c r="FS18" s="387"/>
      <c r="FT18" s="387"/>
      <c r="FU18" s="387"/>
      <c r="FV18" s="387"/>
      <c r="FW18" s="387"/>
      <c r="FX18" s="387"/>
      <c r="FY18" s="387"/>
      <c r="FZ18" s="387"/>
      <c r="GA18" s="387"/>
      <c r="GB18" s="387"/>
      <c r="GC18" s="387"/>
      <c r="GD18" s="387"/>
      <c r="GE18" s="387"/>
      <c r="GF18" s="387"/>
      <c r="GG18" s="387"/>
      <c r="GH18" s="387"/>
      <c r="GI18" s="387"/>
      <c r="GJ18" s="387"/>
      <c r="GK18" s="387"/>
      <c r="GL18" s="387"/>
      <c r="GM18" s="387"/>
      <c r="GN18" s="387"/>
      <c r="GO18" s="387"/>
      <c r="GP18" s="387"/>
      <c r="GQ18" s="387"/>
      <c r="GR18" s="387"/>
      <c r="GS18" s="387"/>
      <c r="GT18" s="387"/>
      <c r="GU18" s="387"/>
      <c r="GV18" s="387"/>
      <c r="GW18" s="387"/>
      <c r="GX18" s="387"/>
      <c r="GY18" s="387"/>
      <c r="GZ18" s="387"/>
      <c r="HA18" s="387"/>
      <c r="HB18" s="387"/>
      <c r="HC18" s="387"/>
      <c r="HD18" s="387"/>
      <c r="HE18" s="387"/>
      <c r="HF18" s="387"/>
      <c r="HG18" s="387"/>
      <c r="HH18" s="387"/>
      <c r="HI18" s="387"/>
      <c r="HJ18" s="387"/>
      <c r="HK18" s="387"/>
      <c r="HL18" s="387"/>
      <c r="HM18" s="387"/>
      <c r="HN18" s="387"/>
      <c r="HO18" s="387"/>
      <c r="HP18" s="387"/>
      <c r="HQ18" s="387"/>
      <c r="HR18" s="387"/>
      <c r="HS18" s="387"/>
      <c r="HT18" s="387"/>
      <c r="HU18" s="387"/>
      <c r="HV18" s="387"/>
      <c r="HW18" s="387"/>
      <c r="HX18" s="387"/>
      <c r="HY18" s="387"/>
      <c r="HZ18" s="387"/>
      <c r="IA18" s="387"/>
      <c r="IB18" s="387"/>
      <c r="IC18" s="387"/>
      <c r="ID18" s="387"/>
      <c r="IE18" s="387"/>
      <c r="IF18" s="387"/>
      <c r="IG18" s="387"/>
      <c r="IH18" s="387"/>
      <c r="II18" s="387"/>
      <c r="IJ18" s="387"/>
      <c r="IK18" s="387"/>
      <c r="IL18" s="387"/>
      <c r="IM18" s="387"/>
      <c r="IN18" s="387"/>
      <c r="IO18" s="387"/>
      <c r="IP18" s="387"/>
      <c r="IQ18" s="387"/>
      <c r="IR18" s="387"/>
      <c r="IS18" s="387"/>
      <c r="IT18" s="387"/>
      <c r="IU18" s="391"/>
    </row>
    <row r="19" spans="1:255" ht="24" customHeight="1" thickBot="1">
      <c r="A19" s="406"/>
      <c r="B19" s="1113"/>
      <c r="C19" s="294"/>
      <c r="D19" s="1099" t="s">
        <v>1641</v>
      </c>
      <c r="E19" s="1121"/>
      <c r="F19" s="1121"/>
      <c r="G19" s="1121"/>
      <c r="H19" s="1084"/>
      <c r="I19" s="1084"/>
      <c r="J19" s="1126"/>
      <c r="K19" s="280"/>
      <c r="L19" s="387"/>
      <c r="M19" s="387"/>
      <c r="N19" s="387"/>
      <c r="O19" s="387"/>
      <c r="P19" s="387"/>
      <c r="Q19" s="387"/>
      <c r="R19" s="387"/>
      <c r="S19" s="387"/>
      <c r="T19" s="387"/>
      <c r="U19" s="387"/>
      <c r="V19" s="387"/>
      <c r="W19" s="387"/>
      <c r="X19" s="387"/>
      <c r="Y19" s="387"/>
      <c r="Z19" s="387"/>
      <c r="AA19" s="387"/>
      <c r="AB19" s="387"/>
      <c r="AC19" s="387"/>
      <c r="AD19" s="387"/>
      <c r="AE19" s="387"/>
      <c r="AF19" s="387"/>
      <c r="AG19" s="387"/>
      <c r="AH19" s="387"/>
      <c r="AI19" s="387"/>
      <c r="AJ19" s="387"/>
      <c r="AK19" s="387"/>
      <c r="AL19" s="387"/>
      <c r="AM19" s="387"/>
      <c r="AN19" s="387"/>
      <c r="AO19" s="387"/>
      <c r="AP19" s="387"/>
      <c r="AQ19" s="387"/>
      <c r="AR19" s="387"/>
      <c r="AS19" s="387"/>
      <c r="AT19" s="387"/>
      <c r="AU19" s="387"/>
      <c r="AV19" s="387"/>
      <c r="AW19" s="387"/>
      <c r="AX19" s="387"/>
      <c r="AY19" s="387"/>
      <c r="AZ19" s="387"/>
      <c r="BA19" s="387"/>
      <c r="BB19" s="387"/>
      <c r="BC19" s="387"/>
      <c r="BD19" s="387"/>
      <c r="BE19" s="387"/>
      <c r="BF19" s="387"/>
      <c r="BG19" s="387"/>
      <c r="BH19" s="387"/>
      <c r="BI19" s="387"/>
      <c r="BJ19" s="387"/>
      <c r="BK19" s="387"/>
      <c r="BL19" s="387"/>
      <c r="BM19" s="387"/>
      <c r="BN19" s="387"/>
      <c r="BO19" s="387"/>
      <c r="BP19" s="387"/>
      <c r="BQ19" s="387"/>
      <c r="BR19" s="387"/>
      <c r="BS19" s="387"/>
      <c r="BT19" s="387"/>
      <c r="BU19" s="387"/>
      <c r="BV19" s="387"/>
      <c r="BW19" s="387"/>
      <c r="BX19" s="387"/>
      <c r="BY19" s="387"/>
      <c r="BZ19" s="387"/>
      <c r="CA19" s="387"/>
      <c r="CB19" s="387"/>
      <c r="CC19" s="387"/>
      <c r="CD19" s="387"/>
      <c r="CE19" s="387"/>
      <c r="CF19" s="387"/>
      <c r="CG19" s="387"/>
      <c r="CH19" s="387"/>
      <c r="CI19" s="387"/>
      <c r="CJ19" s="387"/>
      <c r="CK19" s="387"/>
      <c r="CL19" s="387"/>
      <c r="CM19" s="387"/>
      <c r="CN19" s="387"/>
      <c r="CO19" s="387"/>
      <c r="CP19" s="387"/>
      <c r="CQ19" s="387"/>
      <c r="CR19" s="387"/>
      <c r="CS19" s="387"/>
      <c r="CT19" s="387"/>
      <c r="CU19" s="387"/>
      <c r="CV19" s="387"/>
      <c r="CW19" s="387"/>
      <c r="CX19" s="387"/>
      <c r="CY19" s="387"/>
      <c r="CZ19" s="387"/>
      <c r="DA19" s="387"/>
      <c r="DB19" s="387"/>
      <c r="DC19" s="387"/>
      <c r="DD19" s="387"/>
      <c r="DE19" s="387"/>
      <c r="DF19" s="387"/>
      <c r="DG19" s="387"/>
      <c r="DH19" s="387"/>
      <c r="DI19" s="387"/>
      <c r="DJ19" s="387"/>
      <c r="DK19" s="387"/>
      <c r="DL19" s="387"/>
      <c r="DM19" s="387"/>
      <c r="DN19" s="387"/>
      <c r="DO19" s="387"/>
      <c r="DP19" s="387"/>
      <c r="DQ19" s="387"/>
      <c r="DR19" s="387"/>
      <c r="DS19" s="387"/>
      <c r="DT19" s="387"/>
      <c r="DU19" s="387"/>
      <c r="DV19" s="387"/>
      <c r="DW19" s="387"/>
      <c r="DX19" s="387"/>
      <c r="DY19" s="387"/>
      <c r="DZ19" s="387"/>
      <c r="EA19" s="387"/>
      <c r="EB19" s="387"/>
      <c r="EC19" s="387"/>
      <c r="ED19" s="387"/>
      <c r="EE19" s="387"/>
      <c r="EF19" s="387"/>
      <c r="EG19" s="387"/>
      <c r="EH19" s="387"/>
      <c r="EI19" s="387"/>
      <c r="EJ19" s="387"/>
      <c r="EK19" s="387"/>
      <c r="EL19" s="387"/>
      <c r="EM19" s="387"/>
      <c r="EN19" s="387"/>
      <c r="EO19" s="387"/>
      <c r="EP19" s="387"/>
      <c r="EQ19" s="387"/>
      <c r="ER19" s="387"/>
      <c r="ES19" s="387"/>
      <c r="ET19" s="387"/>
      <c r="EU19" s="387"/>
      <c r="EV19" s="387"/>
      <c r="EW19" s="387"/>
      <c r="EX19" s="387"/>
      <c r="EY19" s="387"/>
      <c r="EZ19" s="387"/>
      <c r="FA19" s="387"/>
      <c r="FB19" s="387"/>
      <c r="FC19" s="387"/>
      <c r="FD19" s="387"/>
      <c r="FE19" s="387"/>
      <c r="FF19" s="387"/>
      <c r="FG19" s="387"/>
      <c r="FH19" s="387"/>
      <c r="FI19" s="387"/>
      <c r="FJ19" s="387"/>
      <c r="FK19" s="387"/>
      <c r="FL19" s="387"/>
      <c r="FM19" s="387"/>
      <c r="FN19" s="387"/>
      <c r="FO19" s="387"/>
      <c r="FP19" s="387"/>
      <c r="FQ19" s="387"/>
      <c r="FR19" s="387"/>
      <c r="FS19" s="387"/>
      <c r="FT19" s="387"/>
      <c r="FU19" s="387"/>
      <c r="FV19" s="387"/>
      <c r="FW19" s="387"/>
      <c r="FX19" s="387"/>
      <c r="FY19" s="387"/>
      <c r="FZ19" s="387"/>
      <c r="GA19" s="387"/>
      <c r="GB19" s="387"/>
      <c r="GC19" s="387"/>
      <c r="GD19" s="387"/>
      <c r="GE19" s="387"/>
      <c r="GF19" s="387"/>
      <c r="GG19" s="387"/>
      <c r="GH19" s="387"/>
      <c r="GI19" s="387"/>
      <c r="GJ19" s="387"/>
      <c r="GK19" s="387"/>
      <c r="GL19" s="387"/>
      <c r="GM19" s="387"/>
      <c r="GN19" s="387"/>
      <c r="GO19" s="387"/>
      <c r="GP19" s="387"/>
      <c r="GQ19" s="387"/>
      <c r="GR19" s="387"/>
      <c r="GS19" s="387"/>
      <c r="GT19" s="387"/>
      <c r="GU19" s="387"/>
      <c r="GV19" s="387"/>
      <c r="GW19" s="387"/>
      <c r="GX19" s="387"/>
      <c r="GY19" s="387"/>
      <c r="GZ19" s="387"/>
      <c r="HA19" s="387"/>
      <c r="HB19" s="387"/>
      <c r="HC19" s="387"/>
      <c r="HD19" s="387"/>
      <c r="HE19" s="387"/>
      <c r="HF19" s="387"/>
      <c r="HG19" s="387"/>
      <c r="HH19" s="387"/>
      <c r="HI19" s="387"/>
      <c r="HJ19" s="387"/>
      <c r="HK19" s="387"/>
      <c r="HL19" s="387"/>
      <c r="HM19" s="387"/>
      <c r="HN19" s="387"/>
      <c r="HO19" s="387"/>
      <c r="HP19" s="387"/>
      <c r="HQ19" s="387"/>
      <c r="HR19" s="387"/>
      <c r="HS19" s="387"/>
      <c r="HT19" s="387"/>
      <c r="HU19" s="387"/>
      <c r="HV19" s="387"/>
      <c r="HW19" s="387"/>
      <c r="HX19" s="387"/>
      <c r="HY19" s="387"/>
      <c r="HZ19" s="387"/>
      <c r="IA19" s="387"/>
      <c r="IB19" s="387"/>
      <c r="IC19" s="387"/>
      <c r="ID19" s="387"/>
      <c r="IE19" s="387"/>
      <c r="IF19" s="387"/>
      <c r="IG19" s="387"/>
      <c r="IH19" s="387"/>
      <c r="II19" s="387"/>
      <c r="IJ19" s="387"/>
      <c r="IK19" s="387"/>
      <c r="IL19" s="387"/>
      <c r="IM19" s="387"/>
      <c r="IN19" s="387"/>
      <c r="IO19" s="387"/>
      <c r="IP19" s="387"/>
      <c r="IQ19" s="387"/>
      <c r="IR19" s="387"/>
      <c r="IS19" s="387"/>
      <c r="IT19" s="387"/>
      <c r="IU19" s="391"/>
    </row>
    <row r="20" spans="1:255" ht="24" customHeight="1" thickBot="1">
      <c r="A20" s="406"/>
      <c r="B20" s="1113"/>
      <c r="C20" s="857" t="s">
        <v>105</v>
      </c>
      <c r="D20" s="868" t="s">
        <v>483</v>
      </c>
      <c r="E20" s="858" t="s">
        <v>1642</v>
      </c>
      <c r="F20" s="858" t="s">
        <v>1643</v>
      </c>
      <c r="G20" s="858" t="s">
        <v>167</v>
      </c>
      <c r="H20" s="280"/>
      <c r="I20" s="387"/>
      <c r="J20" s="281"/>
      <c r="K20" s="280"/>
      <c r="L20" s="387"/>
      <c r="M20" s="387"/>
      <c r="N20" s="387"/>
      <c r="O20" s="387"/>
      <c r="P20" s="387"/>
      <c r="Q20" s="387"/>
      <c r="R20" s="387"/>
      <c r="S20" s="387"/>
      <c r="T20" s="387"/>
      <c r="U20" s="387"/>
      <c r="V20" s="387"/>
      <c r="W20" s="387"/>
      <c r="X20" s="387"/>
      <c r="Y20" s="387"/>
      <c r="Z20" s="387"/>
      <c r="AA20" s="387"/>
      <c r="AB20" s="387"/>
      <c r="AC20" s="387"/>
      <c r="AD20" s="387"/>
      <c r="AE20" s="387"/>
      <c r="AF20" s="387"/>
      <c r="AG20" s="387"/>
      <c r="AH20" s="387"/>
      <c r="AI20" s="387"/>
      <c r="AJ20" s="387"/>
      <c r="AK20" s="387"/>
      <c r="AL20" s="387"/>
      <c r="AM20" s="387"/>
      <c r="AN20" s="387"/>
      <c r="AO20" s="387"/>
      <c r="AP20" s="387"/>
      <c r="AQ20" s="387"/>
      <c r="AR20" s="387"/>
      <c r="AS20" s="387"/>
      <c r="AT20" s="387"/>
      <c r="AU20" s="387"/>
      <c r="AV20" s="387"/>
      <c r="AW20" s="387"/>
      <c r="AX20" s="387"/>
      <c r="AY20" s="387"/>
      <c r="AZ20" s="387"/>
      <c r="BA20" s="387"/>
      <c r="BB20" s="387"/>
      <c r="BC20" s="387"/>
      <c r="BD20" s="387"/>
      <c r="BE20" s="387"/>
      <c r="BF20" s="387"/>
      <c r="BG20" s="387"/>
      <c r="BH20" s="387"/>
      <c r="BI20" s="387"/>
      <c r="BJ20" s="387"/>
      <c r="BK20" s="387"/>
      <c r="BL20" s="387"/>
      <c r="BM20" s="387"/>
      <c r="BN20" s="387"/>
      <c r="BO20" s="387"/>
      <c r="BP20" s="387"/>
      <c r="BQ20" s="387"/>
      <c r="BR20" s="387"/>
      <c r="BS20" s="387"/>
      <c r="BT20" s="387"/>
      <c r="BU20" s="387"/>
      <c r="BV20" s="387"/>
      <c r="BW20" s="387"/>
      <c r="BX20" s="387"/>
      <c r="BY20" s="387"/>
      <c r="BZ20" s="387"/>
      <c r="CA20" s="387"/>
      <c r="CB20" s="387"/>
      <c r="CC20" s="387"/>
      <c r="CD20" s="387"/>
      <c r="CE20" s="387"/>
      <c r="CF20" s="387"/>
      <c r="CG20" s="387"/>
      <c r="CH20" s="387"/>
      <c r="CI20" s="387"/>
      <c r="CJ20" s="387"/>
      <c r="CK20" s="387"/>
      <c r="CL20" s="387"/>
      <c r="CM20" s="387"/>
      <c r="CN20" s="387"/>
      <c r="CO20" s="387"/>
      <c r="CP20" s="387"/>
      <c r="CQ20" s="387"/>
      <c r="CR20" s="387"/>
      <c r="CS20" s="387"/>
      <c r="CT20" s="387"/>
      <c r="CU20" s="387"/>
      <c r="CV20" s="387"/>
      <c r="CW20" s="387"/>
      <c r="CX20" s="387"/>
      <c r="CY20" s="387"/>
      <c r="CZ20" s="387"/>
      <c r="DA20" s="387"/>
      <c r="DB20" s="387"/>
      <c r="DC20" s="387"/>
      <c r="DD20" s="387"/>
      <c r="DE20" s="387"/>
      <c r="DF20" s="387"/>
      <c r="DG20" s="387"/>
      <c r="DH20" s="387"/>
      <c r="DI20" s="387"/>
      <c r="DJ20" s="387"/>
      <c r="DK20" s="387"/>
      <c r="DL20" s="387"/>
      <c r="DM20" s="387"/>
      <c r="DN20" s="387"/>
      <c r="DO20" s="387"/>
      <c r="DP20" s="387"/>
      <c r="DQ20" s="387"/>
      <c r="DR20" s="387"/>
      <c r="DS20" s="387"/>
      <c r="DT20" s="387"/>
      <c r="DU20" s="387"/>
      <c r="DV20" s="387"/>
      <c r="DW20" s="387"/>
      <c r="DX20" s="387"/>
      <c r="DY20" s="387"/>
      <c r="DZ20" s="387"/>
      <c r="EA20" s="387"/>
      <c r="EB20" s="387"/>
      <c r="EC20" s="387"/>
      <c r="ED20" s="387"/>
      <c r="EE20" s="387"/>
      <c r="EF20" s="387"/>
      <c r="EG20" s="387"/>
      <c r="EH20" s="387"/>
      <c r="EI20" s="387"/>
      <c r="EJ20" s="387"/>
      <c r="EK20" s="387"/>
      <c r="EL20" s="387"/>
      <c r="EM20" s="387"/>
      <c r="EN20" s="387"/>
      <c r="EO20" s="387"/>
      <c r="EP20" s="387"/>
      <c r="EQ20" s="387"/>
      <c r="ER20" s="387"/>
      <c r="ES20" s="387"/>
      <c r="ET20" s="387"/>
      <c r="EU20" s="387"/>
      <c r="EV20" s="387"/>
      <c r="EW20" s="387"/>
      <c r="EX20" s="387"/>
      <c r="EY20" s="387"/>
      <c r="EZ20" s="387"/>
      <c r="FA20" s="387"/>
      <c r="FB20" s="387"/>
      <c r="FC20" s="387"/>
      <c r="FD20" s="387"/>
      <c r="FE20" s="387"/>
      <c r="FF20" s="387"/>
      <c r="FG20" s="387"/>
      <c r="FH20" s="387"/>
      <c r="FI20" s="387"/>
      <c r="FJ20" s="387"/>
      <c r="FK20" s="387"/>
      <c r="FL20" s="387"/>
      <c r="FM20" s="387"/>
      <c r="FN20" s="387"/>
      <c r="FO20" s="387"/>
      <c r="FP20" s="387"/>
      <c r="FQ20" s="387"/>
      <c r="FR20" s="387"/>
      <c r="FS20" s="387"/>
      <c r="FT20" s="387"/>
      <c r="FU20" s="387"/>
      <c r="FV20" s="387"/>
      <c r="FW20" s="387"/>
      <c r="FX20" s="387"/>
      <c r="FY20" s="387"/>
      <c r="FZ20" s="387"/>
      <c r="GA20" s="387"/>
      <c r="GB20" s="387"/>
      <c r="GC20" s="387"/>
      <c r="GD20" s="387"/>
      <c r="GE20" s="387"/>
      <c r="GF20" s="387"/>
      <c r="GG20" s="387"/>
      <c r="GH20" s="387"/>
      <c r="GI20" s="387"/>
      <c r="GJ20" s="387"/>
      <c r="GK20" s="387"/>
      <c r="GL20" s="387"/>
      <c r="GM20" s="387"/>
      <c r="GN20" s="387"/>
      <c r="GO20" s="387"/>
      <c r="GP20" s="387"/>
      <c r="GQ20" s="387"/>
      <c r="GR20" s="387"/>
      <c r="GS20" s="387"/>
      <c r="GT20" s="387"/>
      <c r="GU20" s="387"/>
      <c r="GV20" s="387"/>
      <c r="GW20" s="387"/>
      <c r="GX20" s="387"/>
      <c r="GY20" s="387"/>
      <c r="GZ20" s="387"/>
      <c r="HA20" s="387"/>
      <c r="HB20" s="387"/>
      <c r="HC20" s="387"/>
      <c r="HD20" s="387"/>
      <c r="HE20" s="387"/>
      <c r="HF20" s="387"/>
      <c r="HG20" s="387"/>
      <c r="HH20" s="387"/>
      <c r="HI20" s="387"/>
      <c r="HJ20" s="387"/>
      <c r="HK20" s="387"/>
      <c r="HL20" s="387"/>
      <c r="HM20" s="387"/>
      <c r="HN20" s="387"/>
      <c r="HO20" s="387"/>
      <c r="HP20" s="387"/>
      <c r="HQ20" s="387"/>
      <c r="HR20" s="387"/>
      <c r="HS20" s="387"/>
      <c r="HT20" s="387"/>
      <c r="HU20" s="387"/>
      <c r="HV20" s="387"/>
      <c r="HW20" s="387"/>
      <c r="HX20" s="387"/>
      <c r="HY20" s="387"/>
      <c r="HZ20" s="387"/>
      <c r="IA20" s="387"/>
      <c r="IB20" s="387"/>
      <c r="IC20" s="387"/>
      <c r="ID20" s="387"/>
      <c r="IE20" s="387"/>
      <c r="IF20" s="387"/>
      <c r="IG20" s="387"/>
      <c r="IH20" s="387"/>
      <c r="II20" s="387"/>
      <c r="IJ20" s="387"/>
      <c r="IK20" s="387"/>
      <c r="IL20" s="387"/>
      <c r="IM20" s="387"/>
      <c r="IN20" s="387"/>
      <c r="IO20" s="387"/>
      <c r="IP20" s="387"/>
      <c r="IQ20" s="387"/>
      <c r="IR20" s="387"/>
      <c r="IS20" s="387"/>
      <c r="IT20" s="387"/>
      <c r="IU20" s="391"/>
    </row>
    <row r="21" spans="1:255" ht="278.25" customHeight="1" thickBot="1">
      <c r="A21" s="406"/>
      <c r="B21" s="1113"/>
      <c r="C21" s="869">
        <v>1</v>
      </c>
      <c r="D21" s="541"/>
      <c r="E21" s="870"/>
      <c r="F21" s="290"/>
      <c r="G21" s="290"/>
      <c r="H21" s="292">
        <v>12</v>
      </c>
      <c r="I21" s="387"/>
      <c r="J21" s="281"/>
      <c r="K21" s="280"/>
      <c r="L21" s="387"/>
      <c r="M21" s="387"/>
      <c r="N21" s="387"/>
      <c r="O21" s="387"/>
      <c r="P21" s="387"/>
      <c r="Q21" s="387"/>
      <c r="R21" s="387"/>
      <c r="S21" s="387"/>
      <c r="T21" s="387"/>
      <c r="U21" s="387"/>
      <c r="V21" s="387"/>
      <c r="W21" s="387"/>
      <c r="X21" s="387"/>
      <c r="Y21" s="387"/>
      <c r="Z21" s="387"/>
      <c r="AA21" s="387"/>
      <c r="AB21" s="387"/>
      <c r="AC21" s="387"/>
      <c r="AD21" s="387"/>
      <c r="AE21" s="387"/>
      <c r="AF21" s="387"/>
      <c r="AG21" s="387"/>
      <c r="AH21" s="387"/>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c r="BF21" s="387"/>
      <c r="BG21" s="387"/>
      <c r="BH21" s="387"/>
      <c r="BI21" s="387"/>
      <c r="BJ21" s="387"/>
      <c r="BK21" s="387"/>
      <c r="BL21" s="387"/>
      <c r="BM21" s="387"/>
      <c r="BN21" s="387"/>
      <c r="BO21" s="387"/>
      <c r="BP21" s="387"/>
      <c r="BQ21" s="387"/>
      <c r="BR21" s="387"/>
      <c r="BS21" s="387"/>
      <c r="BT21" s="387"/>
      <c r="BU21" s="387"/>
      <c r="BV21" s="387"/>
      <c r="BW21" s="387"/>
      <c r="BX21" s="387"/>
      <c r="BY21" s="387"/>
      <c r="BZ21" s="387"/>
      <c r="CA21" s="387"/>
      <c r="CB21" s="387"/>
      <c r="CC21" s="387"/>
      <c r="CD21" s="387"/>
      <c r="CE21" s="387"/>
      <c r="CF21" s="387"/>
      <c r="CG21" s="387"/>
      <c r="CH21" s="387"/>
      <c r="CI21" s="387"/>
      <c r="CJ21" s="387"/>
      <c r="CK21" s="387"/>
      <c r="CL21" s="387"/>
      <c r="CM21" s="387"/>
      <c r="CN21" s="387"/>
      <c r="CO21" s="387"/>
      <c r="CP21" s="387"/>
      <c r="CQ21" s="387"/>
      <c r="CR21" s="387"/>
      <c r="CS21" s="387"/>
      <c r="CT21" s="387"/>
      <c r="CU21" s="387"/>
      <c r="CV21" s="387"/>
      <c r="CW21" s="387"/>
      <c r="CX21" s="387"/>
      <c r="CY21" s="387"/>
      <c r="CZ21" s="387"/>
      <c r="DA21" s="387"/>
      <c r="DB21" s="387"/>
      <c r="DC21" s="387"/>
      <c r="DD21" s="387"/>
      <c r="DE21" s="387"/>
      <c r="DF21" s="387"/>
      <c r="DG21" s="387"/>
      <c r="DH21" s="387"/>
      <c r="DI21" s="387"/>
      <c r="DJ21" s="387"/>
      <c r="DK21" s="387"/>
      <c r="DL21" s="387"/>
      <c r="DM21" s="387"/>
      <c r="DN21" s="387"/>
      <c r="DO21" s="387"/>
      <c r="DP21" s="387"/>
      <c r="DQ21" s="387"/>
      <c r="DR21" s="387"/>
      <c r="DS21" s="387"/>
      <c r="DT21" s="387"/>
      <c r="DU21" s="387"/>
      <c r="DV21" s="387"/>
      <c r="DW21" s="387"/>
      <c r="DX21" s="387"/>
      <c r="DY21" s="387"/>
      <c r="DZ21" s="387"/>
      <c r="EA21" s="387"/>
      <c r="EB21" s="387"/>
      <c r="EC21" s="387"/>
      <c r="ED21" s="387"/>
      <c r="EE21" s="387"/>
      <c r="EF21" s="387"/>
      <c r="EG21" s="387"/>
      <c r="EH21" s="387"/>
      <c r="EI21" s="387"/>
      <c r="EJ21" s="387"/>
      <c r="EK21" s="387"/>
      <c r="EL21" s="387"/>
      <c r="EM21" s="387"/>
      <c r="EN21" s="387"/>
      <c r="EO21" s="387"/>
      <c r="EP21" s="387"/>
      <c r="EQ21" s="387"/>
      <c r="ER21" s="387"/>
      <c r="ES21" s="387"/>
      <c r="ET21" s="387"/>
      <c r="EU21" s="387"/>
      <c r="EV21" s="387"/>
      <c r="EW21" s="387"/>
      <c r="EX21" s="387"/>
      <c r="EY21" s="387"/>
      <c r="EZ21" s="387"/>
      <c r="FA21" s="387"/>
      <c r="FB21" s="387"/>
      <c r="FC21" s="387"/>
      <c r="FD21" s="387"/>
      <c r="FE21" s="387"/>
      <c r="FF21" s="387"/>
      <c r="FG21" s="387"/>
      <c r="FH21" s="387"/>
      <c r="FI21" s="387"/>
      <c r="FJ21" s="387"/>
      <c r="FK21" s="387"/>
      <c r="FL21" s="387"/>
      <c r="FM21" s="387"/>
      <c r="FN21" s="387"/>
      <c r="FO21" s="387"/>
      <c r="FP21" s="387"/>
      <c r="FQ21" s="387"/>
      <c r="FR21" s="387"/>
      <c r="FS21" s="387"/>
      <c r="FT21" s="387"/>
      <c r="FU21" s="387"/>
      <c r="FV21" s="387"/>
      <c r="FW21" s="387"/>
      <c r="FX21" s="387"/>
      <c r="FY21" s="387"/>
      <c r="FZ21" s="387"/>
      <c r="GA21" s="387"/>
      <c r="GB21" s="387"/>
      <c r="GC21" s="387"/>
      <c r="GD21" s="387"/>
      <c r="GE21" s="387"/>
      <c r="GF21" s="387"/>
      <c r="GG21" s="387"/>
      <c r="GH21" s="387"/>
      <c r="GI21" s="387"/>
      <c r="GJ21" s="387"/>
      <c r="GK21" s="387"/>
      <c r="GL21" s="387"/>
      <c r="GM21" s="387"/>
      <c r="GN21" s="387"/>
      <c r="GO21" s="387"/>
      <c r="GP21" s="387"/>
      <c r="GQ21" s="387"/>
      <c r="GR21" s="387"/>
      <c r="GS21" s="387"/>
      <c r="GT21" s="387"/>
      <c r="GU21" s="387"/>
      <c r="GV21" s="387"/>
      <c r="GW21" s="387"/>
      <c r="GX21" s="387"/>
      <c r="GY21" s="387"/>
      <c r="GZ21" s="387"/>
      <c r="HA21" s="387"/>
      <c r="HB21" s="387"/>
      <c r="HC21" s="387"/>
      <c r="HD21" s="387"/>
      <c r="HE21" s="387"/>
      <c r="HF21" s="387"/>
      <c r="HG21" s="387"/>
      <c r="HH21" s="387"/>
      <c r="HI21" s="387"/>
      <c r="HJ21" s="387"/>
      <c r="HK21" s="387"/>
      <c r="HL21" s="387"/>
      <c r="HM21" s="387"/>
      <c r="HN21" s="387"/>
      <c r="HO21" s="387"/>
      <c r="HP21" s="387"/>
      <c r="HQ21" s="387"/>
      <c r="HR21" s="387"/>
      <c r="HS21" s="387"/>
      <c r="HT21" s="387"/>
      <c r="HU21" s="387"/>
      <c r="HV21" s="387"/>
      <c r="HW21" s="387"/>
      <c r="HX21" s="387"/>
      <c r="HY21" s="387"/>
      <c r="HZ21" s="387"/>
      <c r="IA21" s="387"/>
      <c r="IB21" s="387"/>
      <c r="IC21" s="387"/>
      <c r="ID21" s="387"/>
      <c r="IE21" s="387"/>
      <c r="IF21" s="387"/>
      <c r="IG21" s="387"/>
      <c r="IH21" s="387"/>
      <c r="II21" s="387"/>
      <c r="IJ21" s="387"/>
      <c r="IK21" s="387"/>
      <c r="IL21" s="387"/>
      <c r="IM21" s="387"/>
      <c r="IN21" s="387"/>
      <c r="IO21" s="387"/>
      <c r="IP21" s="387"/>
      <c r="IQ21" s="387"/>
      <c r="IR21" s="387"/>
      <c r="IS21" s="387"/>
      <c r="IT21" s="387"/>
      <c r="IU21" s="391"/>
    </row>
    <row r="22" spans="1:255" ht="104.25" customHeight="1" thickBot="1">
      <c r="A22" s="406"/>
      <c r="B22" s="1113"/>
      <c r="C22" s="869">
        <v>2</v>
      </c>
      <c r="D22" s="541"/>
      <c r="E22" s="870"/>
      <c r="F22" s="290"/>
      <c r="G22" s="290"/>
      <c r="H22" s="292">
        <f t="shared" ref="H22:H38" si="0">H21+5</f>
        <v>17</v>
      </c>
      <c r="I22" s="387"/>
      <c r="J22" s="281"/>
      <c r="K22" s="280"/>
      <c r="L22" s="387"/>
      <c r="M22" s="387"/>
      <c r="N22" s="387"/>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c r="AN22" s="387"/>
      <c r="AO22" s="387"/>
      <c r="AP22" s="387"/>
      <c r="AQ22" s="387"/>
      <c r="AR22" s="387"/>
      <c r="AS22" s="387"/>
      <c r="AT22" s="387"/>
      <c r="AU22" s="387"/>
      <c r="AV22" s="387"/>
      <c r="AW22" s="387"/>
      <c r="AX22" s="387"/>
      <c r="AY22" s="387"/>
      <c r="AZ22" s="387"/>
      <c r="BA22" s="387"/>
      <c r="BB22" s="387"/>
      <c r="BC22" s="387"/>
      <c r="BD22" s="387"/>
      <c r="BE22" s="387"/>
      <c r="BF22" s="387"/>
      <c r="BG22" s="387"/>
      <c r="BH22" s="387"/>
      <c r="BI22" s="387"/>
      <c r="BJ22" s="387"/>
      <c r="BK22" s="387"/>
      <c r="BL22" s="387"/>
      <c r="BM22" s="387"/>
      <c r="BN22" s="387"/>
      <c r="BO22" s="387"/>
      <c r="BP22" s="387"/>
      <c r="BQ22" s="387"/>
      <c r="BR22" s="387"/>
      <c r="BS22" s="387"/>
      <c r="BT22" s="387"/>
      <c r="BU22" s="387"/>
      <c r="BV22" s="387"/>
      <c r="BW22" s="387"/>
      <c r="BX22" s="387"/>
      <c r="BY22" s="387"/>
      <c r="BZ22" s="387"/>
      <c r="CA22" s="387"/>
      <c r="CB22" s="387"/>
      <c r="CC22" s="387"/>
      <c r="CD22" s="387"/>
      <c r="CE22" s="387"/>
      <c r="CF22" s="387"/>
      <c r="CG22" s="387"/>
      <c r="CH22" s="387"/>
      <c r="CI22" s="387"/>
      <c r="CJ22" s="387"/>
      <c r="CK22" s="387"/>
      <c r="CL22" s="387"/>
      <c r="CM22" s="387"/>
      <c r="CN22" s="387"/>
      <c r="CO22" s="387"/>
      <c r="CP22" s="387"/>
      <c r="CQ22" s="387"/>
      <c r="CR22" s="387"/>
      <c r="CS22" s="387"/>
      <c r="CT22" s="387"/>
      <c r="CU22" s="387"/>
      <c r="CV22" s="387"/>
      <c r="CW22" s="387"/>
      <c r="CX22" s="387"/>
      <c r="CY22" s="387"/>
      <c r="CZ22" s="387"/>
      <c r="DA22" s="387"/>
      <c r="DB22" s="387"/>
      <c r="DC22" s="387"/>
      <c r="DD22" s="387"/>
      <c r="DE22" s="387"/>
      <c r="DF22" s="387"/>
      <c r="DG22" s="387"/>
      <c r="DH22" s="387"/>
      <c r="DI22" s="387"/>
      <c r="DJ22" s="387"/>
      <c r="DK22" s="387"/>
      <c r="DL22" s="387"/>
      <c r="DM22" s="387"/>
      <c r="DN22" s="387"/>
      <c r="DO22" s="387"/>
      <c r="DP22" s="387"/>
      <c r="DQ22" s="387"/>
      <c r="DR22" s="387"/>
      <c r="DS22" s="387"/>
      <c r="DT22" s="387"/>
      <c r="DU22" s="387"/>
      <c r="DV22" s="387"/>
      <c r="DW22" s="387"/>
      <c r="DX22" s="387"/>
      <c r="DY22" s="387"/>
      <c r="DZ22" s="387"/>
      <c r="EA22" s="387"/>
      <c r="EB22" s="387"/>
      <c r="EC22" s="387"/>
      <c r="ED22" s="387"/>
      <c r="EE22" s="387"/>
      <c r="EF22" s="387"/>
      <c r="EG22" s="387"/>
      <c r="EH22" s="387"/>
      <c r="EI22" s="387"/>
      <c r="EJ22" s="387"/>
      <c r="EK22" s="387"/>
      <c r="EL22" s="387"/>
      <c r="EM22" s="387"/>
      <c r="EN22" s="387"/>
      <c r="EO22" s="387"/>
      <c r="EP22" s="387"/>
      <c r="EQ22" s="387"/>
      <c r="ER22" s="387"/>
      <c r="ES22" s="387"/>
      <c r="ET22" s="387"/>
      <c r="EU22" s="387"/>
      <c r="EV22" s="387"/>
      <c r="EW22" s="387"/>
      <c r="EX22" s="387"/>
      <c r="EY22" s="387"/>
      <c r="EZ22" s="387"/>
      <c r="FA22" s="387"/>
      <c r="FB22" s="387"/>
      <c r="FC22" s="387"/>
      <c r="FD22" s="387"/>
      <c r="FE22" s="387"/>
      <c r="FF22" s="387"/>
      <c r="FG22" s="387"/>
      <c r="FH22" s="387"/>
      <c r="FI22" s="387"/>
      <c r="FJ22" s="387"/>
      <c r="FK22" s="387"/>
      <c r="FL22" s="387"/>
      <c r="FM22" s="387"/>
      <c r="FN22" s="387"/>
      <c r="FO22" s="387"/>
      <c r="FP22" s="387"/>
      <c r="FQ22" s="387"/>
      <c r="FR22" s="387"/>
      <c r="FS22" s="387"/>
      <c r="FT22" s="387"/>
      <c r="FU22" s="387"/>
      <c r="FV22" s="387"/>
      <c r="FW22" s="387"/>
      <c r="FX22" s="387"/>
      <c r="FY22" s="387"/>
      <c r="FZ22" s="387"/>
      <c r="GA22" s="387"/>
      <c r="GB22" s="387"/>
      <c r="GC22" s="387"/>
      <c r="GD22" s="387"/>
      <c r="GE22" s="387"/>
      <c r="GF22" s="387"/>
      <c r="GG22" s="387"/>
      <c r="GH22" s="387"/>
      <c r="GI22" s="387"/>
      <c r="GJ22" s="387"/>
      <c r="GK22" s="387"/>
      <c r="GL22" s="387"/>
      <c r="GM22" s="387"/>
      <c r="GN22" s="387"/>
      <c r="GO22" s="387"/>
      <c r="GP22" s="387"/>
      <c r="GQ22" s="387"/>
      <c r="GR22" s="387"/>
      <c r="GS22" s="387"/>
      <c r="GT22" s="387"/>
      <c r="GU22" s="387"/>
      <c r="GV22" s="387"/>
      <c r="GW22" s="387"/>
      <c r="GX22" s="387"/>
      <c r="GY22" s="387"/>
      <c r="GZ22" s="387"/>
      <c r="HA22" s="387"/>
      <c r="HB22" s="387"/>
      <c r="HC22" s="387"/>
      <c r="HD22" s="387"/>
      <c r="HE22" s="387"/>
      <c r="HF22" s="387"/>
      <c r="HG22" s="387"/>
      <c r="HH22" s="387"/>
      <c r="HI22" s="387"/>
      <c r="HJ22" s="387"/>
      <c r="HK22" s="387"/>
      <c r="HL22" s="387"/>
      <c r="HM22" s="387"/>
      <c r="HN22" s="387"/>
      <c r="HO22" s="387"/>
      <c r="HP22" s="387"/>
      <c r="HQ22" s="387"/>
      <c r="HR22" s="387"/>
      <c r="HS22" s="387"/>
      <c r="HT22" s="387"/>
      <c r="HU22" s="387"/>
      <c r="HV22" s="387"/>
      <c r="HW22" s="387"/>
      <c r="HX22" s="387"/>
      <c r="HY22" s="387"/>
      <c r="HZ22" s="387"/>
      <c r="IA22" s="387"/>
      <c r="IB22" s="387"/>
      <c r="IC22" s="387"/>
      <c r="ID22" s="387"/>
      <c r="IE22" s="387"/>
      <c r="IF22" s="387"/>
      <c r="IG22" s="387"/>
      <c r="IH22" s="387"/>
      <c r="II22" s="387"/>
      <c r="IJ22" s="387"/>
      <c r="IK22" s="387"/>
      <c r="IL22" s="387"/>
      <c r="IM22" s="387"/>
      <c r="IN22" s="387"/>
      <c r="IO22" s="387"/>
      <c r="IP22" s="387"/>
      <c r="IQ22" s="387"/>
      <c r="IR22" s="387"/>
      <c r="IS22" s="387"/>
      <c r="IT22" s="387"/>
      <c r="IU22" s="391"/>
    </row>
    <row r="23" spans="1:255" ht="72.75" customHeight="1" thickBot="1">
      <c r="A23" s="406"/>
      <c r="B23" s="1113"/>
      <c r="C23" s="869">
        <v>3</v>
      </c>
      <c r="D23" s="541"/>
      <c r="E23" s="870"/>
      <c r="F23" s="290"/>
      <c r="G23" s="290"/>
      <c r="H23" s="292">
        <f t="shared" si="0"/>
        <v>22</v>
      </c>
      <c r="I23" s="387"/>
      <c r="J23" s="281"/>
      <c r="K23" s="280"/>
      <c r="L23" s="387"/>
      <c r="M23" s="387"/>
      <c r="N23" s="387"/>
      <c r="O23" s="387"/>
      <c r="P23" s="387"/>
      <c r="Q23" s="387"/>
      <c r="R23" s="387"/>
      <c r="S23" s="387"/>
      <c r="T23" s="387"/>
      <c r="U23" s="387"/>
      <c r="V23" s="387"/>
      <c r="W23" s="387"/>
      <c r="X23" s="387"/>
      <c r="Y23" s="387"/>
      <c r="Z23" s="387"/>
      <c r="AA23" s="387"/>
      <c r="AB23" s="387"/>
      <c r="AC23" s="387"/>
      <c r="AD23" s="387"/>
      <c r="AE23" s="387"/>
      <c r="AF23" s="387"/>
      <c r="AG23" s="387"/>
      <c r="AH23" s="387"/>
      <c r="AI23" s="387"/>
      <c r="AJ23" s="387"/>
      <c r="AK23" s="387"/>
      <c r="AL23" s="387"/>
      <c r="AM23" s="387"/>
      <c r="AN23" s="387"/>
      <c r="AO23" s="387"/>
      <c r="AP23" s="387"/>
      <c r="AQ23" s="387"/>
      <c r="AR23" s="387"/>
      <c r="AS23" s="387"/>
      <c r="AT23" s="387"/>
      <c r="AU23" s="387"/>
      <c r="AV23" s="387"/>
      <c r="AW23" s="387"/>
      <c r="AX23" s="387"/>
      <c r="AY23" s="387"/>
      <c r="AZ23" s="387"/>
      <c r="BA23" s="387"/>
      <c r="BB23" s="387"/>
      <c r="BC23" s="387"/>
      <c r="BD23" s="387"/>
      <c r="BE23" s="387"/>
      <c r="BF23" s="387"/>
      <c r="BG23" s="387"/>
      <c r="BH23" s="387"/>
      <c r="BI23" s="387"/>
      <c r="BJ23" s="387"/>
      <c r="BK23" s="387"/>
      <c r="BL23" s="387"/>
      <c r="BM23" s="387"/>
      <c r="BN23" s="387"/>
      <c r="BO23" s="387"/>
      <c r="BP23" s="387"/>
      <c r="BQ23" s="387"/>
      <c r="BR23" s="387"/>
      <c r="BS23" s="387"/>
      <c r="BT23" s="387"/>
      <c r="BU23" s="387"/>
      <c r="BV23" s="387"/>
      <c r="BW23" s="387"/>
      <c r="BX23" s="387"/>
      <c r="BY23" s="387"/>
      <c r="BZ23" s="387"/>
      <c r="CA23" s="387"/>
      <c r="CB23" s="387"/>
      <c r="CC23" s="387"/>
      <c r="CD23" s="387"/>
      <c r="CE23" s="387"/>
      <c r="CF23" s="387"/>
      <c r="CG23" s="387"/>
      <c r="CH23" s="387"/>
      <c r="CI23" s="387"/>
      <c r="CJ23" s="387"/>
      <c r="CK23" s="387"/>
      <c r="CL23" s="387"/>
      <c r="CM23" s="387"/>
      <c r="CN23" s="387"/>
      <c r="CO23" s="387"/>
      <c r="CP23" s="387"/>
      <c r="CQ23" s="387"/>
      <c r="CR23" s="387"/>
      <c r="CS23" s="387"/>
      <c r="CT23" s="387"/>
      <c r="CU23" s="387"/>
      <c r="CV23" s="387"/>
      <c r="CW23" s="387"/>
      <c r="CX23" s="387"/>
      <c r="CY23" s="387"/>
      <c r="CZ23" s="387"/>
      <c r="DA23" s="387"/>
      <c r="DB23" s="387"/>
      <c r="DC23" s="387"/>
      <c r="DD23" s="387"/>
      <c r="DE23" s="387"/>
      <c r="DF23" s="387"/>
      <c r="DG23" s="387"/>
      <c r="DH23" s="387"/>
      <c r="DI23" s="387"/>
      <c r="DJ23" s="387"/>
      <c r="DK23" s="387"/>
      <c r="DL23" s="387"/>
      <c r="DM23" s="387"/>
      <c r="DN23" s="387"/>
      <c r="DO23" s="387"/>
      <c r="DP23" s="387"/>
      <c r="DQ23" s="387"/>
      <c r="DR23" s="387"/>
      <c r="DS23" s="387"/>
      <c r="DT23" s="387"/>
      <c r="DU23" s="387"/>
      <c r="DV23" s="387"/>
      <c r="DW23" s="387"/>
      <c r="DX23" s="387"/>
      <c r="DY23" s="387"/>
      <c r="DZ23" s="387"/>
      <c r="EA23" s="387"/>
      <c r="EB23" s="387"/>
      <c r="EC23" s="387"/>
      <c r="ED23" s="387"/>
      <c r="EE23" s="387"/>
      <c r="EF23" s="387"/>
      <c r="EG23" s="387"/>
      <c r="EH23" s="387"/>
      <c r="EI23" s="387"/>
      <c r="EJ23" s="387"/>
      <c r="EK23" s="387"/>
      <c r="EL23" s="387"/>
      <c r="EM23" s="387"/>
      <c r="EN23" s="387"/>
      <c r="EO23" s="387"/>
      <c r="EP23" s="387"/>
      <c r="EQ23" s="387"/>
      <c r="ER23" s="387"/>
      <c r="ES23" s="387"/>
      <c r="ET23" s="387"/>
      <c r="EU23" s="387"/>
      <c r="EV23" s="387"/>
      <c r="EW23" s="387"/>
      <c r="EX23" s="387"/>
      <c r="EY23" s="387"/>
      <c r="EZ23" s="387"/>
      <c r="FA23" s="387"/>
      <c r="FB23" s="387"/>
      <c r="FC23" s="387"/>
      <c r="FD23" s="387"/>
      <c r="FE23" s="387"/>
      <c r="FF23" s="387"/>
      <c r="FG23" s="387"/>
      <c r="FH23" s="387"/>
      <c r="FI23" s="387"/>
      <c r="FJ23" s="387"/>
      <c r="FK23" s="387"/>
      <c r="FL23" s="387"/>
      <c r="FM23" s="387"/>
      <c r="FN23" s="387"/>
      <c r="FO23" s="387"/>
      <c r="FP23" s="387"/>
      <c r="FQ23" s="387"/>
      <c r="FR23" s="387"/>
      <c r="FS23" s="387"/>
      <c r="FT23" s="387"/>
      <c r="FU23" s="387"/>
      <c r="FV23" s="387"/>
      <c r="FW23" s="387"/>
      <c r="FX23" s="387"/>
      <c r="FY23" s="387"/>
      <c r="FZ23" s="387"/>
      <c r="GA23" s="387"/>
      <c r="GB23" s="387"/>
      <c r="GC23" s="387"/>
      <c r="GD23" s="387"/>
      <c r="GE23" s="387"/>
      <c r="GF23" s="387"/>
      <c r="GG23" s="387"/>
      <c r="GH23" s="387"/>
      <c r="GI23" s="387"/>
      <c r="GJ23" s="387"/>
      <c r="GK23" s="387"/>
      <c r="GL23" s="387"/>
      <c r="GM23" s="387"/>
      <c r="GN23" s="387"/>
      <c r="GO23" s="387"/>
      <c r="GP23" s="387"/>
      <c r="GQ23" s="387"/>
      <c r="GR23" s="387"/>
      <c r="GS23" s="387"/>
      <c r="GT23" s="387"/>
      <c r="GU23" s="387"/>
      <c r="GV23" s="387"/>
      <c r="GW23" s="387"/>
      <c r="GX23" s="387"/>
      <c r="GY23" s="387"/>
      <c r="GZ23" s="387"/>
      <c r="HA23" s="387"/>
      <c r="HB23" s="387"/>
      <c r="HC23" s="387"/>
      <c r="HD23" s="387"/>
      <c r="HE23" s="387"/>
      <c r="HF23" s="387"/>
      <c r="HG23" s="387"/>
      <c r="HH23" s="387"/>
      <c r="HI23" s="387"/>
      <c r="HJ23" s="387"/>
      <c r="HK23" s="387"/>
      <c r="HL23" s="387"/>
      <c r="HM23" s="387"/>
      <c r="HN23" s="387"/>
      <c r="HO23" s="387"/>
      <c r="HP23" s="387"/>
      <c r="HQ23" s="387"/>
      <c r="HR23" s="387"/>
      <c r="HS23" s="387"/>
      <c r="HT23" s="387"/>
      <c r="HU23" s="387"/>
      <c r="HV23" s="387"/>
      <c r="HW23" s="387"/>
      <c r="HX23" s="387"/>
      <c r="HY23" s="387"/>
      <c r="HZ23" s="387"/>
      <c r="IA23" s="387"/>
      <c r="IB23" s="387"/>
      <c r="IC23" s="387"/>
      <c r="ID23" s="387"/>
      <c r="IE23" s="387"/>
      <c r="IF23" s="387"/>
      <c r="IG23" s="387"/>
      <c r="IH23" s="387"/>
      <c r="II23" s="387"/>
      <c r="IJ23" s="387"/>
      <c r="IK23" s="387"/>
      <c r="IL23" s="387"/>
      <c r="IM23" s="387"/>
      <c r="IN23" s="387"/>
      <c r="IO23" s="387"/>
      <c r="IP23" s="387"/>
      <c r="IQ23" s="387"/>
      <c r="IR23" s="387"/>
      <c r="IS23" s="387"/>
      <c r="IT23" s="387"/>
      <c r="IU23" s="391"/>
    </row>
    <row r="24" spans="1:255" ht="15.95" customHeight="1" thickBot="1">
      <c r="A24" s="406"/>
      <c r="B24" s="1113"/>
      <c r="C24" s="869">
        <v>4</v>
      </c>
      <c r="D24" s="541"/>
      <c r="E24" s="870"/>
      <c r="F24" s="290"/>
      <c r="G24" s="871"/>
      <c r="H24" s="292">
        <f t="shared" si="0"/>
        <v>27</v>
      </c>
      <c r="I24" s="387"/>
      <c r="J24" s="281"/>
      <c r="K24" s="280"/>
      <c r="L24" s="387"/>
      <c r="M24" s="387"/>
      <c r="N24" s="387"/>
      <c r="O24" s="387"/>
      <c r="P24" s="387"/>
      <c r="Q24" s="387"/>
      <c r="R24" s="387"/>
      <c r="S24" s="387"/>
      <c r="T24" s="387"/>
      <c r="U24" s="387"/>
      <c r="V24" s="387"/>
      <c r="W24" s="387"/>
      <c r="X24" s="387"/>
      <c r="Y24" s="387"/>
      <c r="Z24" s="387"/>
      <c r="AA24" s="387"/>
      <c r="AB24" s="387"/>
      <c r="AC24" s="387"/>
      <c r="AD24" s="387"/>
      <c r="AE24" s="387"/>
      <c r="AF24" s="387"/>
      <c r="AG24" s="387"/>
      <c r="AH24" s="387"/>
      <c r="AI24" s="387"/>
      <c r="AJ24" s="387"/>
      <c r="AK24" s="387"/>
      <c r="AL24" s="387"/>
      <c r="AM24" s="387"/>
      <c r="AN24" s="387"/>
      <c r="AO24" s="387"/>
      <c r="AP24" s="387"/>
      <c r="AQ24" s="387"/>
      <c r="AR24" s="387"/>
      <c r="AS24" s="387"/>
      <c r="AT24" s="387"/>
      <c r="AU24" s="387"/>
      <c r="AV24" s="387"/>
      <c r="AW24" s="387"/>
      <c r="AX24" s="387"/>
      <c r="AY24" s="387"/>
      <c r="AZ24" s="387"/>
      <c r="BA24" s="387"/>
      <c r="BB24" s="387"/>
      <c r="BC24" s="387"/>
      <c r="BD24" s="387"/>
      <c r="BE24" s="387"/>
      <c r="BF24" s="387"/>
      <c r="BG24" s="387"/>
      <c r="BH24" s="387"/>
      <c r="BI24" s="387"/>
      <c r="BJ24" s="387"/>
      <c r="BK24" s="387"/>
      <c r="BL24" s="387"/>
      <c r="BM24" s="387"/>
      <c r="BN24" s="387"/>
      <c r="BO24" s="387"/>
      <c r="BP24" s="387"/>
      <c r="BQ24" s="387"/>
      <c r="BR24" s="387"/>
      <c r="BS24" s="387"/>
      <c r="BT24" s="387"/>
      <c r="BU24" s="387"/>
      <c r="BV24" s="387"/>
      <c r="BW24" s="387"/>
      <c r="BX24" s="387"/>
      <c r="BY24" s="387"/>
      <c r="BZ24" s="387"/>
      <c r="CA24" s="387"/>
      <c r="CB24" s="387"/>
      <c r="CC24" s="387"/>
      <c r="CD24" s="387"/>
      <c r="CE24" s="387"/>
      <c r="CF24" s="387"/>
      <c r="CG24" s="387"/>
      <c r="CH24" s="387"/>
      <c r="CI24" s="387"/>
      <c r="CJ24" s="387"/>
      <c r="CK24" s="387"/>
      <c r="CL24" s="387"/>
      <c r="CM24" s="387"/>
      <c r="CN24" s="387"/>
      <c r="CO24" s="387"/>
      <c r="CP24" s="387"/>
      <c r="CQ24" s="387"/>
      <c r="CR24" s="387"/>
      <c r="CS24" s="387"/>
      <c r="CT24" s="387"/>
      <c r="CU24" s="387"/>
      <c r="CV24" s="387"/>
      <c r="CW24" s="387"/>
      <c r="CX24" s="387"/>
      <c r="CY24" s="387"/>
      <c r="CZ24" s="387"/>
      <c r="DA24" s="387"/>
      <c r="DB24" s="387"/>
      <c r="DC24" s="387"/>
      <c r="DD24" s="387"/>
      <c r="DE24" s="387"/>
      <c r="DF24" s="387"/>
      <c r="DG24" s="387"/>
      <c r="DH24" s="387"/>
      <c r="DI24" s="387"/>
      <c r="DJ24" s="387"/>
      <c r="DK24" s="387"/>
      <c r="DL24" s="387"/>
      <c r="DM24" s="387"/>
      <c r="DN24" s="387"/>
      <c r="DO24" s="387"/>
      <c r="DP24" s="387"/>
      <c r="DQ24" s="387"/>
      <c r="DR24" s="387"/>
      <c r="DS24" s="387"/>
      <c r="DT24" s="387"/>
      <c r="DU24" s="387"/>
      <c r="DV24" s="387"/>
      <c r="DW24" s="387"/>
      <c r="DX24" s="387"/>
      <c r="DY24" s="387"/>
      <c r="DZ24" s="387"/>
      <c r="EA24" s="387"/>
      <c r="EB24" s="387"/>
      <c r="EC24" s="387"/>
      <c r="ED24" s="387"/>
      <c r="EE24" s="387"/>
      <c r="EF24" s="387"/>
      <c r="EG24" s="387"/>
      <c r="EH24" s="387"/>
      <c r="EI24" s="387"/>
      <c r="EJ24" s="387"/>
      <c r="EK24" s="387"/>
      <c r="EL24" s="387"/>
      <c r="EM24" s="387"/>
      <c r="EN24" s="387"/>
      <c r="EO24" s="387"/>
      <c r="EP24" s="387"/>
      <c r="EQ24" s="387"/>
      <c r="ER24" s="387"/>
      <c r="ES24" s="387"/>
      <c r="ET24" s="387"/>
      <c r="EU24" s="387"/>
      <c r="EV24" s="387"/>
      <c r="EW24" s="387"/>
      <c r="EX24" s="387"/>
      <c r="EY24" s="387"/>
      <c r="EZ24" s="387"/>
      <c r="FA24" s="387"/>
      <c r="FB24" s="387"/>
      <c r="FC24" s="387"/>
      <c r="FD24" s="387"/>
      <c r="FE24" s="387"/>
      <c r="FF24" s="387"/>
      <c r="FG24" s="387"/>
      <c r="FH24" s="387"/>
      <c r="FI24" s="387"/>
      <c r="FJ24" s="387"/>
      <c r="FK24" s="387"/>
      <c r="FL24" s="387"/>
      <c r="FM24" s="387"/>
      <c r="FN24" s="387"/>
      <c r="FO24" s="387"/>
      <c r="FP24" s="387"/>
      <c r="FQ24" s="387"/>
      <c r="FR24" s="387"/>
      <c r="FS24" s="387"/>
      <c r="FT24" s="387"/>
      <c r="FU24" s="387"/>
      <c r="FV24" s="387"/>
      <c r="FW24" s="387"/>
      <c r="FX24" s="387"/>
      <c r="FY24" s="387"/>
      <c r="FZ24" s="387"/>
      <c r="GA24" s="387"/>
      <c r="GB24" s="387"/>
      <c r="GC24" s="387"/>
      <c r="GD24" s="387"/>
      <c r="GE24" s="387"/>
      <c r="GF24" s="387"/>
      <c r="GG24" s="387"/>
      <c r="GH24" s="387"/>
      <c r="GI24" s="387"/>
      <c r="GJ24" s="387"/>
      <c r="GK24" s="387"/>
      <c r="GL24" s="387"/>
      <c r="GM24" s="387"/>
      <c r="GN24" s="387"/>
      <c r="GO24" s="387"/>
      <c r="GP24" s="387"/>
      <c r="GQ24" s="387"/>
      <c r="GR24" s="387"/>
      <c r="GS24" s="387"/>
      <c r="GT24" s="387"/>
      <c r="GU24" s="387"/>
      <c r="GV24" s="387"/>
      <c r="GW24" s="387"/>
      <c r="GX24" s="387"/>
      <c r="GY24" s="387"/>
      <c r="GZ24" s="387"/>
      <c r="HA24" s="387"/>
      <c r="HB24" s="387"/>
      <c r="HC24" s="387"/>
      <c r="HD24" s="387"/>
      <c r="HE24" s="387"/>
      <c r="HF24" s="387"/>
      <c r="HG24" s="387"/>
      <c r="HH24" s="387"/>
      <c r="HI24" s="387"/>
      <c r="HJ24" s="387"/>
      <c r="HK24" s="387"/>
      <c r="HL24" s="387"/>
      <c r="HM24" s="387"/>
      <c r="HN24" s="387"/>
      <c r="HO24" s="387"/>
      <c r="HP24" s="387"/>
      <c r="HQ24" s="387"/>
      <c r="HR24" s="387"/>
      <c r="HS24" s="387"/>
      <c r="HT24" s="387"/>
      <c r="HU24" s="387"/>
      <c r="HV24" s="387"/>
      <c r="HW24" s="387"/>
      <c r="HX24" s="387"/>
      <c r="HY24" s="387"/>
      <c r="HZ24" s="387"/>
      <c r="IA24" s="387"/>
      <c r="IB24" s="387"/>
      <c r="IC24" s="387"/>
      <c r="ID24" s="387"/>
      <c r="IE24" s="387"/>
      <c r="IF24" s="387"/>
      <c r="IG24" s="387"/>
      <c r="IH24" s="387"/>
      <c r="II24" s="387"/>
      <c r="IJ24" s="387"/>
      <c r="IK24" s="387"/>
      <c r="IL24" s="387"/>
      <c r="IM24" s="387"/>
      <c r="IN24" s="387"/>
      <c r="IO24" s="387"/>
      <c r="IP24" s="387"/>
      <c r="IQ24" s="387"/>
      <c r="IR24" s="387"/>
      <c r="IS24" s="387"/>
      <c r="IT24" s="387"/>
      <c r="IU24" s="391"/>
    </row>
    <row r="25" spans="1:255" ht="15.95" customHeight="1" thickBot="1">
      <c r="A25" s="406"/>
      <c r="B25" s="1113"/>
      <c r="C25" s="869">
        <v>5</v>
      </c>
      <c r="D25" s="541"/>
      <c r="E25" s="870"/>
      <c r="F25" s="290"/>
      <c r="G25" s="871"/>
      <c r="H25" s="292">
        <f t="shared" si="0"/>
        <v>32</v>
      </c>
      <c r="I25" s="387"/>
      <c r="J25" s="281"/>
      <c r="K25" s="280"/>
      <c r="L25" s="387"/>
      <c r="M25" s="387"/>
      <c r="N25" s="387"/>
      <c r="O25" s="387"/>
      <c r="P25" s="387"/>
      <c r="Q25" s="387"/>
      <c r="R25" s="387"/>
      <c r="S25" s="387"/>
      <c r="T25" s="387"/>
      <c r="U25" s="387"/>
      <c r="V25" s="387"/>
      <c r="W25" s="387"/>
      <c r="X25" s="387"/>
      <c r="Y25" s="387"/>
      <c r="Z25" s="387"/>
      <c r="AA25" s="387"/>
      <c r="AB25" s="387"/>
      <c r="AC25" s="387"/>
      <c r="AD25" s="387"/>
      <c r="AE25" s="387"/>
      <c r="AF25" s="387"/>
      <c r="AG25" s="387"/>
      <c r="AH25" s="387"/>
      <c r="AI25" s="387"/>
      <c r="AJ25" s="387"/>
      <c r="AK25" s="387"/>
      <c r="AL25" s="387"/>
      <c r="AM25" s="387"/>
      <c r="AN25" s="387"/>
      <c r="AO25" s="387"/>
      <c r="AP25" s="387"/>
      <c r="AQ25" s="387"/>
      <c r="AR25" s="387"/>
      <c r="AS25" s="387"/>
      <c r="AT25" s="387"/>
      <c r="AU25" s="387"/>
      <c r="AV25" s="387"/>
      <c r="AW25" s="387"/>
      <c r="AX25" s="387"/>
      <c r="AY25" s="387"/>
      <c r="AZ25" s="387"/>
      <c r="BA25" s="387"/>
      <c r="BB25" s="387"/>
      <c r="BC25" s="387"/>
      <c r="BD25" s="387"/>
      <c r="BE25" s="387"/>
      <c r="BF25" s="387"/>
      <c r="BG25" s="387"/>
      <c r="BH25" s="387"/>
      <c r="BI25" s="387"/>
      <c r="BJ25" s="387"/>
      <c r="BK25" s="387"/>
      <c r="BL25" s="387"/>
      <c r="BM25" s="387"/>
      <c r="BN25" s="387"/>
      <c r="BO25" s="387"/>
      <c r="BP25" s="387"/>
      <c r="BQ25" s="387"/>
      <c r="BR25" s="387"/>
      <c r="BS25" s="387"/>
      <c r="BT25" s="387"/>
      <c r="BU25" s="387"/>
      <c r="BV25" s="387"/>
      <c r="BW25" s="387"/>
      <c r="BX25" s="387"/>
      <c r="BY25" s="387"/>
      <c r="BZ25" s="387"/>
      <c r="CA25" s="387"/>
      <c r="CB25" s="387"/>
      <c r="CC25" s="387"/>
      <c r="CD25" s="387"/>
      <c r="CE25" s="387"/>
      <c r="CF25" s="387"/>
      <c r="CG25" s="387"/>
      <c r="CH25" s="387"/>
      <c r="CI25" s="387"/>
      <c r="CJ25" s="387"/>
      <c r="CK25" s="387"/>
      <c r="CL25" s="387"/>
      <c r="CM25" s="387"/>
      <c r="CN25" s="387"/>
      <c r="CO25" s="387"/>
      <c r="CP25" s="387"/>
      <c r="CQ25" s="387"/>
      <c r="CR25" s="387"/>
      <c r="CS25" s="387"/>
      <c r="CT25" s="387"/>
      <c r="CU25" s="387"/>
      <c r="CV25" s="387"/>
      <c r="CW25" s="387"/>
      <c r="CX25" s="387"/>
      <c r="CY25" s="387"/>
      <c r="CZ25" s="387"/>
      <c r="DA25" s="387"/>
      <c r="DB25" s="387"/>
      <c r="DC25" s="387"/>
      <c r="DD25" s="387"/>
      <c r="DE25" s="387"/>
      <c r="DF25" s="387"/>
      <c r="DG25" s="387"/>
      <c r="DH25" s="387"/>
      <c r="DI25" s="387"/>
      <c r="DJ25" s="387"/>
      <c r="DK25" s="387"/>
      <c r="DL25" s="387"/>
      <c r="DM25" s="387"/>
      <c r="DN25" s="387"/>
      <c r="DO25" s="387"/>
      <c r="DP25" s="387"/>
      <c r="DQ25" s="387"/>
      <c r="DR25" s="387"/>
      <c r="DS25" s="387"/>
      <c r="DT25" s="387"/>
      <c r="DU25" s="387"/>
      <c r="DV25" s="387"/>
      <c r="DW25" s="387"/>
      <c r="DX25" s="387"/>
      <c r="DY25" s="387"/>
      <c r="DZ25" s="387"/>
      <c r="EA25" s="387"/>
      <c r="EB25" s="387"/>
      <c r="EC25" s="387"/>
      <c r="ED25" s="387"/>
      <c r="EE25" s="387"/>
      <c r="EF25" s="387"/>
      <c r="EG25" s="387"/>
      <c r="EH25" s="387"/>
      <c r="EI25" s="387"/>
      <c r="EJ25" s="387"/>
      <c r="EK25" s="387"/>
      <c r="EL25" s="387"/>
      <c r="EM25" s="387"/>
      <c r="EN25" s="387"/>
      <c r="EO25" s="387"/>
      <c r="EP25" s="387"/>
      <c r="EQ25" s="387"/>
      <c r="ER25" s="387"/>
      <c r="ES25" s="387"/>
      <c r="ET25" s="387"/>
      <c r="EU25" s="387"/>
      <c r="EV25" s="387"/>
      <c r="EW25" s="387"/>
      <c r="EX25" s="387"/>
      <c r="EY25" s="387"/>
      <c r="EZ25" s="387"/>
      <c r="FA25" s="387"/>
      <c r="FB25" s="387"/>
      <c r="FC25" s="387"/>
      <c r="FD25" s="387"/>
      <c r="FE25" s="387"/>
      <c r="FF25" s="387"/>
      <c r="FG25" s="387"/>
      <c r="FH25" s="387"/>
      <c r="FI25" s="387"/>
      <c r="FJ25" s="387"/>
      <c r="FK25" s="387"/>
      <c r="FL25" s="387"/>
      <c r="FM25" s="387"/>
      <c r="FN25" s="387"/>
      <c r="FO25" s="387"/>
      <c r="FP25" s="387"/>
      <c r="FQ25" s="387"/>
      <c r="FR25" s="387"/>
      <c r="FS25" s="387"/>
      <c r="FT25" s="387"/>
      <c r="FU25" s="387"/>
      <c r="FV25" s="387"/>
      <c r="FW25" s="387"/>
      <c r="FX25" s="387"/>
      <c r="FY25" s="387"/>
      <c r="FZ25" s="387"/>
      <c r="GA25" s="387"/>
      <c r="GB25" s="387"/>
      <c r="GC25" s="387"/>
      <c r="GD25" s="387"/>
      <c r="GE25" s="387"/>
      <c r="GF25" s="387"/>
      <c r="GG25" s="387"/>
      <c r="GH25" s="387"/>
      <c r="GI25" s="387"/>
      <c r="GJ25" s="387"/>
      <c r="GK25" s="387"/>
      <c r="GL25" s="387"/>
      <c r="GM25" s="387"/>
      <c r="GN25" s="387"/>
      <c r="GO25" s="387"/>
      <c r="GP25" s="387"/>
      <c r="GQ25" s="387"/>
      <c r="GR25" s="387"/>
      <c r="GS25" s="387"/>
      <c r="GT25" s="387"/>
      <c r="GU25" s="387"/>
      <c r="GV25" s="387"/>
      <c r="GW25" s="387"/>
      <c r="GX25" s="387"/>
      <c r="GY25" s="387"/>
      <c r="GZ25" s="387"/>
      <c r="HA25" s="387"/>
      <c r="HB25" s="387"/>
      <c r="HC25" s="387"/>
      <c r="HD25" s="387"/>
      <c r="HE25" s="387"/>
      <c r="HF25" s="387"/>
      <c r="HG25" s="387"/>
      <c r="HH25" s="387"/>
      <c r="HI25" s="387"/>
      <c r="HJ25" s="387"/>
      <c r="HK25" s="387"/>
      <c r="HL25" s="387"/>
      <c r="HM25" s="387"/>
      <c r="HN25" s="387"/>
      <c r="HO25" s="387"/>
      <c r="HP25" s="387"/>
      <c r="HQ25" s="387"/>
      <c r="HR25" s="387"/>
      <c r="HS25" s="387"/>
      <c r="HT25" s="387"/>
      <c r="HU25" s="387"/>
      <c r="HV25" s="387"/>
      <c r="HW25" s="387"/>
      <c r="HX25" s="387"/>
      <c r="HY25" s="387"/>
      <c r="HZ25" s="387"/>
      <c r="IA25" s="387"/>
      <c r="IB25" s="387"/>
      <c r="IC25" s="387"/>
      <c r="ID25" s="387"/>
      <c r="IE25" s="387"/>
      <c r="IF25" s="387"/>
      <c r="IG25" s="387"/>
      <c r="IH25" s="387"/>
      <c r="II25" s="387"/>
      <c r="IJ25" s="387"/>
      <c r="IK25" s="387"/>
      <c r="IL25" s="387"/>
      <c r="IM25" s="387"/>
      <c r="IN25" s="387"/>
      <c r="IO25" s="387"/>
      <c r="IP25" s="387"/>
      <c r="IQ25" s="387"/>
      <c r="IR25" s="387"/>
      <c r="IS25" s="387"/>
      <c r="IT25" s="387"/>
      <c r="IU25" s="391"/>
    </row>
    <row r="26" spans="1:255" ht="15.95" customHeight="1" thickBot="1">
      <c r="A26" s="406"/>
      <c r="B26" s="1113"/>
      <c r="C26" s="869">
        <v>6</v>
      </c>
      <c r="D26" s="541"/>
      <c r="E26" s="870"/>
      <c r="F26" s="290"/>
      <c r="G26" s="871"/>
      <c r="H26" s="292">
        <f t="shared" si="0"/>
        <v>37</v>
      </c>
      <c r="I26" s="387"/>
      <c r="J26" s="281"/>
      <c r="K26" s="280"/>
      <c r="L26" s="387"/>
      <c r="M26" s="387"/>
      <c r="N26" s="387"/>
      <c r="O26" s="387"/>
      <c r="P26" s="387"/>
      <c r="Q26" s="387"/>
      <c r="R26" s="387"/>
      <c r="S26" s="387"/>
      <c r="T26" s="387"/>
      <c r="U26" s="387"/>
      <c r="V26" s="387"/>
      <c r="W26" s="387"/>
      <c r="X26" s="387"/>
      <c r="Y26" s="387"/>
      <c r="Z26" s="387"/>
      <c r="AA26" s="387"/>
      <c r="AB26" s="387"/>
      <c r="AC26" s="387"/>
      <c r="AD26" s="387"/>
      <c r="AE26" s="387"/>
      <c r="AF26" s="387"/>
      <c r="AG26" s="387"/>
      <c r="AH26" s="387"/>
      <c r="AI26" s="387"/>
      <c r="AJ26" s="387"/>
      <c r="AK26" s="387"/>
      <c r="AL26" s="387"/>
      <c r="AM26" s="387"/>
      <c r="AN26" s="387"/>
      <c r="AO26" s="387"/>
      <c r="AP26" s="387"/>
      <c r="AQ26" s="387"/>
      <c r="AR26" s="387"/>
      <c r="AS26" s="387"/>
      <c r="AT26" s="387"/>
      <c r="AU26" s="387"/>
      <c r="AV26" s="387"/>
      <c r="AW26" s="387"/>
      <c r="AX26" s="387"/>
      <c r="AY26" s="387"/>
      <c r="AZ26" s="387"/>
      <c r="BA26" s="387"/>
      <c r="BB26" s="387"/>
      <c r="BC26" s="387"/>
      <c r="BD26" s="387"/>
      <c r="BE26" s="387"/>
      <c r="BF26" s="387"/>
      <c r="BG26" s="387"/>
      <c r="BH26" s="387"/>
      <c r="BI26" s="387"/>
      <c r="BJ26" s="387"/>
      <c r="BK26" s="387"/>
      <c r="BL26" s="387"/>
      <c r="BM26" s="387"/>
      <c r="BN26" s="387"/>
      <c r="BO26" s="387"/>
      <c r="BP26" s="387"/>
      <c r="BQ26" s="387"/>
      <c r="BR26" s="387"/>
      <c r="BS26" s="387"/>
      <c r="BT26" s="387"/>
      <c r="BU26" s="387"/>
      <c r="BV26" s="387"/>
      <c r="BW26" s="387"/>
      <c r="BX26" s="387"/>
      <c r="BY26" s="387"/>
      <c r="BZ26" s="387"/>
      <c r="CA26" s="387"/>
      <c r="CB26" s="387"/>
      <c r="CC26" s="387"/>
      <c r="CD26" s="387"/>
      <c r="CE26" s="387"/>
      <c r="CF26" s="387"/>
      <c r="CG26" s="387"/>
      <c r="CH26" s="387"/>
      <c r="CI26" s="387"/>
      <c r="CJ26" s="387"/>
      <c r="CK26" s="387"/>
      <c r="CL26" s="387"/>
      <c r="CM26" s="387"/>
      <c r="CN26" s="387"/>
      <c r="CO26" s="387"/>
      <c r="CP26" s="387"/>
      <c r="CQ26" s="387"/>
      <c r="CR26" s="387"/>
      <c r="CS26" s="387"/>
      <c r="CT26" s="387"/>
      <c r="CU26" s="387"/>
      <c r="CV26" s="387"/>
      <c r="CW26" s="387"/>
      <c r="CX26" s="387"/>
      <c r="CY26" s="387"/>
      <c r="CZ26" s="387"/>
      <c r="DA26" s="387"/>
      <c r="DB26" s="387"/>
      <c r="DC26" s="387"/>
      <c r="DD26" s="387"/>
      <c r="DE26" s="387"/>
      <c r="DF26" s="387"/>
      <c r="DG26" s="387"/>
      <c r="DH26" s="387"/>
      <c r="DI26" s="387"/>
      <c r="DJ26" s="387"/>
      <c r="DK26" s="387"/>
      <c r="DL26" s="387"/>
      <c r="DM26" s="387"/>
      <c r="DN26" s="387"/>
      <c r="DO26" s="387"/>
      <c r="DP26" s="387"/>
      <c r="DQ26" s="387"/>
      <c r="DR26" s="387"/>
      <c r="DS26" s="387"/>
      <c r="DT26" s="387"/>
      <c r="DU26" s="387"/>
      <c r="DV26" s="387"/>
      <c r="DW26" s="387"/>
      <c r="DX26" s="387"/>
      <c r="DY26" s="387"/>
      <c r="DZ26" s="387"/>
      <c r="EA26" s="387"/>
      <c r="EB26" s="387"/>
      <c r="EC26" s="387"/>
      <c r="ED26" s="387"/>
      <c r="EE26" s="387"/>
      <c r="EF26" s="387"/>
      <c r="EG26" s="387"/>
      <c r="EH26" s="387"/>
      <c r="EI26" s="387"/>
      <c r="EJ26" s="387"/>
      <c r="EK26" s="387"/>
      <c r="EL26" s="387"/>
      <c r="EM26" s="387"/>
      <c r="EN26" s="387"/>
      <c r="EO26" s="387"/>
      <c r="EP26" s="387"/>
      <c r="EQ26" s="387"/>
      <c r="ER26" s="387"/>
      <c r="ES26" s="387"/>
      <c r="ET26" s="387"/>
      <c r="EU26" s="387"/>
      <c r="EV26" s="387"/>
      <c r="EW26" s="387"/>
      <c r="EX26" s="387"/>
      <c r="EY26" s="387"/>
      <c r="EZ26" s="387"/>
      <c r="FA26" s="387"/>
      <c r="FB26" s="387"/>
      <c r="FC26" s="387"/>
      <c r="FD26" s="387"/>
      <c r="FE26" s="387"/>
      <c r="FF26" s="387"/>
      <c r="FG26" s="387"/>
      <c r="FH26" s="387"/>
      <c r="FI26" s="387"/>
      <c r="FJ26" s="387"/>
      <c r="FK26" s="387"/>
      <c r="FL26" s="387"/>
      <c r="FM26" s="387"/>
      <c r="FN26" s="387"/>
      <c r="FO26" s="387"/>
      <c r="FP26" s="387"/>
      <c r="FQ26" s="387"/>
      <c r="FR26" s="387"/>
      <c r="FS26" s="387"/>
      <c r="FT26" s="387"/>
      <c r="FU26" s="387"/>
      <c r="FV26" s="387"/>
      <c r="FW26" s="387"/>
      <c r="FX26" s="387"/>
      <c r="FY26" s="387"/>
      <c r="FZ26" s="387"/>
      <c r="GA26" s="387"/>
      <c r="GB26" s="387"/>
      <c r="GC26" s="387"/>
      <c r="GD26" s="387"/>
      <c r="GE26" s="387"/>
      <c r="GF26" s="387"/>
      <c r="GG26" s="387"/>
      <c r="GH26" s="387"/>
      <c r="GI26" s="387"/>
      <c r="GJ26" s="387"/>
      <c r="GK26" s="387"/>
      <c r="GL26" s="387"/>
      <c r="GM26" s="387"/>
      <c r="GN26" s="387"/>
      <c r="GO26" s="387"/>
      <c r="GP26" s="387"/>
      <c r="GQ26" s="387"/>
      <c r="GR26" s="387"/>
      <c r="GS26" s="387"/>
      <c r="GT26" s="387"/>
      <c r="GU26" s="387"/>
      <c r="GV26" s="387"/>
      <c r="GW26" s="387"/>
      <c r="GX26" s="387"/>
      <c r="GY26" s="387"/>
      <c r="GZ26" s="387"/>
      <c r="HA26" s="387"/>
      <c r="HB26" s="387"/>
      <c r="HC26" s="387"/>
      <c r="HD26" s="387"/>
      <c r="HE26" s="387"/>
      <c r="HF26" s="387"/>
      <c r="HG26" s="387"/>
      <c r="HH26" s="387"/>
      <c r="HI26" s="387"/>
      <c r="HJ26" s="387"/>
      <c r="HK26" s="387"/>
      <c r="HL26" s="387"/>
      <c r="HM26" s="387"/>
      <c r="HN26" s="387"/>
      <c r="HO26" s="387"/>
      <c r="HP26" s="387"/>
      <c r="HQ26" s="387"/>
      <c r="HR26" s="387"/>
      <c r="HS26" s="387"/>
      <c r="HT26" s="387"/>
      <c r="HU26" s="387"/>
      <c r="HV26" s="387"/>
      <c r="HW26" s="387"/>
      <c r="HX26" s="387"/>
      <c r="HY26" s="387"/>
      <c r="HZ26" s="387"/>
      <c r="IA26" s="387"/>
      <c r="IB26" s="387"/>
      <c r="IC26" s="387"/>
      <c r="ID26" s="387"/>
      <c r="IE26" s="387"/>
      <c r="IF26" s="387"/>
      <c r="IG26" s="387"/>
      <c r="IH26" s="387"/>
      <c r="II26" s="387"/>
      <c r="IJ26" s="387"/>
      <c r="IK26" s="387"/>
      <c r="IL26" s="387"/>
      <c r="IM26" s="387"/>
      <c r="IN26" s="387"/>
      <c r="IO26" s="387"/>
      <c r="IP26" s="387"/>
      <c r="IQ26" s="387"/>
      <c r="IR26" s="387"/>
      <c r="IS26" s="387"/>
      <c r="IT26" s="387"/>
      <c r="IU26" s="391"/>
    </row>
    <row r="27" spans="1:255" ht="15.95" customHeight="1" thickBot="1">
      <c r="A27" s="406"/>
      <c r="B27" s="1113"/>
      <c r="C27" s="869">
        <v>7</v>
      </c>
      <c r="D27" s="872"/>
      <c r="E27" s="873"/>
      <c r="F27" s="871"/>
      <c r="G27" s="871"/>
      <c r="H27" s="292">
        <f t="shared" si="0"/>
        <v>42</v>
      </c>
      <c r="I27" s="387"/>
      <c r="J27" s="281"/>
      <c r="K27" s="280"/>
      <c r="L27" s="387"/>
      <c r="M27" s="387"/>
      <c r="N27" s="387"/>
      <c r="O27" s="387"/>
      <c r="P27" s="387"/>
      <c r="Q27" s="387"/>
      <c r="R27" s="387"/>
      <c r="S27" s="387"/>
      <c r="T27" s="387"/>
      <c r="U27" s="387"/>
      <c r="V27" s="387"/>
      <c r="W27" s="387"/>
      <c r="X27" s="387"/>
      <c r="Y27" s="387"/>
      <c r="Z27" s="387"/>
      <c r="AA27" s="387"/>
      <c r="AB27" s="387"/>
      <c r="AC27" s="387"/>
      <c r="AD27" s="387"/>
      <c r="AE27" s="387"/>
      <c r="AF27" s="387"/>
      <c r="AG27" s="387"/>
      <c r="AH27" s="387"/>
      <c r="AI27" s="387"/>
      <c r="AJ27" s="387"/>
      <c r="AK27" s="387"/>
      <c r="AL27" s="387"/>
      <c r="AM27" s="387"/>
      <c r="AN27" s="387"/>
      <c r="AO27" s="387"/>
      <c r="AP27" s="387"/>
      <c r="AQ27" s="387"/>
      <c r="AR27" s="387"/>
      <c r="AS27" s="387"/>
      <c r="AT27" s="387"/>
      <c r="AU27" s="387"/>
      <c r="AV27" s="387"/>
      <c r="AW27" s="387"/>
      <c r="AX27" s="387"/>
      <c r="AY27" s="387"/>
      <c r="AZ27" s="387"/>
      <c r="BA27" s="387"/>
      <c r="BB27" s="387"/>
      <c r="BC27" s="387"/>
      <c r="BD27" s="387"/>
      <c r="BE27" s="387"/>
      <c r="BF27" s="387"/>
      <c r="BG27" s="387"/>
      <c r="BH27" s="387"/>
      <c r="BI27" s="387"/>
      <c r="BJ27" s="387"/>
      <c r="BK27" s="387"/>
      <c r="BL27" s="387"/>
      <c r="BM27" s="387"/>
      <c r="BN27" s="387"/>
      <c r="BO27" s="387"/>
      <c r="BP27" s="387"/>
      <c r="BQ27" s="387"/>
      <c r="BR27" s="387"/>
      <c r="BS27" s="387"/>
      <c r="BT27" s="387"/>
      <c r="BU27" s="387"/>
      <c r="BV27" s="387"/>
      <c r="BW27" s="387"/>
      <c r="BX27" s="387"/>
      <c r="BY27" s="387"/>
      <c r="BZ27" s="387"/>
      <c r="CA27" s="387"/>
      <c r="CB27" s="387"/>
      <c r="CC27" s="387"/>
      <c r="CD27" s="387"/>
      <c r="CE27" s="387"/>
      <c r="CF27" s="387"/>
      <c r="CG27" s="387"/>
      <c r="CH27" s="387"/>
      <c r="CI27" s="387"/>
      <c r="CJ27" s="387"/>
      <c r="CK27" s="387"/>
      <c r="CL27" s="387"/>
      <c r="CM27" s="387"/>
      <c r="CN27" s="387"/>
      <c r="CO27" s="387"/>
      <c r="CP27" s="387"/>
      <c r="CQ27" s="387"/>
      <c r="CR27" s="387"/>
      <c r="CS27" s="387"/>
      <c r="CT27" s="387"/>
      <c r="CU27" s="387"/>
      <c r="CV27" s="387"/>
      <c r="CW27" s="387"/>
      <c r="CX27" s="387"/>
      <c r="CY27" s="387"/>
      <c r="CZ27" s="387"/>
      <c r="DA27" s="387"/>
      <c r="DB27" s="387"/>
      <c r="DC27" s="387"/>
      <c r="DD27" s="387"/>
      <c r="DE27" s="387"/>
      <c r="DF27" s="387"/>
      <c r="DG27" s="387"/>
      <c r="DH27" s="387"/>
      <c r="DI27" s="387"/>
      <c r="DJ27" s="387"/>
      <c r="DK27" s="387"/>
      <c r="DL27" s="387"/>
      <c r="DM27" s="387"/>
      <c r="DN27" s="387"/>
      <c r="DO27" s="387"/>
      <c r="DP27" s="387"/>
      <c r="DQ27" s="387"/>
      <c r="DR27" s="387"/>
      <c r="DS27" s="387"/>
      <c r="DT27" s="387"/>
      <c r="DU27" s="387"/>
      <c r="DV27" s="387"/>
      <c r="DW27" s="387"/>
      <c r="DX27" s="387"/>
      <c r="DY27" s="387"/>
      <c r="DZ27" s="387"/>
      <c r="EA27" s="387"/>
      <c r="EB27" s="387"/>
      <c r="EC27" s="387"/>
      <c r="ED27" s="387"/>
      <c r="EE27" s="387"/>
      <c r="EF27" s="387"/>
      <c r="EG27" s="387"/>
      <c r="EH27" s="387"/>
      <c r="EI27" s="387"/>
      <c r="EJ27" s="387"/>
      <c r="EK27" s="387"/>
      <c r="EL27" s="387"/>
      <c r="EM27" s="387"/>
      <c r="EN27" s="387"/>
      <c r="EO27" s="387"/>
      <c r="EP27" s="387"/>
      <c r="EQ27" s="387"/>
      <c r="ER27" s="387"/>
      <c r="ES27" s="387"/>
      <c r="ET27" s="387"/>
      <c r="EU27" s="387"/>
      <c r="EV27" s="387"/>
      <c r="EW27" s="387"/>
      <c r="EX27" s="387"/>
      <c r="EY27" s="387"/>
      <c r="EZ27" s="387"/>
      <c r="FA27" s="387"/>
      <c r="FB27" s="387"/>
      <c r="FC27" s="387"/>
      <c r="FD27" s="387"/>
      <c r="FE27" s="387"/>
      <c r="FF27" s="387"/>
      <c r="FG27" s="387"/>
      <c r="FH27" s="387"/>
      <c r="FI27" s="387"/>
      <c r="FJ27" s="387"/>
      <c r="FK27" s="387"/>
      <c r="FL27" s="387"/>
      <c r="FM27" s="387"/>
      <c r="FN27" s="387"/>
      <c r="FO27" s="387"/>
      <c r="FP27" s="387"/>
      <c r="FQ27" s="387"/>
      <c r="FR27" s="387"/>
      <c r="FS27" s="387"/>
      <c r="FT27" s="387"/>
      <c r="FU27" s="387"/>
      <c r="FV27" s="387"/>
      <c r="FW27" s="387"/>
      <c r="FX27" s="387"/>
      <c r="FY27" s="387"/>
      <c r="FZ27" s="387"/>
      <c r="GA27" s="387"/>
      <c r="GB27" s="387"/>
      <c r="GC27" s="387"/>
      <c r="GD27" s="387"/>
      <c r="GE27" s="387"/>
      <c r="GF27" s="387"/>
      <c r="GG27" s="387"/>
      <c r="GH27" s="387"/>
      <c r="GI27" s="387"/>
      <c r="GJ27" s="387"/>
      <c r="GK27" s="387"/>
      <c r="GL27" s="387"/>
      <c r="GM27" s="387"/>
      <c r="GN27" s="387"/>
      <c r="GO27" s="387"/>
      <c r="GP27" s="387"/>
      <c r="GQ27" s="387"/>
      <c r="GR27" s="387"/>
      <c r="GS27" s="387"/>
      <c r="GT27" s="387"/>
      <c r="GU27" s="387"/>
      <c r="GV27" s="387"/>
      <c r="GW27" s="387"/>
      <c r="GX27" s="387"/>
      <c r="GY27" s="387"/>
      <c r="GZ27" s="387"/>
      <c r="HA27" s="387"/>
      <c r="HB27" s="387"/>
      <c r="HC27" s="387"/>
      <c r="HD27" s="387"/>
      <c r="HE27" s="387"/>
      <c r="HF27" s="387"/>
      <c r="HG27" s="387"/>
      <c r="HH27" s="387"/>
      <c r="HI27" s="387"/>
      <c r="HJ27" s="387"/>
      <c r="HK27" s="387"/>
      <c r="HL27" s="387"/>
      <c r="HM27" s="387"/>
      <c r="HN27" s="387"/>
      <c r="HO27" s="387"/>
      <c r="HP27" s="387"/>
      <c r="HQ27" s="387"/>
      <c r="HR27" s="387"/>
      <c r="HS27" s="387"/>
      <c r="HT27" s="387"/>
      <c r="HU27" s="387"/>
      <c r="HV27" s="387"/>
      <c r="HW27" s="387"/>
      <c r="HX27" s="387"/>
      <c r="HY27" s="387"/>
      <c r="HZ27" s="387"/>
      <c r="IA27" s="387"/>
      <c r="IB27" s="387"/>
      <c r="IC27" s="387"/>
      <c r="ID27" s="387"/>
      <c r="IE27" s="387"/>
      <c r="IF27" s="387"/>
      <c r="IG27" s="387"/>
      <c r="IH27" s="387"/>
      <c r="II27" s="387"/>
      <c r="IJ27" s="387"/>
      <c r="IK27" s="387"/>
      <c r="IL27" s="387"/>
      <c r="IM27" s="387"/>
      <c r="IN27" s="387"/>
      <c r="IO27" s="387"/>
      <c r="IP27" s="387"/>
      <c r="IQ27" s="387"/>
      <c r="IR27" s="387"/>
      <c r="IS27" s="387"/>
      <c r="IT27" s="387"/>
      <c r="IU27" s="391"/>
    </row>
    <row r="28" spans="1:255" ht="15.95" customHeight="1" thickBot="1">
      <c r="A28" s="406"/>
      <c r="B28" s="1113"/>
      <c r="C28" s="869">
        <v>8</v>
      </c>
      <c r="D28" s="872"/>
      <c r="E28" s="873"/>
      <c r="F28" s="871"/>
      <c r="G28" s="871"/>
      <c r="H28" s="292">
        <f t="shared" si="0"/>
        <v>47</v>
      </c>
      <c r="I28" s="387"/>
      <c r="J28" s="281"/>
      <c r="K28" s="280"/>
      <c r="L28" s="387"/>
      <c r="M28" s="387"/>
      <c r="N28" s="387"/>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c r="AN28" s="387"/>
      <c r="AO28" s="387"/>
      <c r="AP28" s="387"/>
      <c r="AQ28" s="387"/>
      <c r="AR28" s="387"/>
      <c r="AS28" s="387"/>
      <c r="AT28" s="387"/>
      <c r="AU28" s="387"/>
      <c r="AV28" s="387"/>
      <c r="AW28" s="387"/>
      <c r="AX28" s="387"/>
      <c r="AY28" s="387"/>
      <c r="AZ28" s="387"/>
      <c r="BA28" s="387"/>
      <c r="BB28" s="387"/>
      <c r="BC28" s="387"/>
      <c r="BD28" s="387"/>
      <c r="BE28" s="387"/>
      <c r="BF28" s="387"/>
      <c r="BG28" s="387"/>
      <c r="BH28" s="387"/>
      <c r="BI28" s="387"/>
      <c r="BJ28" s="387"/>
      <c r="BK28" s="387"/>
      <c r="BL28" s="387"/>
      <c r="BM28" s="387"/>
      <c r="BN28" s="387"/>
      <c r="BO28" s="387"/>
      <c r="BP28" s="387"/>
      <c r="BQ28" s="387"/>
      <c r="BR28" s="387"/>
      <c r="BS28" s="387"/>
      <c r="BT28" s="387"/>
      <c r="BU28" s="387"/>
      <c r="BV28" s="387"/>
      <c r="BW28" s="387"/>
      <c r="BX28" s="387"/>
      <c r="BY28" s="387"/>
      <c r="BZ28" s="387"/>
      <c r="CA28" s="387"/>
      <c r="CB28" s="387"/>
      <c r="CC28" s="387"/>
      <c r="CD28" s="387"/>
      <c r="CE28" s="387"/>
      <c r="CF28" s="387"/>
      <c r="CG28" s="387"/>
      <c r="CH28" s="387"/>
      <c r="CI28" s="387"/>
      <c r="CJ28" s="387"/>
      <c r="CK28" s="387"/>
      <c r="CL28" s="387"/>
      <c r="CM28" s="387"/>
      <c r="CN28" s="387"/>
      <c r="CO28" s="387"/>
      <c r="CP28" s="387"/>
      <c r="CQ28" s="387"/>
      <c r="CR28" s="387"/>
      <c r="CS28" s="387"/>
      <c r="CT28" s="387"/>
      <c r="CU28" s="387"/>
      <c r="CV28" s="387"/>
      <c r="CW28" s="387"/>
      <c r="CX28" s="387"/>
      <c r="CY28" s="387"/>
      <c r="CZ28" s="387"/>
      <c r="DA28" s="387"/>
      <c r="DB28" s="387"/>
      <c r="DC28" s="387"/>
      <c r="DD28" s="387"/>
      <c r="DE28" s="387"/>
      <c r="DF28" s="387"/>
      <c r="DG28" s="387"/>
      <c r="DH28" s="387"/>
      <c r="DI28" s="387"/>
      <c r="DJ28" s="387"/>
      <c r="DK28" s="387"/>
      <c r="DL28" s="387"/>
      <c r="DM28" s="387"/>
      <c r="DN28" s="387"/>
      <c r="DO28" s="387"/>
      <c r="DP28" s="387"/>
      <c r="DQ28" s="387"/>
      <c r="DR28" s="387"/>
      <c r="DS28" s="387"/>
      <c r="DT28" s="387"/>
      <c r="DU28" s="387"/>
      <c r="DV28" s="387"/>
      <c r="DW28" s="387"/>
      <c r="DX28" s="387"/>
      <c r="DY28" s="387"/>
      <c r="DZ28" s="387"/>
      <c r="EA28" s="387"/>
      <c r="EB28" s="387"/>
      <c r="EC28" s="387"/>
      <c r="ED28" s="387"/>
      <c r="EE28" s="387"/>
      <c r="EF28" s="387"/>
      <c r="EG28" s="387"/>
      <c r="EH28" s="387"/>
      <c r="EI28" s="387"/>
      <c r="EJ28" s="387"/>
      <c r="EK28" s="387"/>
      <c r="EL28" s="387"/>
      <c r="EM28" s="387"/>
      <c r="EN28" s="387"/>
      <c r="EO28" s="387"/>
      <c r="EP28" s="387"/>
      <c r="EQ28" s="387"/>
      <c r="ER28" s="387"/>
      <c r="ES28" s="387"/>
      <c r="ET28" s="387"/>
      <c r="EU28" s="387"/>
      <c r="EV28" s="387"/>
      <c r="EW28" s="387"/>
      <c r="EX28" s="387"/>
      <c r="EY28" s="387"/>
      <c r="EZ28" s="387"/>
      <c r="FA28" s="387"/>
      <c r="FB28" s="387"/>
      <c r="FC28" s="387"/>
      <c r="FD28" s="387"/>
      <c r="FE28" s="387"/>
      <c r="FF28" s="387"/>
      <c r="FG28" s="387"/>
      <c r="FH28" s="387"/>
      <c r="FI28" s="387"/>
      <c r="FJ28" s="387"/>
      <c r="FK28" s="387"/>
      <c r="FL28" s="387"/>
      <c r="FM28" s="387"/>
      <c r="FN28" s="387"/>
      <c r="FO28" s="387"/>
      <c r="FP28" s="387"/>
      <c r="FQ28" s="387"/>
      <c r="FR28" s="387"/>
      <c r="FS28" s="387"/>
      <c r="FT28" s="387"/>
      <c r="FU28" s="387"/>
      <c r="FV28" s="387"/>
      <c r="FW28" s="387"/>
      <c r="FX28" s="387"/>
      <c r="FY28" s="387"/>
      <c r="FZ28" s="387"/>
      <c r="GA28" s="387"/>
      <c r="GB28" s="387"/>
      <c r="GC28" s="387"/>
      <c r="GD28" s="387"/>
      <c r="GE28" s="387"/>
      <c r="GF28" s="387"/>
      <c r="GG28" s="387"/>
      <c r="GH28" s="387"/>
      <c r="GI28" s="387"/>
      <c r="GJ28" s="387"/>
      <c r="GK28" s="387"/>
      <c r="GL28" s="387"/>
      <c r="GM28" s="387"/>
      <c r="GN28" s="387"/>
      <c r="GO28" s="387"/>
      <c r="GP28" s="387"/>
      <c r="GQ28" s="387"/>
      <c r="GR28" s="387"/>
      <c r="GS28" s="387"/>
      <c r="GT28" s="387"/>
      <c r="GU28" s="387"/>
      <c r="GV28" s="387"/>
      <c r="GW28" s="387"/>
      <c r="GX28" s="387"/>
      <c r="GY28" s="387"/>
      <c r="GZ28" s="387"/>
      <c r="HA28" s="387"/>
      <c r="HB28" s="387"/>
      <c r="HC28" s="387"/>
      <c r="HD28" s="387"/>
      <c r="HE28" s="387"/>
      <c r="HF28" s="387"/>
      <c r="HG28" s="387"/>
      <c r="HH28" s="387"/>
      <c r="HI28" s="387"/>
      <c r="HJ28" s="387"/>
      <c r="HK28" s="387"/>
      <c r="HL28" s="387"/>
      <c r="HM28" s="387"/>
      <c r="HN28" s="387"/>
      <c r="HO28" s="387"/>
      <c r="HP28" s="387"/>
      <c r="HQ28" s="387"/>
      <c r="HR28" s="387"/>
      <c r="HS28" s="387"/>
      <c r="HT28" s="387"/>
      <c r="HU28" s="387"/>
      <c r="HV28" s="387"/>
      <c r="HW28" s="387"/>
      <c r="HX28" s="387"/>
      <c r="HY28" s="387"/>
      <c r="HZ28" s="387"/>
      <c r="IA28" s="387"/>
      <c r="IB28" s="387"/>
      <c r="IC28" s="387"/>
      <c r="ID28" s="387"/>
      <c r="IE28" s="387"/>
      <c r="IF28" s="387"/>
      <c r="IG28" s="387"/>
      <c r="IH28" s="387"/>
      <c r="II28" s="387"/>
      <c r="IJ28" s="387"/>
      <c r="IK28" s="387"/>
      <c r="IL28" s="387"/>
      <c r="IM28" s="387"/>
      <c r="IN28" s="387"/>
      <c r="IO28" s="387"/>
      <c r="IP28" s="387"/>
      <c r="IQ28" s="387"/>
      <c r="IR28" s="387"/>
      <c r="IS28" s="387"/>
      <c r="IT28" s="387"/>
      <c r="IU28" s="391"/>
    </row>
    <row r="29" spans="1:255" ht="15.95" customHeight="1" thickBot="1">
      <c r="A29" s="406"/>
      <c r="B29" s="1113"/>
      <c r="C29" s="869">
        <v>9</v>
      </c>
      <c r="D29" s="872"/>
      <c r="E29" s="873"/>
      <c r="F29" s="871"/>
      <c r="G29" s="871"/>
      <c r="H29" s="292">
        <f t="shared" si="0"/>
        <v>52</v>
      </c>
      <c r="I29" s="387"/>
      <c r="J29" s="281"/>
      <c r="K29" s="280"/>
      <c r="L29" s="387"/>
      <c r="M29" s="387"/>
      <c r="N29" s="387"/>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c r="AL29" s="387"/>
      <c r="AM29" s="387"/>
      <c r="AN29" s="387"/>
      <c r="AO29" s="387"/>
      <c r="AP29" s="387"/>
      <c r="AQ29" s="387"/>
      <c r="AR29" s="387"/>
      <c r="AS29" s="387"/>
      <c r="AT29" s="387"/>
      <c r="AU29" s="387"/>
      <c r="AV29" s="387"/>
      <c r="AW29" s="387"/>
      <c r="AX29" s="387"/>
      <c r="AY29" s="387"/>
      <c r="AZ29" s="387"/>
      <c r="BA29" s="387"/>
      <c r="BB29" s="387"/>
      <c r="BC29" s="387"/>
      <c r="BD29" s="387"/>
      <c r="BE29" s="387"/>
      <c r="BF29" s="387"/>
      <c r="BG29" s="387"/>
      <c r="BH29" s="387"/>
      <c r="BI29" s="387"/>
      <c r="BJ29" s="387"/>
      <c r="BK29" s="387"/>
      <c r="BL29" s="387"/>
      <c r="BM29" s="387"/>
      <c r="BN29" s="387"/>
      <c r="BO29" s="387"/>
      <c r="BP29" s="387"/>
      <c r="BQ29" s="387"/>
      <c r="BR29" s="387"/>
      <c r="BS29" s="387"/>
      <c r="BT29" s="387"/>
      <c r="BU29" s="387"/>
      <c r="BV29" s="387"/>
      <c r="BW29" s="387"/>
      <c r="BX29" s="387"/>
      <c r="BY29" s="387"/>
      <c r="BZ29" s="387"/>
      <c r="CA29" s="387"/>
      <c r="CB29" s="387"/>
      <c r="CC29" s="387"/>
      <c r="CD29" s="387"/>
      <c r="CE29" s="387"/>
      <c r="CF29" s="387"/>
      <c r="CG29" s="387"/>
      <c r="CH29" s="387"/>
      <c r="CI29" s="387"/>
      <c r="CJ29" s="387"/>
      <c r="CK29" s="387"/>
      <c r="CL29" s="387"/>
      <c r="CM29" s="387"/>
      <c r="CN29" s="387"/>
      <c r="CO29" s="387"/>
      <c r="CP29" s="387"/>
      <c r="CQ29" s="387"/>
      <c r="CR29" s="387"/>
      <c r="CS29" s="387"/>
      <c r="CT29" s="387"/>
      <c r="CU29" s="387"/>
      <c r="CV29" s="387"/>
      <c r="CW29" s="387"/>
      <c r="CX29" s="387"/>
      <c r="CY29" s="387"/>
      <c r="CZ29" s="387"/>
      <c r="DA29" s="387"/>
      <c r="DB29" s="387"/>
      <c r="DC29" s="387"/>
      <c r="DD29" s="387"/>
      <c r="DE29" s="387"/>
      <c r="DF29" s="387"/>
      <c r="DG29" s="387"/>
      <c r="DH29" s="387"/>
      <c r="DI29" s="387"/>
      <c r="DJ29" s="387"/>
      <c r="DK29" s="387"/>
      <c r="DL29" s="387"/>
      <c r="DM29" s="387"/>
      <c r="DN29" s="387"/>
      <c r="DO29" s="387"/>
      <c r="DP29" s="387"/>
      <c r="DQ29" s="387"/>
      <c r="DR29" s="387"/>
      <c r="DS29" s="387"/>
      <c r="DT29" s="387"/>
      <c r="DU29" s="387"/>
      <c r="DV29" s="387"/>
      <c r="DW29" s="387"/>
      <c r="DX29" s="387"/>
      <c r="DY29" s="387"/>
      <c r="DZ29" s="387"/>
      <c r="EA29" s="387"/>
      <c r="EB29" s="387"/>
      <c r="EC29" s="387"/>
      <c r="ED29" s="387"/>
      <c r="EE29" s="387"/>
      <c r="EF29" s="387"/>
      <c r="EG29" s="387"/>
      <c r="EH29" s="387"/>
      <c r="EI29" s="387"/>
      <c r="EJ29" s="387"/>
      <c r="EK29" s="387"/>
      <c r="EL29" s="387"/>
      <c r="EM29" s="387"/>
      <c r="EN29" s="387"/>
      <c r="EO29" s="387"/>
      <c r="EP29" s="387"/>
      <c r="EQ29" s="387"/>
      <c r="ER29" s="387"/>
      <c r="ES29" s="387"/>
      <c r="ET29" s="387"/>
      <c r="EU29" s="387"/>
      <c r="EV29" s="387"/>
      <c r="EW29" s="387"/>
      <c r="EX29" s="387"/>
      <c r="EY29" s="387"/>
      <c r="EZ29" s="387"/>
      <c r="FA29" s="387"/>
      <c r="FB29" s="387"/>
      <c r="FC29" s="387"/>
      <c r="FD29" s="387"/>
      <c r="FE29" s="387"/>
      <c r="FF29" s="387"/>
      <c r="FG29" s="387"/>
      <c r="FH29" s="387"/>
      <c r="FI29" s="387"/>
      <c r="FJ29" s="387"/>
      <c r="FK29" s="387"/>
      <c r="FL29" s="387"/>
      <c r="FM29" s="387"/>
      <c r="FN29" s="387"/>
      <c r="FO29" s="387"/>
      <c r="FP29" s="387"/>
      <c r="FQ29" s="387"/>
      <c r="FR29" s="387"/>
      <c r="FS29" s="387"/>
      <c r="FT29" s="387"/>
      <c r="FU29" s="387"/>
      <c r="FV29" s="387"/>
      <c r="FW29" s="387"/>
      <c r="FX29" s="387"/>
      <c r="FY29" s="387"/>
      <c r="FZ29" s="387"/>
      <c r="GA29" s="387"/>
      <c r="GB29" s="387"/>
      <c r="GC29" s="387"/>
      <c r="GD29" s="387"/>
      <c r="GE29" s="387"/>
      <c r="GF29" s="387"/>
      <c r="GG29" s="387"/>
      <c r="GH29" s="387"/>
      <c r="GI29" s="387"/>
      <c r="GJ29" s="387"/>
      <c r="GK29" s="387"/>
      <c r="GL29" s="387"/>
      <c r="GM29" s="387"/>
      <c r="GN29" s="387"/>
      <c r="GO29" s="387"/>
      <c r="GP29" s="387"/>
      <c r="GQ29" s="387"/>
      <c r="GR29" s="387"/>
      <c r="GS29" s="387"/>
      <c r="GT29" s="387"/>
      <c r="GU29" s="387"/>
      <c r="GV29" s="387"/>
      <c r="GW29" s="387"/>
      <c r="GX29" s="387"/>
      <c r="GY29" s="387"/>
      <c r="GZ29" s="387"/>
      <c r="HA29" s="387"/>
      <c r="HB29" s="387"/>
      <c r="HC29" s="387"/>
      <c r="HD29" s="387"/>
      <c r="HE29" s="387"/>
      <c r="HF29" s="387"/>
      <c r="HG29" s="387"/>
      <c r="HH29" s="387"/>
      <c r="HI29" s="387"/>
      <c r="HJ29" s="387"/>
      <c r="HK29" s="387"/>
      <c r="HL29" s="387"/>
      <c r="HM29" s="387"/>
      <c r="HN29" s="387"/>
      <c r="HO29" s="387"/>
      <c r="HP29" s="387"/>
      <c r="HQ29" s="387"/>
      <c r="HR29" s="387"/>
      <c r="HS29" s="387"/>
      <c r="HT29" s="387"/>
      <c r="HU29" s="387"/>
      <c r="HV29" s="387"/>
      <c r="HW29" s="387"/>
      <c r="HX29" s="387"/>
      <c r="HY29" s="387"/>
      <c r="HZ29" s="387"/>
      <c r="IA29" s="387"/>
      <c r="IB29" s="387"/>
      <c r="IC29" s="387"/>
      <c r="ID29" s="387"/>
      <c r="IE29" s="387"/>
      <c r="IF29" s="387"/>
      <c r="IG29" s="387"/>
      <c r="IH29" s="387"/>
      <c r="II29" s="387"/>
      <c r="IJ29" s="387"/>
      <c r="IK29" s="387"/>
      <c r="IL29" s="387"/>
      <c r="IM29" s="387"/>
      <c r="IN29" s="387"/>
      <c r="IO29" s="387"/>
      <c r="IP29" s="387"/>
      <c r="IQ29" s="387"/>
      <c r="IR29" s="387"/>
      <c r="IS29" s="387"/>
      <c r="IT29" s="387"/>
      <c r="IU29" s="391"/>
    </row>
    <row r="30" spans="1:255" ht="15.95" customHeight="1" thickBot="1">
      <c r="A30" s="406"/>
      <c r="B30" s="1113"/>
      <c r="C30" s="869">
        <v>10</v>
      </c>
      <c r="D30" s="872"/>
      <c r="E30" s="873"/>
      <c r="F30" s="871"/>
      <c r="G30" s="871"/>
      <c r="H30" s="292">
        <f t="shared" si="0"/>
        <v>57</v>
      </c>
      <c r="I30" s="387"/>
      <c r="J30" s="281"/>
      <c r="K30" s="280"/>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7"/>
      <c r="AO30" s="387"/>
      <c r="AP30" s="387"/>
      <c r="AQ30" s="387"/>
      <c r="AR30" s="387"/>
      <c r="AS30" s="387"/>
      <c r="AT30" s="387"/>
      <c r="AU30" s="387"/>
      <c r="AV30" s="387"/>
      <c r="AW30" s="387"/>
      <c r="AX30" s="387"/>
      <c r="AY30" s="387"/>
      <c r="AZ30" s="387"/>
      <c r="BA30" s="387"/>
      <c r="BB30" s="387"/>
      <c r="BC30" s="387"/>
      <c r="BD30" s="387"/>
      <c r="BE30" s="387"/>
      <c r="BF30" s="387"/>
      <c r="BG30" s="387"/>
      <c r="BH30" s="387"/>
      <c r="BI30" s="387"/>
      <c r="BJ30" s="387"/>
      <c r="BK30" s="387"/>
      <c r="BL30" s="387"/>
      <c r="BM30" s="387"/>
      <c r="BN30" s="387"/>
      <c r="BO30" s="387"/>
      <c r="BP30" s="387"/>
      <c r="BQ30" s="387"/>
      <c r="BR30" s="387"/>
      <c r="BS30" s="387"/>
      <c r="BT30" s="387"/>
      <c r="BU30" s="387"/>
      <c r="BV30" s="387"/>
      <c r="BW30" s="387"/>
      <c r="BX30" s="387"/>
      <c r="BY30" s="387"/>
      <c r="BZ30" s="387"/>
      <c r="CA30" s="387"/>
      <c r="CB30" s="387"/>
      <c r="CC30" s="387"/>
      <c r="CD30" s="387"/>
      <c r="CE30" s="387"/>
      <c r="CF30" s="387"/>
      <c r="CG30" s="387"/>
      <c r="CH30" s="387"/>
      <c r="CI30" s="387"/>
      <c r="CJ30" s="387"/>
      <c r="CK30" s="387"/>
      <c r="CL30" s="387"/>
      <c r="CM30" s="387"/>
      <c r="CN30" s="387"/>
      <c r="CO30" s="387"/>
      <c r="CP30" s="387"/>
      <c r="CQ30" s="387"/>
      <c r="CR30" s="387"/>
      <c r="CS30" s="387"/>
      <c r="CT30" s="387"/>
      <c r="CU30" s="387"/>
      <c r="CV30" s="387"/>
      <c r="CW30" s="387"/>
      <c r="CX30" s="387"/>
      <c r="CY30" s="387"/>
      <c r="CZ30" s="387"/>
      <c r="DA30" s="387"/>
      <c r="DB30" s="387"/>
      <c r="DC30" s="387"/>
      <c r="DD30" s="387"/>
      <c r="DE30" s="387"/>
      <c r="DF30" s="387"/>
      <c r="DG30" s="387"/>
      <c r="DH30" s="387"/>
      <c r="DI30" s="387"/>
      <c r="DJ30" s="387"/>
      <c r="DK30" s="387"/>
      <c r="DL30" s="387"/>
      <c r="DM30" s="387"/>
      <c r="DN30" s="387"/>
      <c r="DO30" s="387"/>
      <c r="DP30" s="387"/>
      <c r="DQ30" s="387"/>
      <c r="DR30" s="387"/>
      <c r="DS30" s="387"/>
      <c r="DT30" s="387"/>
      <c r="DU30" s="387"/>
      <c r="DV30" s="387"/>
      <c r="DW30" s="387"/>
      <c r="DX30" s="387"/>
      <c r="DY30" s="387"/>
      <c r="DZ30" s="387"/>
      <c r="EA30" s="387"/>
      <c r="EB30" s="387"/>
      <c r="EC30" s="387"/>
      <c r="ED30" s="387"/>
      <c r="EE30" s="387"/>
      <c r="EF30" s="387"/>
      <c r="EG30" s="387"/>
      <c r="EH30" s="387"/>
      <c r="EI30" s="387"/>
      <c r="EJ30" s="387"/>
      <c r="EK30" s="387"/>
      <c r="EL30" s="387"/>
      <c r="EM30" s="387"/>
      <c r="EN30" s="387"/>
      <c r="EO30" s="387"/>
      <c r="EP30" s="387"/>
      <c r="EQ30" s="387"/>
      <c r="ER30" s="387"/>
      <c r="ES30" s="387"/>
      <c r="ET30" s="387"/>
      <c r="EU30" s="387"/>
      <c r="EV30" s="387"/>
      <c r="EW30" s="387"/>
      <c r="EX30" s="387"/>
      <c r="EY30" s="387"/>
      <c r="EZ30" s="387"/>
      <c r="FA30" s="387"/>
      <c r="FB30" s="387"/>
      <c r="FC30" s="387"/>
      <c r="FD30" s="387"/>
      <c r="FE30" s="387"/>
      <c r="FF30" s="387"/>
      <c r="FG30" s="387"/>
      <c r="FH30" s="387"/>
      <c r="FI30" s="387"/>
      <c r="FJ30" s="387"/>
      <c r="FK30" s="387"/>
      <c r="FL30" s="387"/>
      <c r="FM30" s="387"/>
      <c r="FN30" s="387"/>
      <c r="FO30" s="387"/>
      <c r="FP30" s="387"/>
      <c r="FQ30" s="387"/>
      <c r="FR30" s="387"/>
      <c r="FS30" s="387"/>
      <c r="FT30" s="387"/>
      <c r="FU30" s="387"/>
      <c r="FV30" s="387"/>
      <c r="FW30" s="387"/>
      <c r="FX30" s="387"/>
      <c r="FY30" s="387"/>
      <c r="FZ30" s="387"/>
      <c r="GA30" s="387"/>
      <c r="GB30" s="387"/>
      <c r="GC30" s="387"/>
      <c r="GD30" s="387"/>
      <c r="GE30" s="387"/>
      <c r="GF30" s="387"/>
      <c r="GG30" s="387"/>
      <c r="GH30" s="387"/>
      <c r="GI30" s="387"/>
      <c r="GJ30" s="387"/>
      <c r="GK30" s="387"/>
      <c r="GL30" s="387"/>
      <c r="GM30" s="387"/>
      <c r="GN30" s="387"/>
      <c r="GO30" s="387"/>
      <c r="GP30" s="387"/>
      <c r="GQ30" s="387"/>
      <c r="GR30" s="387"/>
      <c r="GS30" s="387"/>
      <c r="GT30" s="387"/>
      <c r="GU30" s="387"/>
      <c r="GV30" s="387"/>
      <c r="GW30" s="387"/>
      <c r="GX30" s="387"/>
      <c r="GY30" s="387"/>
      <c r="GZ30" s="387"/>
      <c r="HA30" s="387"/>
      <c r="HB30" s="387"/>
      <c r="HC30" s="387"/>
      <c r="HD30" s="387"/>
      <c r="HE30" s="387"/>
      <c r="HF30" s="387"/>
      <c r="HG30" s="387"/>
      <c r="HH30" s="387"/>
      <c r="HI30" s="387"/>
      <c r="HJ30" s="387"/>
      <c r="HK30" s="387"/>
      <c r="HL30" s="387"/>
      <c r="HM30" s="387"/>
      <c r="HN30" s="387"/>
      <c r="HO30" s="387"/>
      <c r="HP30" s="387"/>
      <c r="HQ30" s="387"/>
      <c r="HR30" s="387"/>
      <c r="HS30" s="387"/>
      <c r="HT30" s="387"/>
      <c r="HU30" s="387"/>
      <c r="HV30" s="387"/>
      <c r="HW30" s="387"/>
      <c r="HX30" s="387"/>
      <c r="HY30" s="387"/>
      <c r="HZ30" s="387"/>
      <c r="IA30" s="387"/>
      <c r="IB30" s="387"/>
      <c r="IC30" s="387"/>
      <c r="ID30" s="387"/>
      <c r="IE30" s="387"/>
      <c r="IF30" s="387"/>
      <c r="IG30" s="387"/>
      <c r="IH30" s="387"/>
      <c r="II30" s="387"/>
      <c r="IJ30" s="387"/>
      <c r="IK30" s="387"/>
      <c r="IL30" s="387"/>
      <c r="IM30" s="387"/>
      <c r="IN30" s="387"/>
      <c r="IO30" s="387"/>
      <c r="IP30" s="387"/>
      <c r="IQ30" s="387"/>
      <c r="IR30" s="387"/>
      <c r="IS30" s="387"/>
      <c r="IT30" s="387"/>
      <c r="IU30" s="391"/>
    </row>
    <row r="31" spans="1:255" ht="15.95" customHeight="1" thickBot="1">
      <c r="A31" s="406"/>
      <c r="B31" s="1113"/>
      <c r="C31" s="869">
        <v>11</v>
      </c>
      <c r="D31" s="872"/>
      <c r="E31" s="873"/>
      <c r="F31" s="871"/>
      <c r="G31" s="871"/>
      <c r="H31" s="292">
        <f t="shared" si="0"/>
        <v>62</v>
      </c>
      <c r="I31" s="387"/>
      <c r="J31" s="281"/>
      <c r="K31" s="280"/>
      <c r="L31" s="387"/>
      <c r="M31" s="387"/>
      <c r="N31" s="387"/>
      <c r="O31" s="387"/>
      <c r="P31" s="387"/>
      <c r="Q31" s="387"/>
      <c r="R31" s="387"/>
      <c r="S31" s="387"/>
      <c r="T31" s="387"/>
      <c r="U31" s="387"/>
      <c r="V31" s="387"/>
      <c r="W31" s="387"/>
      <c r="X31" s="387"/>
      <c r="Y31" s="387"/>
      <c r="Z31" s="387"/>
      <c r="AA31" s="387"/>
      <c r="AB31" s="387"/>
      <c r="AC31" s="387"/>
      <c r="AD31" s="387"/>
      <c r="AE31" s="387"/>
      <c r="AF31" s="387"/>
      <c r="AG31" s="387"/>
      <c r="AH31" s="387"/>
      <c r="AI31" s="387"/>
      <c r="AJ31" s="387"/>
      <c r="AK31" s="387"/>
      <c r="AL31" s="387"/>
      <c r="AM31" s="387"/>
      <c r="AN31" s="387"/>
      <c r="AO31" s="387"/>
      <c r="AP31" s="387"/>
      <c r="AQ31" s="387"/>
      <c r="AR31" s="387"/>
      <c r="AS31" s="387"/>
      <c r="AT31" s="387"/>
      <c r="AU31" s="387"/>
      <c r="AV31" s="387"/>
      <c r="AW31" s="387"/>
      <c r="AX31" s="387"/>
      <c r="AY31" s="387"/>
      <c r="AZ31" s="387"/>
      <c r="BA31" s="387"/>
      <c r="BB31" s="387"/>
      <c r="BC31" s="387"/>
      <c r="BD31" s="387"/>
      <c r="BE31" s="387"/>
      <c r="BF31" s="387"/>
      <c r="BG31" s="387"/>
      <c r="BH31" s="387"/>
      <c r="BI31" s="387"/>
      <c r="BJ31" s="387"/>
      <c r="BK31" s="387"/>
      <c r="BL31" s="387"/>
      <c r="BM31" s="387"/>
      <c r="BN31" s="387"/>
      <c r="BO31" s="387"/>
      <c r="BP31" s="387"/>
      <c r="BQ31" s="387"/>
      <c r="BR31" s="387"/>
      <c r="BS31" s="387"/>
      <c r="BT31" s="387"/>
      <c r="BU31" s="387"/>
      <c r="BV31" s="387"/>
      <c r="BW31" s="387"/>
      <c r="BX31" s="387"/>
      <c r="BY31" s="387"/>
      <c r="BZ31" s="387"/>
      <c r="CA31" s="387"/>
      <c r="CB31" s="387"/>
      <c r="CC31" s="387"/>
      <c r="CD31" s="387"/>
      <c r="CE31" s="387"/>
      <c r="CF31" s="387"/>
      <c r="CG31" s="387"/>
      <c r="CH31" s="387"/>
      <c r="CI31" s="387"/>
      <c r="CJ31" s="387"/>
      <c r="CK31" s="387"/>
      <c r="CL31" s="387"/>
      <c r="CM31" s="387"/>
      <c r="CN31" s="387"/>
      <c r="CO31" s="387"/>
      <c r="CP31" s="387"/>
      <c r="CQ31" s="387"/>
      <c r="CR31" s="387"/>
      <c r="CS31" s="387"/>
      <c r="CT31" s="387"/>
      <c r="CU31" s="387"/>
      <c r="CV31" s="387"/>
      <c r="CW31" s="387"/>
      <c r="CX31" s="387"/>
      <c r="CY31" s="387"/>
      <c r="CZ31" s="387"/>
      <c r="DA31" s="387"/>
      <c r="DB31" s="387"/>
      <c r="DC31" s="387"/>
      <c r="DD31" s="387"/>
      <c r="DE31" s="387"/>
      <c r="DF31" s="387"/>
      <c r="DG31" s="387"/>
      <c r="DH31" s="387"/>
      <c r="DI31" s="387"/>
      <c r="DJ31" s="387"/>
      <c r="DK31" s="387"/>
      <c r="DL31" s="387"/>
      <c r="DM31" s="387"/>
      <c r="DN31" s="387"/>
      <c r="DO31" s="387"/>
      <c r="DP31" s="387"/>
      <c r="DQ31" s="387"/>
      <c r="DR31" s="387"/>
      <c r="DS31" s="387"/>
      <c r="DT31" s="387"/>
      <c r="DU31" s="387"/>
      <c r="DV31" s="387"/>
      <c r="DW31" s="387"/>
      <c r="DX31" s="387"/>
      <c r="DY31" s="387"/>
      <c r="DZ31" s="387"/>
      <c r="EA31" s="387"/>
      <c r="EB31" s="387"/>
      <c r="EC31" s="387"/>
      <c r="ED31" s="387"/>
      <c r="EE31" s="387"/>
      <c r="EF31" s="387"/>
      <c r="EG31" s="387"/>
      <c r="EH31" s="387"/>
      <c r="EI31" s="387"/>
      <c r="EJ31" s="387"/>
      <c r="EK31" s="387"/>
      <c r="EL31" s="387"/>
      <c r="EM31" s="387"/>
      <c r="EN31" s="387"/>
      <c r="EO31" s="387"/>
      <c r="EP31" s="387"/>
      <c r="EQ31" s="387"/>
      <c r="ER31" s="387"/>
      <c r="ES31" s="387"/>
      <c r="ET31" s="387"/>
      <c r="EU31" s="387"/>
      <c r="EV31" s="387"/>
      <c r="EW31" s="387"/>
      <c r="EX31" s="387"/>
      <c r="EY31" s="387"/>
      <c r="EZ31" s="387"/>
      <c r="FA31" s="387"/>
      <c r="FB31" s="387"/>
      <c r="FC31" s="387"/>
      <c r="FD31" s="387"/>
      <c r="FE31" s="387"/>
      <c r="FF31" s="387"/>
      <c r="FG31" s="387"/>
      <c r="FH31" s="387"/>
      <c r="FI31" s="387"/>
      <c r="FJ31" s="387"/>
      <c r="FK31" s="387"/>
      <c r="FL31" s="387"/>
      <c r="FM31" s="387"/>
      <c r="FN31" s="387"/>
      <c r="FO31" s="387"/>
      <c r="FP31" s="387"/>
      <c r="FQ31" s="387"/>
      <c r="FR31" s="387"/>
      <c r="FS31" s="387"/>
      <c r="FT31" s="387"/>
      <c r="FU31" s="387"/>
      <c r="FV31" s="387"/>
      <c r="FW31" s="387"/>
      <c r="FX31" s="387"/>
      <c r="FY31" s="387"/>
      <c r="FZ31" s="387"/>
      <c r="GA31" s="387"/>
      <c r="GB31" s="387"/>
      <c r="GC31" s="387"/>
      <c r="GD31" s="387"/>
      <c r="GE31" s="387"/>
      <c r="GF31" s="387"/>
      <c r="GG31" s="387"/>
      <c r="GH31" s="387"/>
      <c r="GI31" s="387"/>
      <c r="GJ31" s="387"/>
      <c r="GK31" s="387"/>
      <c r="GL31" s="387"/>
      <c r="GM31" s="387"/>
      <c r="GN31" s="387"/>
      <c r="GO31" s="387"/>
      <c r="GP31" s="387"/>
      <c r="GQ31" s="387"/>
      <c r="GR31" s="387"/>
      <c r="GS31" s="387"/>
      <c r="GT31" s="387"/>
      <c r="GU31" s="387"/>
      <c r="GV31" s="387"/>
      <c r="GW31" s="387"/>
      <c r="GX31" s="387"/>
      <c r="GY31" s="387"/>
      <c r="GZ31" s="387"/>
      <c r="HA31" s="387"/>
      <c r="HB31" s="387"/>
      <c r="HC31" s="387"/>
      <c r="HD31" s="387"/>
      <c r="HE31" s="387"/>
      <c r="HF31" s="387"/>
      <c r="HG31" s="387"/>
      <c r="HH31" s="387"/>
      <c r="HI31" s="387"/>
      <c r="HJ31" s="387"/>
      <c r="HK31" s="387"/>
      <c r="HL31" s="387"/>
      <c r="HM31" s="387"/>
      <c r="HN31" s="387"/>
      <c r="HO31" s="387"/>
      <c r="HP31" s="387"/>
      <c r="HQ31" s="387"/>
      <c r="HR31" s="387"/>
      <c r="HS31" s="387"/>
      <c r="HT31" s="387"/>
      <c r="HU31" s="387"/>
      <c r="HV31" s="387"/>
      <c r="HW31" s="387"/>
      <c r="HX31" s="387"/>
      <c r="HY31" s="387"/>
      <c r="HZ31" s="387"/>
      <c r="IA31" s="387"/>
      <c r="IB31" s="387"/>
      <c r="IC31" s="387"/>
      <c r="ID31" s="387"/>
      <c r="IE31" s="387"/>
      <c r="IF31" s="387"/>
      <c r="IG31" s="387"/>
      <c r="IH31" s="387"/>
      <c r="II31" s="387"/>
      <c r="IJ31" s="387"/>
      <c r="IK31" s="387"/>
      <c r="IL31" s="387"/>
      <c r="IM31" s="387"/>
      <c r="IN31" s="387"/>
      <c r="IO31" s="387"/>
      <c r="IP31" s="387"/>
      <c r="IQ31" s="387"/>
      <c r="IR31" s="387"/>
      <c r="IS31" s="387"/>
      <c r="IT31" s="387"/>
      <c r="IU31" s="391"/>
    </row>
    <row r="32" spans="1:255" ht="15.95" customHeight="1" thickBot="1">
      <c r="A32" s="406"/>
      <c r="B32" s="1113"/>
      <c r="C32" s="869">
        <v>12</v>
      </c>
      <c r="D32" s="872"/>
      <c r="E32" s="873"/>
      <c r="F32" s="871"/>
      <c r="G32" s="871"/>
      <c r="H32" s="292">
        <f t="shared" si="0"/>
        <v>67</v>
      </c>
      <c r="I32" s="387"/>
      <c r="J32" s="281"/>
      <c r="K32" s="280"/>
      <c r="L32" s="387"/>
      <c r="M32" s="387"/>
      <c r="N32" s="387"/>
      <c r="O32" s="387"/>
      <c r="P32" s="387"/>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7"/>
      <c r="BR32" s="387"/>
      <c r="BS32" s="387"/>
      <c r="BT32" s="387"/>
      <c r="BU32" s="387"/>
      <c r="BV32" s="387"/>
      <c r="BW32" s="387"/>
      <c r="BX32" s="387"/>
      <c r="BY32" s="387"/>
      <c r="BZ32" s="387"/>
      <c r="CA32" s="387"/>
      <c r="CB32" s="387"/>
      <c r="CC32" s="387"/>
      <c r="CD32" s="387"/>
      <c r="CE32" s="387"/>
      <c r="CF32" s="387"/>
      <c r="CG32" s="387"/>
      <c r="CH32" s="387"/>
      <c r="CI32" s="387"/>
      <c r="CJ32" s="387"/>
      <c r="CK32" s="387"/>
      <c r="CL32" s="387"/>
      <c r="CM32" s="387"/>
      <c r="CN32" s="387"/>
      <c r="CO32" s="387"/>
      <c r="CP32" s="387"/>
      <c r="CQ32" s="387"/>
      <c r="CR32" s="387"/>
      <c r="CS32" s="387"/>
      <c r="CT32" s="387"/>
      <c r="CU32" s="387"/>
      <c r="CV32" s="387"/>
      <c r="CW32" s="387"/>
      <c r="CX32" s="387"/>
      <c r="CY32" s="387"/>
      <c r="CZ32" s="387"/>
      <c r="DA32" s="387"/>
      <c r="DB32" s="387"/>
      <c r="DC32" s="387"/>
      <c r="DD32" s="387"/>
      <c r="DE32" s="387"/>
      <c r="DF32" s="387"/>
      <c r="DG32" s="387"/>
      <c r="DH32" s="387"/>
      <c r="DI32" s="387"/>
      <c r="DJ32" s="387"/>
      <c r="DK32" s="387"/>
      <c r="DL32" s="387"/>
      <c r="DM32" s="387"/>
      <c r="DN32" s="387"/>
      <c r="DO32" s="387"/>
      <c r="DP32" s="387"/>
      <c r="DQ32" s="387"/>
      <c r="DR32" s="387"/>
      <c r="DS32" s="387"/>
      <c r="DT32" s="387"/>
      <c r="DU32" s="387"/>
      <c r="DV32" s="387"/>
      <c r="DW32" s="387"/>
      <c r="DX32" s="387"/>
      <c r="DY32" s="387"/>
      <c r="DZ32" s="387"/>
      <c r="EA32" s="387"/>
      <c r="EB32" s="387"/>
      <c r="EC32" s="387"/>
      <c r="ED32" s="387"/>
      <c r="EE32" s="387"/>
      <c r="EF32" s="387"/>
      <c r="EG32" s="387"/>
      <c r="EH32" s="387"/>
      <c r="EI32" s="387"/>
      <c r="EJ32" s="387"/>
      <c r="EK32" s="387"/>
      <c r="EL32" s="387"/>
      <c r="EM32" s="387"/>
      <c r="EN32" s="387"/>
      <c r="EO32" s="387"/>
      <c r="EP32" s="387"/>
      <c r="EQ32" s="387"/>
      <c r="ER32" s="387"/>
      <c r="ES32" s="387"/>
      <c r="ET32" s="387"/>
      <c r="EU32" s="387"/>
      <c r="EV32" s="387"/>
      <c r="EW32" s="387"/>
      <c r="EX32" s="387"/>
      <c r="EY32" s="387"/>
      <c r="EZ32" s="387"/>
      <c r="FA32" s="387"/>
      <c r="FB32" s="387"/>
      <c r="FC32" s="387"/>
      <c r="FD32" s="387"/>
      <c r="FE32" s="387"/>
      <c r="FF32" s="387"/>
      <c r="FG32" s="387"/>
      <c r="FH32" s="387"/>
      <c r="FI32" s="387"/>
      <c r="FJ32" s="387"/>
      <c r="FK32" s="387"/>
      <c r="FL32" s="387"/>
      <c r="FM32" s="387"/>
      <c r="FN32" s="387"/>
      <c r="FO32" s="387"/>
      <c r="FP32" s="387"/>
      <c r="FQ32" s="387"/>
      <c r="FR32" s="387"/>
      <c r="FS32" s="387"/>
      <c r="FT32" s="387"/>
      <c r="FU32" s="387"/>
      <c r="FV32" s="387"/>
      <c r="FW32" s="387"/>
      <c r="FX32" s="387"/>
      <c r="FY32" s="387"/>
      <c r="FZ32" s="387"/>
      <c r="GA32" s="387"/>
      <c r="GB32" s="387"/>
      <c r="GC32" s="387"/>
      <c r="GD32" s="387"/>
      <c r="GE32" s="387"/>
      <c r="GF32" s="387"/>
      <c r="GG32" s="387"/>
      <c r="GH32" s="387"/>
      <c r="GI32" s="387"/>
      <c r="GJ32" s="387"/>
      <c r="GK32" s="387"/>
      <c r="GL32" s="387"/>
      <c r="GM32" s="387"/>
      <c r="GN32" s="387"/>
      <c r="GO32" s="387"/>
      <c r="GP32" s="387"/>
      <c r="GQ32" s="387"/>
      <c r="GR32" s="387"/>
      <c r="GS32" s="387"/>
      <c r="GT32" s="387"/>
      <c r="GU32" s="387"/>
      <c r="GV32" s="387"/>
      <c r="GW32" s="387"/>
      <c r="GX32" s="387"/>
      <c r="GY32" s="387"/>
      <c r="GZ32" s="387"/>
      <c r="HA32" s="387"/>
      <c r="HB32" s="387"/>
      <c r="HC32" s="387"/>
      <c r="HD32" s="387"/>
      <c r="HE32" s="387"/>
      <c r="HF32" s="387"/>
      <c r="HG32" s="387"/>
      <c r="HH32" s="387"/>
      <c r="HI32" s="387"/>
      <c r="HJ32" s="387"/>
      <c r="HK32" s="387"/>
      <c r="HL32" s="387"/>
      <c r="HM32" s="387"/>
      <c r="HN32" s="387"/>
      <c r="HO32" s="387"/>
      <c r="HP32" s="387"/>
      <c r="HQ32" s="387"/>
      <c r="HR32" s="387"/>
      <c r="HS32" s="387"/>
      <c r="HT32" s="387"/>
      <c r="HU32" s="387"/>
      <c r="HV32" s="387"/>
      <c r="HW32" s="387"/>
      <c r="HX32" s="387"/>
      <c r="HY32" s="387"/>
      <c r="HZ32" s="387"/>
      <c r="IA32" s="387"/>
      <c r="IB32" s="387"/>
      <c r="IC32" s="387"/>
      <c r="ID32" s="387"/>
      <c r="IE32" s="387"/>
      <c r="IF32" s="387"/>
      <c r="IG32" s="387"/>
      <c r="IH32" s="387"/>
      <c r="II32" s="387"/>
      <c r="IJ32" s="387"/>
      <c r="IK32" s="387"/>
      <c r="IL32" s="387"/>
      <c r="IM32" s="387"/>
      <c r="IN32" s="387"/>
      <c r="IO32" s="387"/>
      <c r="IP32" s="387"/>
      <c r="IQ32" s="387"/>
      <c r="IR32" s="387"/>
      <c r="IS32" s="387"/>
      <c r="IT32" s="387"/>
      <c r="IU32" s="391"/>
    </row>
    <row r="33" spans="1:255" ht="15.95" customHeight="1" thickBot="1">
      <c r="A33" s="406"/>
      <c r="B33" s="1113"/>
      <c r="C33" s="869">
        <v>13</v>
      </c>
      <c r="D33" s="872"/>
      <c r="E33" s="873"/>
      <c r="F33" s="871"/>
      <c r="G33" s="871"/>
      <c r="H33" s="292">
        <f t="shared" si="0"/>
        <v>72</v>
      </c>
      <c r="I33" s="387"/>
      <c r="J33" s="281"/>
      <c r="K33" s="280"/>
      <c r="L33" s="387"/>
      <c r="M33" s="387"/>
      <c r="N33" s="387"/>
      <c r="O33" s="387"/>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7"/>
      <c r="BS33" s="387"/>
      <c r="BT33" s="387"/>
      <c r="BU33" s="387"/>
      <c r="BV33" s="387"/>
      <c r="BW33" s="387"/>
      <c r="BX33" s="387"/>
      <c r="BY33" s="387"/>
      <c r="BZ33" s="387"/>
      <c r="CA33" s="387"/>
      <c r="CB33" s="387"/>
      <c r="CC33" s="387"/>
      <c r="CD33" s="387"/>
      <c r="CE33" s="387"/>
      <c r="CF33" s="387"/>
      <c r="CG33" s="387"/>
      <c r="CH33" s="387"/>
      <c r="CI33" s="387"/>
      <c r="CJ33" s="387"/>
      <c r="CK33" s="387"/>
      <c r="CL33" s="387"/>
      <c r="CM33" s="387"/>
      <c r="CN33" s="387"/>
      <c r="CO33" s="387"/>
      <c r="CP33" s="387"/>
      <c r="CQ33" s="387"/>
      <c r="CR33" s="387"/>
      <c r="CS33" s="387"/>
      <c r="CT33" s="387"/>
      <c r="CU33" s="387"/>
      <c r="CV33" s="387"/>
      <c r="CW33" s="387"/>
      <c r="CX33" s="387"/>
      <c r="CY33" s="387"/>
      <c r="CZ33" s="387"/>
      <c r="DA33" s="387"/>
      <c r="DB33" s="387"/>
      <c r="DC33" s="387"/>
      <c r="DD33" s="387"/>
      <c r="DE33" s="387"/>
      <c r="DF33" s="387"/>
      <c r="DG33" s="387"/>
      <c r="DH33" s="387"/>
      <c r="DI33" s="387"/>
      <c r="DJ33" s="387"/>
      <c r="DK33" s="387"/>
      <c r="DL33" s="387"/>
      <c r="DM33" s="387"/>
      <c r="DN33" s="387"/>
      <c r="DO33" s="387"/>
      <c r="DP33" s="387"/>
      <c r="DQ33" s="387"/>
      <c r="DR33" s="387"/>
      <c r="DS33" s="387"/>
      <c r="DT33" s="387"/>
      <c r="DU33" s="387"/>
      <c r="DV33" s="387"/>
      <c r="DW33" s="387"/>
      <c r="DX33" s="387"/>
      <c r="DY33" s="387"/>
      <c r="DZ33" s="387"/>
      <c r="EA33" s="387"/>
      <c r="EB33" s="387"/>
      <c r="EC33" s="387"/>
      <c r="ED33" s="387"/>
      <c r="EE33" s="387"/>
      <c r="EF33" s="387"/>
      <c r="EG33" s="387"/>
      <c r="EH33" s="387"/>
      <c r="EI33" s="387"/>
      <c r="EJ33" s="387"/>
      <c r="EK33" s="387"/>
      <c r="EL33" s="387"/>
      <c r="EM33" s="387"/>
      <c r="EN33" s="387"/>
      <c r="EO33" s="387"/>
      <c r="EP33" s="387"/>
      <c r="EQ33" s="387"/>
      <c r="ER33" s="387"/>
      <c r="ES33" s="387"/>
      <c r="ET33" s="387"/>
      <c r="EU33" s="387"/>
      <c r="EV33" s="387"/>
      <c r="EW33" s="387"/>
      <c r="EX33" s="387"/>
      <c r="EY33" s="387"/>
      <c r="EZ33" s="387"/>
      <c r="FA33" s="387"/>
      <c r="FB33" s="387"/>
      <c r="FC33" s="387"/>
      <c r="FD33" s="387"/>
      <c r="FE33" s="387"/>
      <c r="FF33" s="387"/>
      <c r="FG33" s="387"/>
      <c r="FH33" s="387"/>
      <c r="FI33" s="387"/>
      <c r="FJ33" s="387"/>
      <c r="FK33" s="387"/>
      <c r="FL33" s="387"/>
      <c r="FM33" s="387"/>
      <c r="FN33" s="387"/>
      <c r="FO33" s="387"/>
      <c r="FP33" s="387"/>
      <c r="FQ33" s="387"/>
      <c r="FR33" s="387"/>
      <c r="FS33" s="387"/>
      <c r="FT33" s="387"/>
      <c r="FU33" s="387"/>
      <c r="FV33" s="387"/>
      <c r="FW33" s="387"/>
      <c r="FX33" s="387"/>
      <c r="FY33" s="387"/>
      <c r="FZ33" s="387"/>
      <c r="GA33" s="387"/>
      <c r="GB33" s="387"/>
      <c r="GC33" s="387"/>
      <c r="GD33" s="387"/>
      <c r="GE33" s="387"/>
      <c r="GF33" s="387"/>
      <c r="GG33" s="387"/>
      <c r="GH33" s="387"/>
      <c r="GI33" s="387"/>
      <c r="GJ33" s="387"/>
      <c r="GK33" s="387"/>
      <c r="GL33" s="387"/>
      <c r="GM33" s="387"/>
      <c r="GN33" s="387"/>
      <c r="GO33" s="387"/>
      <c r="GP33" s="387"/>
      <c r="GQ33" s="387"/>
      <c r="GR33" s="387"/>
      <c r="GS33" s="387"/>
      <c r="GT33" s="387"/>
      <c r="GU33" s="387"/>
      <c r="GV33" s="387"/>
      <c r="GW33" s="387"/>
      <c r="GX33" s="387"/>
      <c r="GY33" s="387"/>
      <c r="GZ33" s="387"/>
      <c r="HA33" s="387"/>
      <c r="HB33" s="387"/>
      <c r="HC33" s="387"/>
      <c r="HD33" s="387"/>
      <c r="HE33" s="387"/>
      <c r="HF33" s="387"/>
      <c r="HG33" s="387"/>
      <c r="HH33" s="387"/>
      <c r="HI33" s="387"/>
      <c r="HJ33" s="387"/>
      <c r="HK33" s="387"/>
      <c r="HL33" s="387"/>
      <c r="HM33" s="387"/>
      <c r="HN33" s="387"/>
      <c r="HO33" s="387"/>
      <c r="HP33" s="387"/>
      <c r="HQ33" s="387"/>
      <c r="HR33" s="387"/>
      <c r="HS33" s="387"/>
      <c r="HT33" s="387"/>
      <c r="HU33" s="387"/>
      <c r="HV33" s="387"/>
      <c r="HW33" s="387"/>
      <c r="HX33" s="387"/>
      <c r="HY33" s="387"/>
      <c r="HZ33" s="387"/>
      <c r="IA33" s="387"/>
      <c r="IB33" s="387"/>
      <c r="IC33" s="387"/>
      <c r="ID33" s="387"/>
      <c r="IE33" s="387"/>
      <c r="IF33" s="387"/>
      <c r="IG33" s="387"/>
      <c r="IH33" s="387"/>
      <c r="II33" s="387"/>
      <c r="IJ33" s="387"/>
      <c r="IK33" s="387"/>
      <c r="IL33" s="387"/>
      <c r="IM33" s="387"/>
      <c r="IN33" s="387"/>
      <c r="IO33" s="387"/>
      <c r="IP33" s="387"/>
      <c r="IQ33" s="387"/>
      <c r="IR33" s="387"/>
      <c r="IS33" s="387"/>
      <c r="IT33" s="387"/>
      <c r="IU33" s="391"/>
    </row>
    <row r="34" spans="1:255" ht="15.95" customHeight="1" thickBot="1">
      <c r="A34" s="406"/>
      <c r="B34" s="1113"/>
      <c r="C34" s="869">
        <v>14</v>
      </c>
      <c r="D34" s="872"/>
      <c r="E34" s="873"/>
      <c r="F34" s="871"/>
      <c r="G34" s="871"/>
      <c r="H34" s="292">
        <f t="shared" si="0"/>
        <v>77</v>
      </c>
      <c r="I34" s="387"/>
      <c r="J34" s="281"/>
      <c r="K34" s="280"/>
      <c r="L34" s="387"/>
      <c r="M34" s="387"/>
      <c r="N34" s="387"/>
      <c r="O34" s="387"/>
      <c r="P34" s="387"/>
      <c r="Q34" s="387"/>
      <c r="R34" s="387"/>
      <c r="S34" s="387"/>
      <c r="T34" s="387"/>
      <c r="U34" s="387"/>
      <c r="V34" s="387"/>
      <c r="W34" s="387"/>
      <c r="X34" s="387"/>
      <c r="Y34" s="387"/>
      <c r="Z34" s="387"/>
      <c r="AA34" s="387"/>
      <c r="AB34" s="387"/>
      <c r="AC34" s="387"/>
      <c r="AD34" s="387"/>
      <c r="AE34" s="387"/>
      <c r="AF34" s="387"/>
      <c r="AG34" s="387"/>
      <c r="AH34" s="387"/>
      <c r="AI34" s="387"/>
      <c r="AJ34" s="387"/>
      <c r="AK34" s="387"/>
      <c r="AL34" s="387"/>
      <c r="AM34" s="387"/>
      <c r="AN34" s="387"/>
      <c r="AO34" s="387"/>
      <c r="AP34" s="387"/>
      <c r="AQ34" s="387"/>
      <c r="AR34" s="387"/>
      <c r="AS34" s="387"/>
      <c r="AT34" s="387"/>
      <c r="AU34" s="387"/>
      <c r="AV34" s="387"/>
      <c r="AW34" s="387"/>
      <c r="AX34" s="387"/>
      <c r="AY34" s="387"/>
      <c r="AZ34" s="387"/>
      <c r="BA34" s="387"/>
      <c r="BB34" s="387"/>
      <c r="BC34" s="387"/>
      <c r="BD34" s="387"/>
      <c r="BE34" s="387"/>
      <c r="BF34" s="387"/>
      <c r="BG34" s="387"/>
      <c r="BH34" s="387"/>
      <c r="BI34" s="387"/>
      <c r="BJ34" s="387"/>
      <c r="BK34" s="387"/>
      <c r="BL34" s="387"/>
      <c r="BM34" s="387"/>
      <c r="BN34" s="387"/>
      <c r="BO34" s="387"/>
      <c r="BP34" s="387"/>
      <c r="BQ34" s="387"/>
      <c r="BR34" s="387"/>
      <c r="BS34" s="387"/>
      <c r="BT34" s="387"/>
      <c r="BU34" s="387"/>
      <c r="BV34" s="387"/>
      <c r="BW34" s="387"/>
      <c r="BX34" s="387"/>
      <c r="BY34" s="387"/>
      <c r="BZ34" s="387"/>
      <c r="CA34" s="387"/>
      <c r="CB34" s="387"/>
      <c r="CC34" s="387"/>
      <c r="CD34" s="387"/>
      <c r="CE34" s="387"/>
      <c r="CF34" s="387"/>
      <c r="CG34" s="387"/>
      <c r="CH34" s="387"/>
      <c r="CI34" s="387"/>
      <c r="CJ34" s="387"/>
      <c r="CK34" s="387"/>
      <c r="CL34" s="387"/>
      <c r="CM34" s="387"/>
      <c r="CN34" s="387"/>
      <c r="CO34" s="387"/>
      <c r="CP34" s="387"/>
      <c r="CQ34" s="387"/>
      <c r="CR34" s="387"/>
      <c r="CS34" s="387"/>
      <c r="CT34" s="387"/>
      <c r="CU34" s="387"/>
      <c r="CV34" s="387"/>
      <c r="CW34" s="387"/>
      <c r="CX34" s="387"/>
      <c r="CY34" s="387"/>
      <c r="CZ34" s="387"/>
      <c r="DA34" s="387"/>
      <c r="DB34" s="387"/>
      <c r="DC34" s="387"/>
      <c r="DD34" s="387"/>
      <c r="DE34" s="387"/>
      <c r="DF34" s="387"/>
      <c r="DG34" s="387"/>
      <c r="DH34" s="387"/>
      <c r="DI34" s="387"/>
      <c r="DJ34" s="387"/>
      <c r="DK34" s="387"/>
      <c r="DL34" s="387"/>
      <c r="DM34" s="387"/>
      <c r="DN34" s="387"/>
      <c r="DO34" s="387"/>
      <c r="DP34" s="387"/>
      <c r="DQ34" s="387"/>
      <c r="DR34" s="387"/>
      <c r="DS34" s="387"/>
      <c r="DT34" s="387"/>
      <c r="DU34" s="387"/>
      <c r="DV34" s="387"/>
      <c r="DW34" s="387"/>
      <c r="DX34" s="387"/>
      <c r="DY34" s="387"/>
      <c r="DZ34" s="387"/>
      <c r="EA34" s="387"/>
      <c r="EB34" s="387"/>
      <c r="EC34" s="387"/>
      <c r="ED34" s="387"/>
      <c r="EE34" s="387"/>
      <c r="EF34" s="387"/>
      <c r="EG34" s="387"/>
      <c r="EH34" s="387"/>
      <c r="EI34" s="387"/>
      <c r="EJ34" s="387"/>
      <c r="EK34" s="387"/>
      <c r="EL34" s="387"/>
      <c r="EM34" s="387"/>
      <c r="EN34" s="387"/>
      <c r="EO34" s="387"/>
      <c r="EP34" s="387"/>
      <c r="EQ34" s="387"/>
      <c r="ER34" s="387"/>
      <c r="ES34" s="387"/>
      <c r="ET34" s="387"/>
      <c r="EU34" s="387"/>
      <c r="EV34" s="387"/>
      <c r="EW34" s="387"/>
      <c r="EX34" s="387"/>
      <c r="EY34" s="387"/>
      <c r="EZ34" s="387"/>
      <c r="FA34" s="387"/>
      <c r="FB34" s="387"/>
      <c r="FC34" s="387"/>
      <c r="FD34" s="387"/>
      <c r="FE34" s="387"/>
      <c r="FF34" s="387"/>
      <c r="FG34" s="387"/>
      <c r="FH34" s="387"/>
      <c r="FI34" s="387"/>
      <c r="FJ34" s="387"/>
      <c r="FK34" s="387"/>
      <c r="FL34" s="387"/>
      <c r="FM34" s="387"/>
      <c r="FN34" s="387"/>
      <c r="FO34" s="387"/>
      <c r="FP34" s="387"/>
      <c r="FQ34" s="387"/>
      <c r="FR34" s="387"/>
      <c r="FS34" s="387"/>
      <c r="FT34" s="387"/>
      <c r="FU34" s="387"/>
      <c r="FV34" s="387"/>
      <c r="FW34" s="387"/>
      <c r="FX34" s="387"/>
      <c r="FY34" s="387"/>
      <c r="FZ34" s="387"/>
      <c r="GA34" s="387"/>
      <c r="GB34" s="387"/>
      <c r="GC34" s="387"/>
      <c r="GD34" s="387"/>
      <c r="GE34" s="387"/>
      <c r="GF34" s="387"/>
      <c r="GG34" s="387"/>
      <c r="GH34" s="387"/>
      <c r="GI34" s="387"/>
      <c r="GJ34" s="387"/>
      <c r="GK34" s="387"/>
      <c r="GL34" s="387"/>
      <c r="GM34" s="387"/>
      <c r="GN34" s="387"/>
      <c r="GO34" s="387"/>
      <c r="GP34" s="387"/>
      <c r="GQ34" s="387"/>
      <c r="GR34" s="387"/>
      <c r="GS34" s="387"/>
      <c r="GT34" s="387"/>
      <c r="GU34" s="387"/>
      <c r="GV34" s="387"/>
      <c r="GW34" s="387"/>
      <c r="GX34" s="387"/>
      <c r="GY34" s="387"/>
      <c r="GZ34" s="387"/>
      <c r="HA34" s="387"/>
      <c r="HB34" s="387"/>
      <c r="HC34" s="387"/>
      <c r="HD34" s="387"/>
      <c r="HE34" s="387"/>
      <c r="HF34" s="387"/>
      <c r="HG34" s="387"/>
      <c r="HH34" s="387"/>
      <c r="HI34" s="387"/>
      <c r="HJ34" s="387"/>
      <c r="HK34" s="387"/>
      <c r="HL34" s="387"/>
      <c r="HM34" s="387"/>
      <c r="HN34" s="387"/>
      <c r="HO34" s="387"/>
      <c r="HP34" s="387"/>
      <c r="HQ34" s="387"/>
      <c r="HR34" s="387"/>
      <c r="HS34" s="387"/>
      <c r="HT34" s="387"/>
      <c r="HU34" s="387"/>
      <c r="HV34" s="387"/>
      <c r="HW34" s="387"/>
      <c r="HX34" s="387"/>
      <c r="HY34" s="387"/>
      <c r="HZ34" s="387"/>
      <c r="IA34" s="387"/>
      <c r="IB34" s="387"/>
      <c r="IC34" s="387"/>
      <c r="ID34" s="387"/>
      <c r="IE34" s="387"/>
      <c r="IF34" s="387"/>
      <c r="IG34" s="387"/>
      <c r="IH34" s="387"/>
      <c r="II34" s="387"/>
      <c r="IJ34" s="387"/>
      <c r="IK34" s="387"/>
      <c r="IL34" s="387"/>
      <c r="IM34" s="387"/>
      <c r="IN34" s="387"/>
      <c r="IO34" s="387"/>
      <c r="IP34" s="387"/>
      <c r="IQ34" s="387"/>
      <c r="IR34" s="387"/>
      <c r="IS34" s="387"/>
      <c r="IT34" s="387"/>
      <c r="IU34" s="391"/>
    </row>
    <row r="35" spans="1:255" ht="15.95" customHeight="1" thickBot="1">
      <c r="A35" s="406"/>
      <c r="B35" s="1113"/>
      <c r="C35" s="869">
        <v>15</v>
      </c>
      <c r="D35" s="872"/>
      <c r="E35" s="873"/>
      <c r="F35" s="871"/>
      <c r="G35" s="871"/>
      <c r="H35" s="292">
        <f t="shared" si="0"/>
        <v>82</v>
      </c>
      <c r="I35" s="387"/>
      <c r="J35" s="281"/>
      <c r="K35" s="280"/>
      <c r="L35" s="387"/>
      <c r="M35" s="387"/>
      <c r="N35" s="387"/>
      <c r="O35" s="387"/>
      <c r="P35" s="387"/>
      <c r="Q35" s="387"/>
      <c r="R35" s="387"/>
      <c r="S35" s="387"/>
      <c r="T35" s="387"/>
      <c r="U35" s="387"/>
      <c r="V35" s="387"/>
      <c r="W35" s="387"/>
      <c r="X35" s="387"/>
      <c r="Y35" s="387"/>
      <c r="Z35" s="387"/>
      <c r="AA35" s="387"/>
      <c r="AB35" s="387"/>
      <c r="AC35" s="387"/>
      <c r="AD35" s="387"/>
      <c r="AE35" s="387"/>
      <c r="AF35" s="387"/>
      <c r="AG35" s="387"/>
      <c r="AH35" s="387"/>
      <c r="AI35" s="387"/>
      <c r="AJ35" s="387"/>
      <c r="AK35" s="387"/>
      <c r="AL35" s="387"/>
      <c r="AM35" s="387"/>
      <c r="AN35" s="387"/>
      <c r="AO35" s="387"/>
      <c r="AP35" s="387"/>
      <c r="AQ35" s="387"/>
      <c r="AR35" s="387"/>
      <c r="AS35" s="387"/>
      <c r="AT35" s="387"/>
      <c r="AU35" s="387"/>
      <c r="AV35" s="387"/>
      <c r="AW35" s="387"/>
      <c r="AX35" s="387"/>
      <c r="AY35" s="387"/>
      <c r="AZ35" s="387"/>
      <c r="BA35" s="387"/>
      <c r="BB35" s="387"/>
      <c r="BC35" s="387"/>
      <c r="BD35" s="387"/>
      <c r="BE35" s="387"/>
      <c r="BF35" s="387"/>
      <c r="BG35" s="387"/>
      <c r="BH35" s="387"/>
      <c r="BI35" s="387"/>
      <c r="BJ35" s="387"/>
      <c r="BK35" s="387"/>
      <c r="BL35" s="387"/>
      <c r="BM35" s="387"/>
      <c r="BN35" s="387"/>
      <c r="BO35" s="387"/>
      <c r="BP35" s="387"/>
      <c r="BQ35" s="387"/>
      <c r="BR35" s="387"/>
      <c r="BS35" s="387"/>
      <c r="BT35" s="387"/>
      <c r="BU35" s="387"/>
      <c r="BV35" s="387"/>
      <c r="BW35" s="387"/>
      <c r="BX35" s="387"/>
      <c r="BY35" s="387"/>
      <c r="BZ35" s="387"/>
      <c r="CA35" s="387"/>
      <c r="CB35" s="387"/>
      <c r="CC35" s="387"/>
      <c r="CD35" s="387"/>
      <c r="CE35" s="387"/>
      <c r="CF35" s="387"/>
      <c r="CG35" s="387"/>
      <c r="CH35" s="387"/>
      <c r="CI35" s="387"/>
      <c r="CJ35" s="387"/>
      <c r="CK35" s="387"/>
      <c r="CL35" s="387"/>
      <c r="CM35" s="387"/>
      <c r="CN35" s="387"/>
      <c r="CO35" s="387"/>
      <c r="CP35" s="387"/>
      <c r="CQ35" s="387"/>
      <c r="CR35" s="387"/>
      <c r="CS35" s="387"/>
      <c r="CT35" s="387"/>
      <c r="CU35" s="387"/>
      <c r="CV35" s="387"/>
      <c r="CW35" s="387"/>
      <c r="CX35" s="387"/>
      <c r="CY35" s="387"/>
      <c r="CZ35" s="387"/>
      <c r="DA35" s="387"/>
      <c r="DB35" s="387"/>
      <c r="DC35" s="387"/>
      <c r="DD35" s="387"/>
      <c r="DE35" s="387"/>
      <c r="DF35" s="387"/>
      <c r="DG35" s="387"/>
      <c r="DH35" s="387"/>
      <c r="DI35" s="387"/>
      <c r="DJ35" s="387"/>
      <c r="DK35" s="387"/>
      <c r="DL35" s="387"/>
      <c r="DM35" s="387"/>
      <c r="DN35" s="387"/>
      <c r="DO35" s="387"/>
      <c r="DP35" s="387"/>
      <c r="DQ35" s="387"/>
      <c r="DR35" s="387"/>
      <c r="DS35" s="387"/>
      <c r="DT35" s="387"/>
      <c r="DU35" s="387"/>
      <c r="DV35" s="387"/>
      <c r="DW35" s="387"/>
      <c r="DX35" s="387"/>
      <c r="DY35" s="387"/>
      <c r="DZ35" s="387"/>
      <c r="EA35" s="387"/>
      <c r="EB35" s="387"/>
      <c r="EC35" s="387"/>
      <c r="ED35" s="387"/>
      <c r="EE35" s="387"/>
      <c r="EF35" s="387"/>
      <c r="EG35" s="387"/>
      <c r="EH35" s="387"/>
      <c r="EI35" s="387"/>
      <c r="EJ35" s="387"/>
      <c r="EK35" s="387"/>
      <c r="EL35" s="387"/>
      <c r="EM35" s="387"/>
      <c r="EN35" s="387"/>
      <c r="EO35" s="387"/>
      <c r="EP35" s="387"/>
      <c r="EQ35" s="387"/>
      <c r="ER35" s="387"/>
      <c r="ES35" s="387"/>
      <c r="ET35" s="387"/>
      <c r="EU35" s="387"/>
      <c r="EV35" s="387"/>
      <c r="EW35" s="387"/>
      <c r="EX35" s="387"/>
      <c r="EY35" s="387"/>
      <c r="EZ35" s="387"/>
      <c r="FA35" s="387"/>
      <c r="FB35" s="387"/>
      <c r="FC35" s="387"/>
      <c r="FD35" s="387"/>
      <c r="FE35" s="387"/>
      <c r="FF35" s="387"/>
      <c r="FG35" s="387"/>
      <c r="FH35" s="387"/>
      <c r="FI35" s="387"/>
      <c r="FJ35" s="387"/>
      <c r="FK35" s="387"/>
      <c r="FL35" s="387"/>
      <c r="FM35" s="387"/>
      <c r="FN35" s="387"/>
      <c r="FO35" s="387"/>
      <c r="FP35" s="387"/>
      <c r="FQ35" s="387"/>
      <c r="FR35" s="387"/>
      <c r="FS35" s="387"/>
      <c r="FT35" s="387"/>
      <c r="FU35" s="387"/>
      <c r="FV35" s="387"/>
      <c r="FW35" s="387"/>
      <c r="FX35" s="387"/>
      <c r="FY35" s="387"/>
      <c r="FZ35" s="387"/>
      <c r="GA35" s="387"/>
      <c r="GB35" s="387"/>
      <c r="GC35" s="387"/>
      <c r="GD35" s="387"/>
      <c r="GE35" s="387"/>
      <c r="GF35" s="387"/>
      <c r="GG35" s="387"/>
      <c r="GH35" s="387"/>
      <c r="GI35" s="387"/>
      <c r="GJ35" s="387"/>
      <c r="GK35" s="387"/>
      <c r="GL35" s="387"/>
      <c r="GM35" s="387"/>
      <c r="GN35" s="387"/>
      <c r="GO35" s="387"/>
      <c r="GP35" s="387"/>
      <c r="GQ35" s="387"/>
      <c r="GR35" s="387"/>
      <c r="GS35" s="387"/>
      <c r="GT35" s="387"/>
      <c r="GU35" s="387"/>
      <c r="GV35" s="387"/>
      <c r="GW35" s="387"/>
      <c r="GX35" s="387"/>
      <c r="GY35" s="387"/>
      <c r="GZ35" s="387"/>
      <c r="HA35" s="387"/>
      <c r="HB35" s="387"/>
      <c r="HC35" s="387"/>
      <c r="HD35" s="387"/>
      <c r="HE35" s="387"/>
      <c r="HF35" s="387"/>
      <c r="HG35" s="387"/>
      <c r="HH35" s="387"/>
      <c r="HI35" s="387"/>
      <c r="HJ35" s="387"/>
      <c r="HK35" s="387"/>
      <c r="HL35" s="387"/>
      <c r="HM35" s="387"/>
      <c r="HN35" s="387"/>
      <c r="HO35" s="387"/>
      <c r="HP35" s="387"/>
      <c r="HQ35" s="387"/>
      <c r="HR35" s="387"/>
      <c r="HS35" s="387"/>
      <c r="HT35" s="387"/>
      <c r="HU35" s="387"/>
      <c r="HV35" s="387"/>
      <c r="HW35" s="387"/>
      <c r="HX35" s="387"/>
      <c r="HY35" s="387"/>
      <c r="HZ35" s="387"/>
      <c r="IA35" s="387"/>
      <c r="IB35" s="387"/>
      <c r="IC35" s="387"/>
      <c r="ID35" s="387"/>
      <c r="IE35" s="387"/>
      <c r="IF35" s="387"/>
      <c r="IG35" s="387"/>
      <c r="IH35" s="387"/>
      <c r="II35" s="387"/>
      <c r="IJ35" s="387"/>
      <c r="IK35" s="387"/>
      <c r="IL35" s="387"/>
      <c r="IM35" s="387"/>
      <c r="IN35" s="387"/>
      <c r="IO35" s="387"/>
      <c r="IP35" s="387"/>
      <c r="IQ35" s="387"/>
      <c r="IR35" s="387"/>
      <c r="IS35" s="387"/>
      <c r="IT35" s="387"/>
      <c r="IU35" s="391"/>
    </row>
    <row r="36" spans="1:255" ht="15.95" customHeight="1" thickBot="1">
      <c r="A36" s="406"/>
      <c r="B36" s="1113"/>
      <c r="C36" s="869">
        <v>16</v>
      </c>
      <c r="D36" s="872"/>
      <c r="E36" s="873"/>
      <c r="F36" s="871"/>
      <c r="G36" s="871"/>
      <c r="H36" s="292">
        <f t="shared" si="0"/>
        <v>87</v>
      </c>
      <c r="I36" s="387"/>
      <c r="J36" s="281"/>
      <c r="K36" s="280"/>
      <c r="L36" s="387"/>
      <c r="M36" s="387"/>
      <c r="N36" s="387"/>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AN36" s="387"/>
      <c r="AO36" s="387"/>
      <c r="AP36" s="387"/>
      <c r="AQ36" s="387"/>
      <c r="AR36" s="387"/>
      <c r="AS36" s="387"/>
      <c r="AT36" s="387"/>
      <c r="AU36" s="387"/>
      <c r="AV36" s="387"/>
      <c r="AW36" s="387"/>
      <c r="AX36" s="387"/>
      <c r="AY36" s="387"/>
      <c r="AZ36" s="387"/>
      <c r="BA36" s="387"/>
      <c r="BB36" s="387"/>
      <c r="BC36" s="387"/>
      <c r="BD36" s="387"/>
      <c r="BE36" s="387"/>
      <c r="BF36" s="387"/>
      <c r="BG36" s="387"/>
      <c r="BH36" s="387"/>
      <c r="BI36" s="387"/>
      <c r="BJ36" s="387"/>
      <c r="BK36" s="387"/>
      <c r="BL36" s="387"/>
      <c r="BM36" s="387"/>
      <c r="BN36" s="387"/>
      <c r="BO36" s="387"/>
      <c r="BP36" s="387"/>
      <c r="BQ36" s="387"/>
      <c r="BR36" s="387"/>
      <c r="BS36" s="387"/>
      <c r="BT36" s="387"/>
      <c r="BU36" s="387"/>
      <c r="BV36" s="387"/>
      <c r="BW36" s="387"/>
      <c r="BX36" s="387"/>
      <c r="BY36" s="387"/>
      <c r="BZ36" s="387"/>
      <c r="CA36" s="387"/>
      <c r="CB36" s="387"/>
      <c r="CC36" s="387"/>
      <c r="CD36" s="387"/>
      <c r="CE36" s="387"/>
      <c r="CF36" s="387"/>
      <c r="CG36" s="387"/>
      <c r="CH36" s="387"/>
      <c r="CI36" s="387"/>
      <c r="CJ36" s="387"/>
      <c r="CK36" s="387"/>
      <c r="CL36" s="387"/>
      <c r="CM36" s="387"/>
      <c r="CN36" s="387"/>
      <c r="CO36" s="387"/>
      <c r="CP36" s="387"/>
      <c r="CQ36" s="387"/>
      <c r="CR36" s="387"/>
      <c r="CS36" s="387"/>
      <c r="CT36" s="387"/>
      <c r="CU36" s="387"/>
      <c r="CV36" s="387"/>
      <c r="CW36" s="387"/>
      <c r="CX36" s="387"/>
      <c r="CY36" s="387"/>
      <c r="CZ36" s="387"/>
      <c r="DA36" s="387"/>
      <c r="DB36" s="387"/>
      <c r="DC36" s="387"/>
      <c r="DD36" s="387"/>
      <c r="DE36" s="387"/>
      <c r="DF36" s="387"/>
      <c r="DG36" s="387"/>
      <c r="DH36" s="387"/>
      <c r="DI36" s="387"/>
      <c r="DJ36" s="387"/>
      <c r="DK36" s="387"/>
      <c r="DL36" s="387"/>
      <c r="DM36" s="387"/>
      <c r="DN36" s="387"/>
      <c r="DO36" s="387"/>
      <c r="DP36" s="387"/>
      <c r="DQ36" s="387"/>
      <c r="DR36" s="387"/>
      <c r="DS36" s="387"/>
      <c r="DT36" s="387"/>
      <c r="DU36" s="387"/>
      <c r="DV36" s="387"/>
      <c r="DW36" s="387"/>
      <c r="DX36" s="387"/>
      <c r="DY36" s="387"/>
      <c r="DZ36" s="387"/>
      <c r="EA36" s="387"/>
      <c r="EB36" s="387"/>
      <c r="EC36" s="387"/>
      <c r="ED36" s="387"/>
      <c r="EE36" s="387"/>
      <c r="EF36" s="387"/>
      <c r="EG36" s="387"/>
      <c r="EH36" s="387"/>
      <c r="EI36" s="387"/>
      <c r="EJ36" s="387"/>
      <c r="EK36" s="387"/>
      <c r="EL36" s="387"/>
      <c r="EM36" s="387"/>
      <c r="EN36" s="387"/>
      <c r="EO36" s="387"/>
      <c r="EP36" s="387"/>
      <c r="EQ36" s="387"/>
      <c r="ER36" s="387"/>
      <c r="ES36" s="387"/>
      <c r="ET36" s="387"/>
      <c r="EU36" s="387"/>
      <c r="EV36" s="387"/>
      <c r="EW36" s="387"/>
      <c r="EX36" s="387"/>
      <c r="EY36" s="387"/>
      <c r="EZ36" s="387"/>
      <c r="FA36" s="387"/>
      <c r="FB36" s="387"/>
      <c r="FC36" s="387"/>
      <c r="FD36" s="387"/>
      <c r="FE36" s="387"/>
      <c r="FF36" s="387"/>
      <c r="FG36" s="387"/>
      <c r="FH36" s="387"/>
      <c r="FI36" s="387"/>
      <c r="FJ36" s="387"/>
      <c r="FK36" s="387"/>
      <c r="FL36" s="387"/>
      <c r="FM36" s="387"/>
      <c r="FN36" s="387"/>
      <c r="FO36" s="387"/>
      <c r="FP36" s="387"/>
      <c r="FQ36" s="387"/>
      <c r="FR36" s="387"/>
      <c r="FS36" s="387"/>
      <c r="FT36" s="387"/>
      <c r="FU36" s="387"/>
      <c r="FV36" s="387"/>
      <c r="FW36" s="387"/>
      <c r="FX36" s="387"/>
      <c r="FY36" s="387"/>
      <c r="FZ36" s="387"/>
      <c r="GA36" s="387"/>
      <c r="GB36" s="387"/>
      <c r="GC36" s="387"/>
      <c r="GD36" s="387"/>
      <c r="GE36" s="387"/>
      <c r="GF36" s="387"/>
      <c r="GG36" s="387"/>
      <c r="GH36" s="387"/>
      <c r="GI36" s="387"/>
      <c r="GJ36" s="387"/>
      <c r="GK36" s="387"/>
      <c r="GL36" s="387"/>
      <c r="GM36" s="387"/>
      <c r="GN36" s="387"/>
      <c r="GO36" s="387"/>
      <c r="GP36" s="387"/>
      <c r="GQ36" s="387"/>
      <c r="GR36" s="387"/>
      <c r="GS36" s="387"/>
      <c r="GT36" s="387"/>
      <c r="GU36" s="387"/>
      <c r="GV36" s="387"/>
      <c r="GW36" s="387"/>
      <c r="GX36" s="387"/>
      <c r="GY36" s="387"/>
      <c r="GZ36" s="387"/>
      <c r="HA36" s="387"/>
      <c r="HB36" s="387"/>
      <c r="HC36" s="387"/>
      <c r="HD36" s="387"/>
      <c r="HE36" s="387"/>
      <c r="HF36" s="387"/>
      <c r="HG36" s="387"/>
      <c r="HH36" s="387"/>
      <c r="HI36" s="387"/>
      <c r="HJ36" s="387"/>
      <c r="HK36" s="387"/>
      <c r="HL36" s="387"/>
      <c r="HM36" s="387"/>
      <c r="HN36" s="387"/>
      <c r="HO36" s="387"/>
      <c r="HP36" s="387"/>
      <c r="HQ36" s="387"/>
      <c r="HR36" s="387"/>
      <c r="HS36" s="387"/>
      <c r="HT36" s="387"/>
      <c r="HU36" s="387"/>
      <c r="HV36" s="387"/>
      <c r="HW36" s="387"/>
      <c r="HX36" s="387"/>
      <c r="HY36" s="387"/>
      <c r="HZ36" s="387"/>
      <c r="IA36" s="387"/>
      <c r="IB36" s="387"/>
      <c r="IC36" s="387"/>
      <c r="ID36" s="387"/>
      <c r="IE36" s="387"/>
      <c r="IF36" s="387"/>
      <c r="IG36" s="387"/>
      <c r="IH36" s="387"/>
      <c r="II36" s="387"/>
      <c r="IJ36" s="387"/>
      <c r="IK36" s="387"/>
      <c r="IL36" s="387"/>
      <c r="IM36" s="387"/>
      <c r="IN36" s="387"/>
      <c r="IO36" s="387"/>
      <c r="IP36" s="387"/>
      <c r="IQ36" s="387"/>
      <c r="IR36" s="387"/>
      <c r="IS36" s="387"/>
      <c r="IT36" s="387"/>
      <c r="IU36" s="391"/>
    </row>
    <row r="37" spans="1:255" ht="15.95" customHeight="1" thickBot="1">
      <c r="A37" s="406"/>
      <c r="B37" s="1113"/>
      <c r="C37" s="869">
        <v>17</v>
      </c>
      <c r="D37" s="872"/>
      <c r="E37" s="873"/>
      <c r="F37" s="871"/>
      <c r="G37" s="871"/>
      <c r="H37" s="292">
        <f t="shared" si="0"/>
        <v>92</v>
      </c>
      <c r="I37" s="387"/>
      <c r="J37" s="281"/>
      <c r="K37" s="280"/>
      <c r="L37" s="387"/>
      <c r="M37" s="387"/>
      <c r="N37" s="387"/>
      <c r="O37" s="387"/>
      <c r="P37" s="387"/>
      <c r="Q37" s="387"/>
      <c r="R37" s="387"/>
      <c r="S37" s="387"/>
      <c r="T37" s="387"/>
      <c r="U37" s="387"/>
      <c r="V37" s="387"/>
      <c r="W37" s="387"/>
      <c r="X37" s="387"/>
      <c r="Y37" s="387"/>
      <c r="Z37" s="387"/>
      <c r="AA37" s="387"/>
      <c r="AB37" s="387"/>
      <c r="AC37" s="387"/>
      <c r="AD37" s="387"/>
      <c r="AE37" s="387"/>
      <c r="AF37" s="387"/>
      <c r="AG37" s="387"/>
      <c r="AH37" s="387"/>
      <c r="AI37" s="387"/>
      <c r="AJ37" s="387"/>
      <c r="AK37" s="387"/>
      <c r="AL37" s="387"/>
      <c r="AM37" s="387"/>
      <c r="AN37" s="387"/>
      <c r="AO37" s="387"/>
      <c r="AP37" s="387"/>
      <c r="AQ37" s="387"/>
      <c r="AR37" s="387"/>
      <c r="AS37" s="387"/>
      <c r="AT37" s="387"/>
      <c r="AU37" s="387"/>
      <c r="AV37" s="387"/>
      <c r="AW37" s="387"/>
      <c r="AX37" s="387"/>
      <c r="AY37" s="387"/>
      <c r="AZ37" s="387"/>
      <c r="BA37" s="387"/>
      <c r="BB37" s="387"/>
      <c r="BC37" s="387"/>
      <c r="BD37" s="387"/>
      <c r="BE37" s="387"/>
      <c r="BF37" s="387"/>
      <c r="BG37" s="387"/>
      <c r="BH37" s="387"/>
      <c r="BI37" s="387"/>
      <c r="BJ37" s="387"/>
      <c r="BK37" s="387"/>
      <c r="BL37" s="387"/>
      <c r="BM37" s="387"/>
      <c r="BN37" s="387"/>
      <c r="BO37" s="387"/>
      <c r="BP37" s="387"/>
      <c r="BQ37" s="387"/>
      <c r="BR37" s="387"/>
      <c r="BS37" s="387"/>
      <c r="BT37" s="387"/>
      <c r="BU37" s="387"/>
      <c r="BV37" s="387"/>
      <c r="BW37" s="387"/>
      <c r="BX37" s="387"/>
      <c r="BY37" s="387"/>
      <c r="BZ37" s="387"/>
      <c r="CA37" s="387"/>
      <c r="CB37" s="387"/>
      <c r="CC37" s="387"/>
      <c r="CD37" s="387"/>
      <c r="CE37" s="387"/>
      <c r="CF37" s="387"/>
      <c r="CG37" s="387"/>
      <c r="CH37" s="387"/>
      <c r="CI37" s="387"/>
      <c r="CJ37" s="387"/>
      <c r="CK37" s="387"/>
      <c r="CL37" s="387"/>
      <c r="CM37" s="387"/>
      <c r="CN37" s="387"/>
      <c r="CO37" s="387"/>
      <c r="CP37" s="387"/>
      <c r="CQ37" s="387"/>
      <c r="CR37" s="387"/>
      <c r="CS37" s="387"/>
      <c r="CT37" s="387"/>
      <c r="CU37" s="387"/>
      <c r="CV37" s="387"/>
      <c r="CW37" s="387"/>
      <c r="CX37" s="387"/>
      <c r="CY37" s="387"/>
      <c r="CZ37" s="387"/>
      <c r="DA37" s="387"/>
      <c r="DB37" s="387"/>
      <c r="DC37" s="387"/>
      <c r="DD37" s="387"/>
      <c r="DE37" s="387"/>
      <c r="DF37" s="387"/>
      <c r="DG37" s="387"/>
      <c r="DH37" s="387"/>
      <c r="DI37" s="387"/>
      <c r="DJ37" s="387"/>
      <c r="DK37" s="387"/>
      <c r="DL37" s="387"/>
      <c r="DM37" s="387"/>
      <c r="DN37" s="387"/>
      <c r="DO37" s="387"/>
      <c r="DP37" s="387"/>
      <c r="DQ37" s="387"/>
      <c r="DR37" s="387"/>
      <c r="DS37" s="387"/>
      <c r="DT37" s="387"/>
      <c r="DU37" s="387"/>
      <c r="DV37" s="387"/>
      <c r="DW37" s="387"/>
      <c r="DX37" s="387"/>
      <c r="DY37" s="387"/>
      <c r="DZ37" s="387"/>
      <c r="EA37" s="387"/>
      <c r="EB37" s="387"/>
      <c r="EC37" s="387"/>
      <c r="ED37" s="387"/>
      <c r="EE37" s="387"/>
      <c r="EF37" s="387"/>
      <c r="EG37" s="387"/>
      <c r="EH37" s="387"/>
      <c r="EI37" s="387"/>
      <c r="EJ37" s="387"/>
      <c r="EK37" s="387"/>
      <c r="EL37" s="387"/>
      <c r="EM37" s="387"/>
      <c r="EN37" s="387"/>
      <c r="EO37" s="387"/>
      <c r="EP37" s="387"/>
      <c r="EQ37" s="387"/>
      <c r="ER37" s="387"/>
      <c r="ES37" s="387"/>
      <c r="ET37" s="387"/>
      <c r="EU37" s="387"/>
      <c r="EV37" s="387"/>
      <c r="EW37" s="387"/>
      <c r="EX37" s="387"/>
      <c r="EY37" s="387"/>
      <c r="EZ37" s="387"/>
      <c r="FA37" s="387"/>
      <c r="FB37" s="387"/>
      <c r="FC37" s="387"/>
      <c r="FD37" s="387"/>
      <c r="FE37" s="387"/>
      <c r="FF37" s="387"/>
      <c r="FG37" s="387"/>
      <c r="FH37" s="387"/>
      <c r="FI37" s="387"/>
      <c r="FJ37" s="387"/>
      <c r="FK37" s="387"/>
      <c r="FL37" s="387"/>
      <c r="FM37" s="387"/>
      <c r="FN37" s="387"/>
      <c r="FO37" s="387"/>
      <c r="FP37" s="387"/>
      <c r="FQ37" s="387"/>
      <c r="FR37" s="387"/>
      <c r="FS37" s="387"/>
      <c r="FT37" s="387"/>
      <c r="FU37" s="387"/>
      <c r="FV37" s="387"/>
      <c r="FW37" s="387"/>
      <c r="FX37" s="387"/>
      <c r="FY37" s="387"/>
      <c r="FZ37" s="387"/>
      <c r="GA37" s="387"/>
      <c r="GB37" s="387"/>
      <c r="GC37" s="387"/>
      <c r="GD37" s="387"/>
      <c r="GE37" s="387"/>
      <c r="GF37" s="387"/>
      <c r="GG37" s="387"/>
      <c r="GH37" s="387"/>
      <c r="GI37" s="387"/>
      <c r="GJ37" s="387"/>
      <c r="GK37" s="387"/>
      <c r="GL37" s="387"/>
      <c r="GM37" s="387"/>
      <c r="GN37" s="387"/>
      <c r="GO37" s="387"/>
      <c r="GP37" s="387"/>
      <c r="GQ37" s="387"/>
      <c r="GR37" s="387"/>
      <c r="GS37" s="387"/>
      <c r="GT37" s="387"/>
      <c r="GU37" s="387"/>
      <c r="GV37" s="387"/>
      <c r="GW37" s="387"/>
      <c r="GX37" s="387"/>
      <c r="GY37" s="387"/>
      <c r="GZ37" s="387"/>
      <c r="HA37" s="387"/>
      <c r="HB37" s="387"/>
      <c r="HC37" s="387"/>
      <c r="HD37" s="387"/>
      <c r="HE37" s="387"/>
      <c r="HF37" s="387"/>
      <c r="HG37" s="387"/>
      <c r="HH37" s="387"/>
      <c r="HI37" s="387"/>
      <c r="HJ37" s="387"/>
      <c r="HK37" s="387"/>
      <c r="HL37" s="387"/>
      <c r="HM37" s="387"/>
      <c r="HN37" s="387"/>
      <c r="HO37" s="387"/>
      <c r="HP37" s="387"/>
      <c r="HQ37" s="387"/>
      <c r="HR37" s="387"/>
      <c r="HS37" s="387"/>
      <c r="HT37" s="387"/>
      <c r="HU37" s="387"/>
      <c r="HV37" s="387"/>
      <c r="HW37" s="387"/>
      <c r="HX37" s="387"/>
      <c r="HY37" s="387"/>
      <c r="HZ37" s="387"/>
      <c r="IA37" s="387"/>
      <c r="IB37" s="387"/>
      <c r="IC37" s="387"/>
      <c r="ID37" s="387"/>
      <c r="IE37" s="387"/>
      <c r="IF37" s="387"/>
      <c r="IG37" s="387"/>
      <c r="IH37" s="387"/>
      <c r="II37" s="387"/>
      <c r="IJ37" s="387"/>
      <c r="IK37" s="387"/>
      <c r="IL37" s="387"/>
      <c r="IM37" s="387"/>
      <c r="IN37" s="387"/>
      <c r="IO37" s="387"/>
      <c r="IP37" s="387"/>
      <c r="IQ37" s="387"/>
      <c r="IR37" s="387"/>
      <c r="IS37" s="387"/>
      <c r="IT37" s="387"/>
      <c r="IU37" s="391"/>
    </row>
    <row r="38" spans="1:255" ht="15.95" customHeight="1" thickBot="1">
      <c r="A38" s="406"/>
      <c r="B38" s="1114"/>
      <c r="C38" s="869">
        <v>18</v>
      </c>
      <c r="D38" s="872"/>
      <c r="E38" s="873"/>
      <c r="F38" s="871"/>
      <c r="G38" s="871"/>
      <c r="H38" s="874">
        <f t="shared" si="0"/>
        <v>97</v>
      </c>
      <c r="I38" s="409"/>
      <c r="J38" s="537"/>
      <c r="K38" s="280"/>
      <c r="L38" s="387"/>
      <c r="M38" s="387"/>
      <c r="N38" s="387"/>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c r="AN38" s="387"/>
      <c r="AO38" s="387"/>
      <c r="AP38" s="387"/>
      <c r="AQ38" s="387"/>
      <c r="AR38" s="387"/>
      <c r="AS38" s="387"/>
      <c r="AT38" s="387"/>
      <c r="AU38" s="387"/>
      <c r="AV38" s="387"/>
      <c r="AW38" s="387"/>
      <c r="AX38" s="387"/>
      <c r="AY38" s="387"/>
      <c r="AZ38" s="387"/>
      <c r="BA38" s="387"/>
      <c r="BB38" s="387"/>
      <c r="BC38" s="387"/>
      <c r="BD38" s="387"/>
      <c r="BE38" s="387"/>
      <c r="BF38" s="387"/>
      <c r="BG38" s="387"/>
      <c r="BH38" s="387"/>
      <c r="BI38" s="387"/>
      <c r="BJ38" s="387"/>
      <c r="BK38" s="387"/>
      <c r="BL38" s="387"/>
      <c r="BM38" s="387"/>
      <c r="BN38" s="387"/>
      <c r="BO38" s="387"/>
      <c r="BP38" s="387"/>
      <c r="BQ38" s="387"/>
      <c r="BR38" s="387"/>
      <c r="BS38" s="387"/>
      <c r="BT38" s="387"/>
      <c r="BU38" s="387"/>
      <c r="BV38" s="387"/>
      <c r="BW38" s="387"/>
      <c r="BX38" s="387"/>
      <c r="BY38" s="387"/>
      <c r="BZ38" s="387"/>
      <c r="CA38" s="387"/>
      <c r="CB38" s="387"/>
      <c r="CC38" s="387"/>
      <c r="CD38" s="387"/>
      <c r="CE38" s="387"/>
      <c r="CF38" s="387"/>
      <c r="CG38" s="387"/>
      <c r="CH38" s="387"/>
      <c r="CI38" s="387"/>
      <c r="CJ38" s="387"/>
      <c r="CK38" s="387"/>
      <c r="CL38" s="387"/>
      <c r="CM38" s="387"/>
      <c r="CN38" s="387"/>
      <c r="CO38" s="387"/>
      <c r="CP38" s="387"/>
      <c r="CQ38" s="387"/>
      <c r="CR38" s="387"/>
      <c r="CS38" s="387"/>
      <c r="CT38" s="387"/>
      <c r="CU38" s="387"/>
      <c r="CV38" s="387"/>
      <c r="CW38" s="387"/>
      <c r="CX38" s="387"/>
      <c r="CY38" s="387"/>
      <c r="CZ38" s="387"/>
      <c r="DA38" s="387"/>
      <c r="DB38" s="387"/>
      <c r="DC38" s="387"/>
      <c r="DD38" s="387"/>
      <c r="DE38" s="387"/>
      <c r="DF38" s="387"/>
      <c r="DG38" s="387"/>
      <c r="DH38" s="387"/>
      <c r="DI38" s="387"/>
      <c r="DJ38" s="387"/>
      <c r="DK38" s="387"/>
      <c r="DL38" s="387"/>
      <c r="DM38" s="387"/>
      <c r="DN38" s="387"/>
      <c r="DO38" s="387"/>
      <c r="DP38" s="387"/>
      <c r="DQ38" s="387"/>
      <c r="DR38" s="387"/>
      <c r="DS38" s="387"/>
      <c r="DT38" s="387"/>
      <c r="DU38" s="387"/>
      <c r="DV38" s="387"/>
      <c r="DW38" s="387"/>
      <c r="DX38" s="387"/>
      <c r="DY38" s="387"/>
      <c r="DZ38" s="387"/>
      <c r="EA38" s="387"/>
      <c r="EB38" s="387"/>
      <c r="EC38" s="387"/>
      <c r="ED38" s="387"/>
      <c r="EE38" s="387"/>
      <c r="EF38" s="387"/>
      <c r="EG38" s="387"/>
      <c r="EH38" s="387"/>
      <c r="EI38" s="387"/>
      <c r="EJ38" s="387"/>
      <c r="EK38" s="387"/>
      <c r="EL38" s="387"/>
      <c r="EM38" s="387"/>
      <c r="EN38" s="387"/>
      <c r="EO38" s="387"/>
      <c r="EP38" s="387"/>
      <c r="EQ38" s="387"/>
      <c r="ER38" s="387"/>
      <c r="ES38" s="387"/>
      <c r="ET38" s="387"/>
      <c r="EU38" s="387"/>
      <c r="EV38" s="387"/>
      <c r="EW38" s="387"/>
      <c r="EX38" s="387"/>
      <c r="EY38" s="387"/>
      <c r="EZ38" s="387"/>
      <c r="FA38" s="387"/>
      <c r="FB38" s="387"/>
      <c r="FC38" s="387"/>
      <c r="FD38" s="387"/>
      <c r="FE38" s="387"/>
      <c r="FF38" s="387"/>
      <c r="FG38" s="387"/>
      <c r="FH38" s="387"/>
      <c r="FI38" s="387"/>
      <c r="FJ38" s="387"/>
      <c r="FK38" s="387"/>
      <c r="FL38" s="387"/>
      <c r="FM38" s="387"/>
      <c r="FN38" s="387"/>
      <c r="FO38" s="387"/>
      <c r="FP38" s="387"/>
      <c r="FQ38" s="387"/>
      <c r="FR38" s="387"/>
      <c r="FS38" s="387"/>
      <c r="FT38" s="387"/>
      <c r="FU38" s="387"/>
      <c r="FV38" s="387"/>
      <c r="FW38" s="387"/>
      <c r="FX38" s="387"/>
      <c r="FY38" s="387"/>
      <c r="FZ38" s="387"/>
      <c r="GA38" s="387"/>
      <c r="GB38" s="387"/>
      <c r="GC38" s="387"/>
      <c r="GD38" s="387"/>
      <c r="GE38" s="387"/>
      <c r="GF38" s="387"/>
      <c r="GG38" s="387"/>
      <c r="GH38" s="387"/>
      <c r="GI38" s="387"/>
      <c r="GJ38" s="387"/>
      <c r="GK38" s="387"/>
      <c r="GL38" s="387"/>
      <c r="GM38" s="387"/>
      <c r="GN38" s="387"/>
      <c r="GO38" s="387"/>
      <c r="GP38" s="387"/>
      <c r="GQ38" s="387"/>
      <c r="GR38" s="387"/>
      <c r="GS38" s="387"/>
      <c r="GT38" s="387"/>
      <c r="GU38" s="387"/>
      <c r="GV38" s="387"/>
      <c r="GW38" s="387"/>
      <c r="GX38" s="387"/>
      <c r="GY38" s="387"/>
      <c r="GZ38" s="387"/>
      <c r="HA38" s="387"/>
      <c r="HB38" s="387"/>
      <c r="HC38" s="387"/>
      <c r="HD38" s="387"/>
      <c r="HE38" s="387"/>
      <c r="HF38" s="387"/>
      <c r="HG38" s="387"/>
      <c r="HH38" s="387"/>
      <c r="HI38" s="387"/>
      <c r="HJ38" s="387"/>
      <c r="HK38" s="387"/>
      <c r="HL38" s="387"/>
      <c r="HM38" s="387"/>
      <c r="HN38" s="387"/>
      <c r="HO38" s="387"/>
      <c r="HP38" s="387"/>
      <c r="HQ38" s="387"/>
      <c r="HR38" s="387"/>
      <c r="HS38" s="387"/>
      <c r="HT38" s="387"/>
      <c r="HU38" s="387"/>
      <c r="HV38" s="387"/>
      <c r="HW38" s="387"/>
      <c r="HX38" s="387"/>
      <c r="HY38" s="387"/>
      <c r="HZ38" s="387"/>
      <c r="IA38" s="387"/>
      <c r="IB38" s="387"/>
      <c r="IC38" s="387"/>
      <c r="ID38" s="387"/>
      <c r="IE38" s="387"/>
      <c r="IF38" s="387"/>
      <c r="IG38" s="387"/>
      <c r="IH38" s="387"/>
      <c r="II38" s="387"/>
      <c r="IJ38" s="387"/>
      <c r="IK38" s="387"/>
      <c r="IL38" s="387"/>
      <c r="IM38" s="387"/>
      <c r="IN38" s="387"/>
      <c r="IO38" s="387"/>
      <c r="IP38" s="387"/>
      <c r="IQ38" s="387"/>
      <c r="IR38" s="387"/>
      <c r="IS38" s="387"/>
      <c r="IT38" s="387"/>
      <c r="IU38" s="391"/>
    </row>
    <row r="39" spans="1:255" ht="24" customHeight="1" thickBot="1">
      <c r="A39" s="406"/>
      <c r="B39" s="875" t="s">
        <v>195</v>
      </c>
      <c r="C39" s="876"/>
      <c r="D39" s="1433" t="s">
        <v>1644</v>
      </c>
      <c r="E39" s="1434"/>
      <c r="F39" s="1434"/>
      <c r="G39" s="1434"/>
      <c r="H39" s="1434"/>
      <c r="I39" s="1434"/>
      <c r="J39" s="1435"/>
      <c r="K39" s="280"/>
      <c r="L39" s="387"/>
      <c r="M39" s="387"/>
      <c r="N39" s="387"/>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7"/>
      <c r="AN39" s="387"/>
      <c r="AO39" s="387"/>
      <c r="AP39" s="387"/>
      <c r="AQ39" s="387"/>
      <c r="AR39" s="387"/>
      <c r="AS39" s="387"/>
      <c r="AT39" s="387"/>
      <c r="AU39" s="387"/>
      <c r="AV39" s="387"/>
      <c r="AW39" s="387"/>
      <c r="AX39" s="387"/>
      <c r="AY39" s="387"/>
      <c r="AZ39" s="387"/>
      <c r="BA39" s="387"/>
      <c r="BB39" s="387"/>
      <c r="BC39" s="387"/>
      <c r="BD39" s="387"/>
      <c r="BE39" s="387"/>
      <c r="BF39" s="387"/>
      <c r="BG39" s="387"/>
      <c r="BH39" s="387"/>
      <c r="BI39" s="387"/>
      <c r="BJ39" s="387"/>
      <c r="BK39" s="387"/>
      <c r="BL39" s="387"/>
      <c r="BM39" s="387"/>
      <c r="BN39" s="387"/>
      <c r="BO39" s="387"/>
      <c r="BP39" s="387"/>
      <c r="BQ39" s="387"/>
      <c r="BR39" s="387"/>
      <c r="BS39" s="387"/>
      <c r="BT39" s="387"/>
      <c r="BU39" s="387"/>
      <c r="BV39" s="387"/>
      <c r="BW39" s="387"/>
      <c r="BX39" s="387"/>
      <c r="BY39" s="387"/>
      <c r="BZ39" s="387"/>
      <c r="CA39" s="387"/>
      <c r="CB39" s="387"/>
      <c r="CC39" s="387"/>
      <c r="CD39" s="387"/>
      <c r="CE39" s="387"/>
      <c r="CF39" s="387"/>
      <c r="CG39" s="387"/>
      <c r="CH39" s="387"/>
      <c r="CI39" s="387"/>
      <c r="CJ39" s="387"/>
      <c r="CK39" s="387"/>
      <c r="CL39" s="387"/>
      <c r="CM39" s="387"/>
      <c r="CN39" s="387"/>
      <c r="CO39" s="387"/>
      <c r="CP39" s="387"/>
      <c r="CQ39" s="387"/>
      <c r="CR39" s="387"/>
      <c r="CS39" s="387"/>
      <c r="CT39" s="387"/>
      <c r="CU39" s="387"/>
      <c r="CV39" s="387"/>
      <c r="CW39" s="387"/>
      <c r="CX39" s="387"/>
      <c r="CY39" s="387"/>
      <c r="CZ39" s="387"/>
      <c r="DA39" s="387"/>
      <c r="DB39" s="387"/>
      <c r="DC39" s="387"/>
      <c r="DD39" s="387"/>
      <c r="DE39" s="387"/>
      <c r="DF39" s="387"/>
      <c r="DG39" s="387"/>
      <c r="DH39" s="387"/>
      <c r="DI39" s="387"/>
      <c r="DJ39" s="387"/>
      <c r="DK39" s="387"/>
      <c r="DL39" s="387"/>
      <c r="DM39" s="387"/>
      <c r="DN39" s="387"/>
      <c r="DO39" s="387"/>
      <c r="DP39" s="387"/>
      <c r="DQ39" s="387"/>
      <c r="DR39" s="387"/>
      <c r="DS39" s="387"/>
      <c r="DT39" s="387"/>
      <c r="DU39" s="387"/>
      <c r="DV39" s="387"/>
      <c r="DW39" s="387"/>
      <c r="DX39" s="387"/>
      <c r="DY39" s="387"/>
      <c r="DZ39" s="387"/>
      <c r="EA39" s="387"/>
      <c r="EB39" s="387"/>
      <c r="EC39" s="387"/>
      <c r="ED39" s="387"/>
      <c r="EE39" s="387"/>
      <c r="EF39" s="387"/>
      <c r="EG39" s="387"/>
      <c r="EH39" s="387"/>
      <c r="EI39" s="387"/>
      <c r="EJ39" s="387"/>
      <c r="EK39" s="387"/>
      <c r="EL39" s="387"/>
      <c r="EM39" s="387"/>
      <c r="EN39" s="387"/>
      <c r="EO39" s="387"/>
      <c r="EP39" s="387"/>
      <c r="EQ39" s="387"/>
      <c r="ER39" s="387"/>
      <c r="ES39" s="387"/>
      <c r="ET39" s="387"/>
      <c r="EU39" s="387"/>
      <c r="EV39" s="387"/>
      <c r="EW39" s="387"/>
      <c r="EX39" s="387"/>
      <c r="EY39" s="387"/>
      <c r="EZ39" s="387"/>
      <c r="FA39" s="387"/>
      <c r="FB39" s="387"/>
      <c r="FC39" s="387"/>
      <c r="FD39" s="387"/>
      <c r="FE39" s="387"/>
      <c r="FF39" s="387"/>
      <c r="FG39" s="387"/>
      <c r="FH39" s="387"/>
      <c r="FI39" s="387"/>
      <c r="FJ39" s="387"/>
      <c r="FK39" s="387"/>
      <c r="FL39" s="387"/>
      <c r="FM39" s="387"/>
      <c r="FN39" s="387"/>
      <c r="FO39" s="387"/>
      <c r="FP39" s="387"/>
      <c r="FQ39" s="387"/>
      <c r="FR39" s="387"/>
      <c r="FS39" s="387"/>
      <c r="FT39" s="387"/>
      <c r="FU39" s="387"/>
      <c r="FV39" s="387"/>
      <c r="FW39" s="387"/>
      <c r="FX39" s="387"/>
      <c r="FY39" s="387"/>
      <c r="FZ39" s="387"/>
      <c r="GA39" s="387"/>
      <c r="GB39" s="387"/>
      <c r="GC39" s="387"/>
      <c r="GD39" s="387"/>
      <c r="GE39" s="387"/>
      <c r="GF39" s="387"/>
      <c r="GG39" s="387"/>
      <c r="GH39" s="387"/>
      <c r="GI39" s="387"/>
      <c r="GJ39" s="387"/>
      <c r="GK39" s="387"/>
      <c r="GL39" s="387"/>
      <c r="GM39" s="387"/>
      <c r="GN39" s="387"/>
      <c r="GO39" s="387"/>
      <c r="GP39" s="387"/>
      <c r="GQ39" s="387"/>
      <c r="GR39" s="387"/>
      <c r="GS39" s="387"/>
      <c r="GT39" s="387"/>
      <c r="GU39" s="387"/>
      <c r="GV39" s="387"/>
      <c r="GW39" s="387"/>
      <c r="GX39" s="387"/>
      <c r="GY39" s="387"/>
      <c r="GZ39" s="387"/>
      <c r="HA39" s="387"/>
      <c r="HB39" s="387"/>
      <c r="HC39" s="387"/>
      <c r="HD39" s="387"/>
      <c r="HE39" s="387"/>
      <c r="HF39" s="387"/>
      <c r="HG39" s="387"/>
      <c r="HH39" s="387"/>
      <c r="HI39" s="387"/>
      <c r="HJ39" s="387"/>
      <c r="HK39" s="387"/>
      <c r="HL39" s="387"/>
      <c r="HM39" s="387"/>
      <c r="HN39" s="387"/>
      <c r="HO39" s="387"/>
      <c r="HP39" s="387"/>
      <c r="HQ39" s="387"/>
      <c r="HR39" s="387"/>
      <c r="HS39" s="387"/>
      <c r="HT39" s="387"/>
      <c r="HU39" s="387"/>
      <c r="HV39" s="387"/>
      <c r="HW39" s="387"/>
      <c r="HX39" s="387"/>
      <c r="HY39" s="387"/>
      <c r="HZ39" s="387"/>
      <c r="IA39" s="387"/>
      <c r="IB39" s="387"/>
      <c r="IC39" s="387"/>
      <c r="ID39" s="387"/>
      <c r="IE39" s="387"/>
      <c r="IF39" s="387"/>
      <c r="IG39" s="387"/>
      <c r="IH39" s="387"/>
      <c r="II39" s="387"/>
      <c r="IJ39" s="387"/>
      <c r="IK39" s="387"/>
      <c r="IL39" s="387"/>
      <c r="IM39" s="387"/>
      <c r="IN39" s="387"/>
      <c r="IO39" s="387"/>
      <c r="IP39" s="387"/>
      <c r="IQ39" s="387"/>
      <c r="IR39" s="387"/>
      <c r="IS39" s="387"/>
      <c r="IT39" s="387"/>
      <c r="IU39" s="391"/>
    </row>
    <row r="40" spans="1:255" ht="21.95" customHeight="1" thickBot="1">
      <c r="A40" s="406"/>
      <c r="B40" s="875" t="s">
        <v>197</v>
      </c>
      <c r="C40" s="876"/>
      <c r="D40" s="1433" t="s">
        <v>488</v>
      </c>
      <c r="E40" s="1434"/>
      <c r="F40" s="1434"/>
      <c r="G40" s="1434"/>
      <c r="H40" s="1434"/>
      <c r="I40" s="1434"/>
      <c r="J40" s="1435"/>
      <c r="K40" s="280"/>
      <c r="L40" s="387"/>
      <c r="M40" s="387"/>
      <c r="N40" s="387"/>
      <c r="O40" s="387"/>
      <c r="P40" s="387"/>
      <c r="Q40" s="387"/>
      <c r="R40" s="387"/>
      <c r="S40" s="387"/>
      <c r="T40" s="387"/>
      <c r="U40" s="387"/>
      <c r="V40" s="387"/>
      <c r="W40" s="387"/>
      <c r="X40" s="387"/>
      <c r="Y40" s="387"/>
      <c r="Z40" s="387"/>
      <c r="AA40" s="387"/>
      <c r="AB40" s="387"/>
      <c r="AC40" s="387"/>
      <c r="AD40" s="387"/>
      <c r="AE40" s="387"/>
      <c r="AF40" s="387"/>
      <c r="AG40" s="387"/>
      <c r="AH40" s="387"/>
      <c r="AI40" s="387"/>
      <c r="AJ40" s="387"/>
      <c r="AK40" s="387"/>
      <c r="AL40" s="387"/>
      <c r="AM40" s="387"/>
      <c r="AN40" s="387"/>
      <c r="AO40" s="387"/>
      <c r="AP40" s="387"/>
      <c r="AQ40" s="387"/>
      <c r="AR40" s="387"/>
      <c r="AS40" s="387"/>
      <c r="AT40" s="387"/>
      <c r="AU40" s="387"/>
      <c r="AV40" s="387"/>
      <c r="AW40" s="387"/>
      <c r="AX40" s="387"/>
      <c r="AY40" s="387"/>
      <c r="AZ40" s="387"/>
      <c r="BA40" s="387"/>
      <c r="BB40" s="387"/>
      <c r="BC40" s="387"/>
      <c r="BD40" s="387"/>
      <c r="BE40" s="387"/>
      <c r="BF40" s="387"/>
      <c r="BG40" s="387"/>
      <c r="BH40" s="387"/>
      <c r="BI40" s="387"/>
      <c r="BJ40" s="387"/>
      <c r="BK40" s="387"/>
      <c r="BL40" s="387"/>
      <c r="BM40" s="387"/>
      <c r="BN40" s="387"/>
      <c r="BO40" s="387"/>
      <c r="BP40" s="387"/>
      <c r="BQ40" s="387"/>
      <c r="BR40" s="387"/>
      <c r="BS40" s="387"/>
      <c r="BT40" s="387"/>
      <c r="BU40" s="387"/>
      <c r="BV40" s="387"/>
      <c r="BW40" s="387"/>
      <c r="BX40" s="387"/>
      <c r="BY40" s="387"/>
      <c r="BZ40" s="387"/>
      <c r="CA40" s="387"/>
      <c r="CB40" s="387"/>
      <c r="CC40" s="387"/>
      <c r="CD40" s="387"/>
      <c r="CE40" s="387"/>
      <c r="CF40" s="387"/>
      <c r="CG40" s="387"/>
      <c r="CH40" s="387"/>
      <c r="CI40" s="387"/>
      <c r="CJ40" s="387"/>
      <c r="CK40" s="387"/>
      <c r="CL40" s="387"/>
      <c r="CM40" s="387"/>
      <c r="CN40" s="387"/>
      <c r="CO40" s="387"/>
      <c r="CP40" s="387"/>
      <c r="CQ40" s="387"/>
      <c r="CR40" s="387"/>
      <c r="CS40" s="387"/>
      <c r="CT40" s="387"/>
      <c r="CU40" s="387"/>
      <c r="CV40" s="387"/>
      <c r="CW40" s="387"/>
      <c r="CX40" s="387"/>
      <c r="CY40" s="387"/>
      <c r="CZ40" s="387"/>
      <c r="DA40" s="387"/>
      <c r="DB40" s="387"/>
      <c r="DC40" s="387"/>
      <c r="DD40" s="387"/>
      <c r="DE40" s="387"/>
      <c r="DF40" s="387"/>
      <c r="DG40" s="387"/>
      <c r="DH40" s="387"/>
      <c r="DI40" s="387"/>
      <c r="DJ40" s="387"/>
      <c r="DK40" s="387"/>
      <c r="DL40" s="387"/>
      <c r="DM40" s="387"/>
      <c r="DN40" s="387"/>
      <c r="DO40" s="387"/>
      <c r="DP40" s="387"/>
      <c r="DQ40" s="387"/>
      <c r="DR40" s="387"/>
      <c r="DS40" s="387"/>
      <c r="DT40" s="387"/>
      <c r="DU40" s="387"/>
      <c r="DV40" s="387"/>
      <c r="DW40" s="387"/>
      <c r="DX40" s="387"/>
      <c r="DY40" s="387"/>
      <c r="DZ40" s="387"/>
      <c r="EA40" s="387"/>
      <c r="EB40" s="387"/>
      <c r="EC40" s="387"/>
      <c r="ED40" s="387"/>
      <c r="EE40" s="387"/>
      <c r="EF40" s="387"/>
      <c r="EG40" s="387"/>
      <c r="EH40" s="387"/>
      <c r="EI40" s="387"/>
      <c r="EJ40" s="387"/>
      <c r="EK40" s="387"/>
      <c r="EL40" s="387"/>
      <c r="EM40" s="387"/>
      <c r="EN40" s="387"/>
      <c r="EO40" s="387"/>
      <c r="EP40" s="387"/>
      <c r="EQ40" s="387"/>
      <c r="ER40" s="387"/>
      <c r="ES40" s="387"/>
      <c r="ET40" s="387"/>
      <c r="EU40" s="387"/>
      <c r="EV40" s="387"/>
      <c r="EW40" s="387"/>
      <c r="EX40" s="387"/>
      <c r="EY40" s="387"/>
      <c r="EZ40" s="387"/>
      <c r="FA40" s="387"/>
      <c r="FB40" s="387"/>
      <c r="FC40" s="387"/>
      <c r="FD40" s="387"/>
      <c r="FE40" s="387"/>
      <c r="FF40" s="387"/>
      <c r="FG40" s="387"/>
      <c r="FH40" s="387"/>
      <c r="FI40" s="387"/>
      <c r="FJ40" s="387"/>
      <c r="FK40" s="387"/>
      <c r="FL40" s="387"/>
      <c r="FM40" s="387"/>
      <c r="FN40" s="387"/>
      <c r="FO40" s="387"/>
      <c r="FP40" s="387"/>
      <c r="FQ40" s="387"/>
      <c r="FR40" s="387"/>
      <c r="FS40" s="387"/>
      <c r="FT40" s="387"/>
      <c r="FU40" s="387"/>
      <c r="FV40" s="387"/>
      <c r="FW40" s="387"/>
      <c r="FX40" s="387"/>
      <c r="FY40" s="387"/>
      <c r="FZ40" s="387"/>
      <c r="GA40" s="387"/>
      <c r="GB40" s="387"/>
      <c r="GC40" s="387"/>
      <c r="GD40" s="387"/>
      <c r="GE40" s="387"/>
      <c r="GF40" s="387"/>
      <c r="GG40" s="387"/>
      <c r="GH40" s="387"/>
      <c r="GI40" s="387"/>
      <c r="GJ40" s="387"/>
      <c r="GK40" s="387"/>
      <c r="GL40" s="387"/>
      <c r="GM40" s="387"/>
      <c r="GN40" s="387"/>
      <c r="GO40" s="387"/>
      <c r="GP40" s="387"/>
      <c r="GQ40" s="387"/>
      <c r="GR40" s="387"/>
      <c r="GS40" s="387"/>
      <c r="GT40" s="387"/>
      <c r="GU40" s="387"/>
      <c r="GV40" s="387"/>
      <c r="GW40" s="387"/>
      <c r="GX40" s="387"/>
      <c r="GY40" s="387"/>
      <c r="GZ40" s="387"/>
      <c r="HA40" s="387"/>
      <c r="HB40" s="387"/>
      <c r="HC40" s="387"/>
      <c r="HD40" s="387"/>
      <c r="HE40" s="387"/>
      <c r="HF40" s="387"/>
      <c r="HG40" s="387"/>
      <c r="HH40" s="387"/>
      <c r="HI40" s="387"/>
      <c r="HJ40" s="387"/>
      <c r="HK40" s="387"/>
      <c r="HL40" s="387"/>
      <c r="HM40" s="387"/>
      <c r="HN40" s="387"/>
      <c r="HO40" s="387"/>
      <c r="HP40" s="387"/>
      <c r="HQ40" s="387"/>
      <c r="HR40" s="387"/>
      <c r="HS40" s="387"/>
      <c r="HT40" s="387"/>
      <c r="HU40" s="387"/>
      <c r="HV40" s="387"/>
      <c r="HW40" s="387"/>
      <c r="HX40" s="387"/>
      <c r="HY40" s="387"/>
      <c r="HZ40" s="387"/>
      <c r="IA40" s="387"/>
      <c r="IB40" s="387"/>
      <c r="IC40" s="387"/>
      <c r="ID40" s="387"/>
      <c r="IE40" s="387"/>
      <c r="IF40" s="387"/>
      <c r="IG40" s="387"/>
      <c r="IH40" s="387"/>
      <c r="II40" s="387"/>
      <c r="IJ40" s="387"/>
      <c r="IK40" s="387"/>
      <c r="IL40" s="387"/>
      <c r="IM40" s="387"/>
      <c r="IN40" s="387"/>
      <c r="IO40" s="387"/>
      <c r="IP40" s="387"/>
      <c r="IQ40" s="387"/>
      <c r="IR40" s="387"/>
      <c r="IS40" s="387"/>
      <c r="IT40" s="387"/>
      <c r="IU40" s="391"/>
    </row>
    <row r="41" spans="1:255" ht="15" customHeight="1" thickBot="1">
      <c r="A41" s="398"/>
      <c r="B41" s="877"/>
      <c r="C41" s="878"/>
      <c r="D41" s="879"/>
      <c r="E41" s="879"/>
      <c r="F41" s="850"/>
      <c r="G41" s="850"/>
      <c r="H41" s="850"/>
      <c r="I41" s="850"/>
      <c r="J41" s="850"/>
      <c r="K41" s="248"/>
      <c r="L41" s="387"/>
      <c r="M41" s="387"/>
      <c r="N41" s="387"/>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P41" s="387"/>
      <c r="AQ41" s="387"/>
      <c r="AR41" s="387"/>
      <c r="AS41" s="387"/>
      <c r="AT41" s="387"/>
      <c r="AU41" s="387"/>
      <c r="AV41" s="387"/>
      <c r="AW41" s="387"/>
      <c r="AX41" s="387"/>
      <c r="AY41" s="387"/>
      <c r="AZ41" s="387"/>
      <c r="BA41" s="387"/>
      <c r="BB41" s="387"/>
      <c r="BC41" s="387"/>
      <c r="BD41" s="387"/>
      <c r="BE41" s="387"/>
      <c r="BF41" s="387"/>
      <c r="BG41" s="387"/>
      <c r="BH41" s="387"/>
      <c r="BI41" s="387"/>
      <c r="BJ41" s="387"/>
      <c r="BK41" s="387"/>
      <c r="BL41" s="387"/>
      <c r="BM41" s="387"/>
      <c r="BN41" s="387"/>
      <c r="BO41" s="387"/>
      <c r="BP41" s="387"/>
      <c r="BQ41" s="387"/>
      <c r="BR41" s="387"/>
      <c r="BS41" s="387"/>
      <c r="BT41" s="387"/>
      <c r="BU41" s="387"/>
      <c r="BV41" s="387"/>
      <c r="BW41" s="387"/>
      <c r="BX41" s="387"/>
      <c r="BY41" s="387"/>
      <c r="BZ41" s="387"/>
      <c r="CA41" s="387"/>
      <c r="CB41" s="387"/>
      <c r="CC41" s="387"/>
      <c r="CD41" s="387"/>
      <c r="CE41" s="387"/>
      <c r="CF41" s="387"/>
      <c r="CG41" s="387"/>
      <c r="CH41" s="387"/>
      <c r="CI41" s="387"/>
      <c r="CJ41" s="387"/>
      <c r="CK41" s="387"/>
      <c r="CL41" s="387"/>
      <c r="CM41" s="387"/>
      <c r="CN41" s="387"/>
      <c r="CO41" s="387"/>
      <c r="CP41" s="387"/>
      <c r="CQ41" s="387"/>
      <c r="CR41" s="387"/>
      <c r="CS41" s="387"/>
      <c r="CT41" s="387"/>
      <c r="CU41" s="387"/>
      <c r="CV41" s="387"/>
      <c r="CW41" s="387"/>
      <c r="CX41" s="387"/>
      <c r="CY41" s="387"/>
      <c r="CZ41" s="387"/>
      <c r="DA41" s="387"/>
      <c r="DB41" s="387"/>
      <c r="DC41" s="387"/>
      <c r="DD41" s="387"/>
      <c r="DE41" s="387"/>
      <c r="DF41" s="387"/>
      <c r="DG41" s="387"/>
      <c r="DH41" s="387"/>
      <c r="DI41" s="387"/>
      <c r="DJ41" s="387"/>
      <c r="DK41" s="387"/>
      <c r="DL41" s="387"/>
      <c r="DM41" s="387"/>
      <c r="DN41" s="387"/>
      <c r="DO41" s="387"/>
      <c r="DP41" s="387"/>
      <c r="DQ41" s="387"/>
      <c r="DR41" s="387"/>
      <c r="DS41" s="387"/>
      <c r="DT41" s="387"/>
      <c r="DU41" s="387"/>
      <c r="DV41" s="387"/>
      <c r="DW41" s="387"/>
      <c r="DX41" s="387"/>
      <c r="DY41" s="387"/>
      <c r="DZ41" s="387"/>
      <c r="EA41" s="387"/>
      <c r="EB41" s="387"/>
      <c r="EC41" s="387"/>
      <c r="ED41" s="387"/>
      <c r="EE41" s="387"/>
      <c r="EF41" s="387"/>
      <c r="EG41" s="387"/>
      <c r="EH41" s="387"/>
      <c r="EI41" s="387"/>
      <c r="EJ41" s="387"/>
      <c r="EK41" s="387"/>
      <c r="EL41" s="387"/>
      <c r="EM41" s="387"/>
      <c r="EN41" s="387"/>
      <c r="EO41" s="387"/>
      <c r="EP41" s="387"/>
      <c r="EQ41" s="387"/>
      <c r="ER41" s="387"/>
      <c r="ES41" s="387"/>
      <c r="ET41" s="387"/>
      <c r="EU41" s="387"/>
      <c r="EV41" s="387"/>
      <c r="EW41" s="387"/>
      <c r="EX41" s="387"/>
      <c r="EY41" s="387"/>
      <c r="EZ41" s="387"/>
      <c r="FA41" s="387"/>
      <c r="FB41" s="387"/>
      <c r="FC41" s="387"/>
      <c r="FD41" s="387"/>
      <c r="FE41" s="387"/>
      <c r="FF41" s="387"/>
      <c r="FG41" s="387"/>
      <c r="FH41" s="387"/>
      <c r="FI41" s="387"/>
      <c r="FJ41" s="387"/>
      <c r="FK41" s="387"/>
      <c r="FL41" s="387"/>
      <c r="FM41" s="387"/>
      <c r="FN41" s="387"/>
      <c r="FO41" s="387"/>
      <c r="FP41" s="387"/>
      <c r="FQ41" s="387"/>
      <c r="FR41" s="387"/>
      <c r="FS41" s="387"/>
      <c r="FT41" s="387"/>
      <c r="FU41" s="387"/>
      <c r="FV41" s="387"/>
      <c r="FW41" s="387"/>
      <c r="FX41" s="387"/>
      <c r="FY41" s="387"/>
      <c r="FZ41" s="387"/>
      <c r="GA41" s="387"/>
      <c r="GB41" s="387"/>
      <c r="GC41" s="387"/>
      <c r="GD41" s="387"/>
      <c r="GE41" s="387"/>
      <c r="GF41" s="387"/>
      <c r="GG41" s="387"/>
      <c r="GH41" s="387"/>
      <c r="GI41" s="387"/>
      <c r="GJ41" s="387"/>
      <c r="GK41" s="387"/>
      <c r="GL41" s="387"/>
      <c r="GM41" s="387"/>
      <c r="GN41" s="387"/>
      <c r="GO41" s="387"/>
      <c r="GP41" s="387"/>
      <c r="GQ41" s="387"/>
      <c r="GR41" s="387"/>
      <c r="GS41" s="387"/>
      <c r="GT41" s="387"/>
      <c r="GU41" s="387"/>
      <c r="GV41" s="387"/>
      <c r="GW41" s="387"/>
      <c r="GX41" s="387"/>
      <c r="GY41" s="387"/>
      <c r="GZ41" s="387"/>
      <c r="HA41" s="387"/>
      <c r="HB41" s="387"/>
      <c r="HC41" s="387"/>
      <c r="HD41" s="387"/>
      <c r="HE41" s="387"/>
      <c r="HF41" s="387"/>
      <c r="HG41" s="387"/>
      <c r="HH41" s="387"/>
      <c r="HI41" s="387"/>
      <c r="HJ41" s="387"/>
      <c r="HK41" s="387"/>
      <c r="HL41" s="387"/>
      <c r="HM41" s="387"/>
      <c r="HN41" s="387"/>
      <c r="HO41" s="387"/>
      <c r="HP41" s="387"/>
      <c r="HQ41" s="387"/>
      <c r="HR41" s="387"/>
      <c r="HS41" s="387"/>
      <c r="HT41" s="387"/>
      <c r="HU41" s="387"/>
      <c r="HV41" s="387"/>
      <c r="HW41" s="387"/>
      <c r="HX41" s="387"/>
      <c r="HY41" s="387"/>
      <c r="HZ41" s="387"/>
      <c r="IA41" s="387"/>
      <c r="IB41" s="387"/>
      <c r="IC41" s="387"/>
      <c r="ID41" s="387"/>
      <c r="IE41" s="387"/>
      <c r="IF41" s="387"/>
      <c r="IG41" s="387"/>
      <c r="IH41" s="387"/>
      <c r="II41" s="387"/>
      <c r="IJ41" s="387"/>
      <c r="IK41" s="387"/>
      <c r="IL41" s="387"/>
      <c r="IM41" s="387"/>
      <c r="IN41" s="387"/>
      <c r="IO41" s="387"/>
      <c r="IP41" s="387"/>
      <c r="IQ41" s="387"/>
      <c r="IR41" s="387"/>
      <c r="IS41" s="387"/>
      <c r="IT41" s="387"/>
      <c r="IU41" s="391"/>
    </row>
    <row r="42" spans="1:255" ht="24" customHeight="1" thickBot="1">
      <c r="A42" s="406"/>
      <c r="B42" s="1436" t="s">
        <v>199</v>
      </c>
      <c r="C42" s="1434"/>
      <c r="D42" s="1434"/>
      <c r="E42" s="880"/>
      <c r="F42" s="280"/>
      <c r="G42" s="248"/>
      <c r="H42" s="248"/>
      <c r="I42" s="248"/>
      <c r="J42" s="248"/>
      <c r="K42" s="248"/>
      <c r="L42" s="387"/>
      <c r="M42" s="387"/>
      <c r="N42" s="387"/>
      <c r="O42" s="387"/>
      <c r="P42" s="387"/>
      <c r="Q42" s="387"/>
      <c r="R42" s="387"/>
      <c r="S42" s="387"/>
      <c r="T42" s="387"/>
      <c r="U42" s="387"/>
      <c r="V42" s="387"/>
      <c r="W42" s="387"/>
      <c r="X42" s="387"/>
      <c r="Y42" s="387"/>
      <c r="Z42" s="387"/>
      <c r="AA42" s="387"/>
      <c r="AB42" s="387"/>
      <c r="AC42" s="387"/>
      <c r="AD42" s="387"/>
      <c r="AE42" s="387"/>
      <c r="AF42" s="387"/>
      <c r="AG42" s="387"/>
      <c r="AH42" s="387"/>
      <c r="AI42" s="387"/>
      <c r="AJ42" s="387"/>
      <c r="AK42" s="387"/>
      <c r="AL42" s="387"/>
      <c r="AM42" s="387"/>
      <c r="AN42" s="387"/>
      <c r="AO42" s="387"/>
      <c r="AP42" s="387"/>
      <c r="AQ42" s="387"/>
      <c r="AR42" s="387"/>
      <c r="AS42" s="387"/>
      <c r="AT42" s="387"/>
      <c r="AU42" s="387"/>
      <c r="AV42" s="387"/>
      <c r="AW42" s="387"/>
      <c r="AX42" s="387"/>
      <c r="AY42" s="387"/>
      <c r="AZ42" s="387"/>
      <c r="BA42" s="387"/>
      <c r="BB42" s="387"/>
      <c r="BC42" s="387"/>
      <c r="BD42" s="387"/>
      <c r="BE42" s="387"/>
      <c r="BF42" s="387"/>
      <c r="BG42" s="387"/>
      <c r="BH42" s="387"/>
      <c r="BI42" s="387"/>
      <c r="BJ42" s="387"/>
      <c r="BK42" s="387"/>
      <c r="BL42" s="387"/>
      <c r="BM42" s="387"/>
      <c r="BN42" s="387"/>
      <c r="BO42" s="387"/>
      <c r="BP42" s="387"/>
      <c r="BQ42" s="387"/>
      <c r="BR42" s="387"/>
      <c r="BS42" s="387"/>
      <c r="BT42" s="387"/>
      <c r="BU42" s="387"/>
      <c r="BV42" s="387"/>
      <c r="BW42" s="387"/>
      <c r="BX42" s="387"/>
      <c r="BY42" s="387"/>
      <c r="BZ42" s="387"/>
      <c r="CA42" s="387"/>
      <c r="CB42" s="387"/>
      <c r="CC42" s="387"/>
      <c r="CD42" s="387"/>
      <c r="CE42" s="387"/>
      <c r="CF42" s="387"/>
      <c r="CG42" s="387"/>
      <c r="CH42" s="387"/>
      <c r="CI42" s="387"/>
      <c r="CJ42" s="387"/>
      <c r="CK42" s="387"/>
      <c r="CL42" s="387"/>
      <c r="CM42" s="387"/>
      <c r="CN42" s="387"/>
      <c r="CO42" s="387"/>
      <c r="CP42" s="387"/>
      <c r="CQ42" s="387"/>
      <c r="CR42" s="387"/>
      <c r="CS42" s="387"/>
      <c r="CT42" s="387"/>
      <c r="CU42" s="387"/>
      <c r="CV42" s="387"/>
      <c r="CW42" s="387"/>
      <c r="CX42" s="387"/>
      <c r="CY42" s="387"/>
      <c r="CZ42" s="387"/>
      <c r="DA42" s="387"/>
      <c r="DB42" s="387"/>
      <c r="DC42" s="387"/>
      <c r="DD42" s="387"/>
      <c r="DE42" s="387"/>
      <c r="DF42" s="387"/>
      <c r="DG42" s="387"/>
      <c r="DH42" s="387"/>
      <c r="DI42" s="387"/>
      <c r="DJ42" s="387"/>
      <c r="DK42" s="387"/>
      <c r="DL42" s="387"/>
      <c r="DM42" s="387"/>
      <c r="DN42" s="387"/>
      <c r="DO42" s="387"/>
      <c r="DP42" s="387"/>
      <c r="DQ42" s="387"/>
      <c r="DR42" s="387"/>
      <c r="DS42" s="387"/>
      <c r="DT42" s="387"/>
      <c r="DU42" s="387"/>
      <c r="DV42" s="387"/>
      <c r="DW42" s="387"/>
      <c r="DX42" s="387"/>
      <c r="DY42" s="387"/>
      <c r="DZ42" s="387"/>
      <c r="EA42" s="387"/>
      <c r="EB42" s="387"/>
      <c r="EC42" s="387"/>
      <c r="ED42" s="387"/>
      <c r="EE42" s="387"/>
      <c r="EF42" s="387"/>
      <c r="EG42" s="387"/>
      <c r="EH42" s="387"/>
      <c r="EI42" s="387"/>
      <c r="EJ42" s="387"/>
      <c r="EK42" s="387"/>
      <c r="EL42" s="387"/>
      <c r="EM42" s="387"/>
      <c r="EN42" s="387"/>
      <c r="EO42" s="387"/>
      <c r="EP42" s="387"/>
      <c r="EQ42" s="387"/>
      <c r="ER42" s="387"/>
      <c r="ES42" s="387"/>
      <c r="ET42" s="387"/>
      <c r="EU42" s="387"/>
      <c r="EV42" s="387"/>
      <c r="EW42" s="387"/>
      <c r="EX42" s="387"/>
      <c r="EY42" s="387"/>
      <c r="EZ42" s="387"/>
      <c r="FA42" s="387"/>
      <c r="FB42" s="387"/>
      <c r="FC42" s="387"/>
      <c r="FD42" s="387"/>
      <c r="FE42" s="387"/>
      <c r="FF42" s="387"/>
      <c r="FG42" s="387"/>
      <c r="FH42" s="387"/>
      <c r="FI42" s="387"/>
      <c r="FJ42" s="387"/>
      <c r="FK42" s="387"/>
      <c r="FL42" s="387"/>
      <c r="FM42" s="387"/>
      <c r="FN42" s="387"/>
      <c r="FO42" s="387"/>
      <c r="FP42" s="387"/>
      <c r="FQ42" s="387"/>
      <c r="FR42" s="387"/>
      <c r="FS42" s="387"/>
      <c r="FT42" s="387"/>
      <c r="FU42" s="387"/>
      <c r="FV42" s="387"/>
      <c r="FW42" s="387"/>
      <c r="FX42" s="387"/>
      <c r="FY42" s="387"/>
      <c r="FZ42" s="387"/>
      <c r="GA42" s="387"/>
      <c r="GB42" s="387"/>
      <c r="GC42" s="387"/>
      <c r="GD42" s="387"/>
      <c r="GE42" s="387"/>
      <c r="GF42" s="387"/>
      <c r="GG42" s="387"/>
      <c r="GH42" s="387"/>
      <c r="GI42" s="387"/>
      <c r="GJ42" s="387"/>
      <c r="GK42" s="387"/>
      <c r="GL42" s="387"/>
      <c r="GM42" s="387"/>
      <c r="GN42" s="387"/>
      <c r="GO42" s="387"/>
      <c r="GP42" s="387"/>
      <c r="GQ42" s="387"/>
      <c r="GR42" s="387"/>
      <c r="GS42" s="387"/>
      <c r="GT42" s="387"/>
      <c r="GU42" s="387"/>
      <c r="GV42" s="387"/>
      <c r="GW42" s="387"/>
      <c r="GX42" s="387"/>
      <c r="GY42" s="387"/>
      <c r="GZ42" s="387"/>
      <c r="HA42" s="387"/>
      <c r="HB42" s="387"/>
      <c r="HC42" s="387"/>
      <c r="HD42" s="387"/>
      <c r="HE42" s="387"/>
      <c r="HF42" s="387"/>
      <c r="HG42" s="387"/>
      <c r="HH42" s="387"/>
      <c r="HI42" s="387"/>
      <c r="HJ42" s="387"/>
      <c r="HK42" s="387"/>
      <c r="HL42" s="387"/>
      <c r="HM42" s="387"/>
      <c r="HN42" s="387"/>
      <c r="HO42" s="387"/>
      <c r="HP42" s="387"/>
      <c r="HQ42" s="387"/>
      <c r="HR42" s="387"/>
      <c r="HS42" s="387"/>
      <c r="HT42" s="387"/>
      <c r="HU42" s="387"/>
      <c r="HV42" s="387"/>
      <c r="HW42" s="387"/>
      <c r="HX42" s="387"/>
      <c r="HY42" s="387"/>
      <c r="HZ42" s="387"/>
      <c r="IA42" s="387"/>
      <c r="IB42" s="387"/>
      <c r="IC42" s="387"/>
      <c r="ID42" s="387"/>
      <c r="IE42" s="387"/>
      <c r="IF42" s="387"/>
      <c r="IG42" s="387"/>
      <c r="IH42" s="387"/>
      <c r="II42" s="387"/>
      <c r="IJ42" s="387"/>
      <c r="IK42" s="387"/>
      <c r="IL42" s="387"/>
      <c r="IM42" s="387"/>
      <c r="IN42" s="387"/>
      <c r="IO42" s="387"/>
      <c r="IP42" s="387"/>
      <c r="IQ42" s="387"/>
      <c r="IR42" s="387"/>
      <c r="IS42" s="387"/>
      <c r="IT42" s="387"/>
      <c r="IU42" s="391"/>
    </row>
    <row r="43" spans="1:255" ht="15.95" customHeight="1" thickBot="1">
      <c r="A43" s="344">
        <f t="shared" ref="A43:A48" si="1">A44-1</f>
        <v>101</v>
      </c>
      <c r="B43" s="1437">
        <v>1</v>
      </c>
      <c r="C43" s="881"/>
      <c r="D43" s="882" t="s">
        <v>200</v>
      </c>
      <c r="E43" s="691" t="s">
        <v>285</v>
      </c>
      <c r="F43" s="386"/>
      <c r="G43" s="248"/>
      <c r="H43" s="248"/>
      <c r="I43" s="248"/>
      <c r="J43" s="248"/>
      <c r="K43" s="248"/>
      <c r="L43" s="387"/>
      <c r="M43" s="387"/>
      <c r="N43" s="387"/>
      <c r="O43" s="387"/>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7"/>
      <c r="AM43" s="387"/>
      <c r="AN43" s="387"/>
      <c r="AO43" s="387"/>
      <c r="AP43" s="387"/>
      <c r="AQ43" s="387"/>
      <c r="AR43" s="387"/>
      <c r="AS43" s="387"/>
      <c r="AT43" s="387"/>
      <c r="AU43" s="387"/>
      <c r="AV43" s="387"/>
      <c r="AW43" s="387"/>
      <c r="AX43" s="387"/>
      <c r="AY43" s="387"/>
      <c r="AZ43" s="387"/>
      <c r="BA43" s="387"/>
      <c r="BB43" s="387"/>
      <c r="BC43" s="387"/>
      <c r="BD43" s="387"/>
      <c r="BE43" s="387"/>
      <c r="BF43" s="387"/>
      <c r="BG43" s="387"/>
      <c r="BH43" s="387"/>
      <c r="BI43" s="387"/>
      <c r="BJ43" s="387"/>
      <c r="BK43" s="387"/>
      <c r="BL43" s="387"/>
      <c r="BM43" s="387"/>
      <c r="BN43" s="387"/>
      <c r="BO43" s="387"/>
      <c r="BP43" s="387"/>
      <c r="BQ43" s="387"/>
      <c r="BR43" s="387"/>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c r="CX43" s="387"/>
      <c r="CY43" s="387"/>
      <c r="CZ43" s="387"/>
      <c r="DA43" s="387"/>
      <c r="DB43" s="387"/>
      <c r="DC43" s="387"/>
      <c r="DD43" s="387"/>
      <c r="DE43" s="387"/>
      <c r="DF43" s="387"/>
      <c r="DG43" s="387"/>
      <c r="DH43" s="387"/>
      <c r="DI43" s="387"/>
      <c r="DJ43" s="387"/>
      <c r="DK43" s="387"/>
      <c r="DL43" s="387"/>
      <c r="DM43" s="387"/>
      <c r="DN43" s="387"/>
      <c r="DO43" s="387"/>
      <c r="DP43" s="387"/>
      <c r="DQ43" s="387"/>
      <c r="DR43" s="387"/>
      <c r="DS43" s="387"/>
      <c r="DT43" s="387"/>
      <c r="DU43" s="387"/>
      <c r="DV43" s="387"/>
      <c r="DW43" s="387"/>
      <c r="DX43" s="387"/>
      <c r="DY43" s="387"/>
      <c r="DZ43" s="387"/>
      <c r="EA43" s="387"/>
      <c r="EB43" s="387"/>
      <c r="EC43" s="387"/>
      <c r="ED43" s="387"/>
      <c r="EE43" s="387"/>
      <c r="EF43" s="387"/>
      <c r="EG43" s="387"/>
      <c r="EH43" s="387"/>
      <c r="EI43" s="387"/>
      <c r="EJ43" s="387"/>
      <c r="EK43" s="387"/>
      <c r="EL43" s="387"/>
      <c r="EM43" s="387"/>
      <c r="EN43" s="387"/>
      <c r="EO43" s="387"/>
      <c r="EP43" s="387"/>
      <c r="EQ43" s="387"/>
      <c r="ER43" s="387"/>
      <c r="ES43" s="387"/>
      <c r="ET43" s="387"/>
      <c r="EU43" s="387"/>
      <c r="EV43" s="387"/>
      <c r="EW43" s="387"/>
      <c r="EX43" s="387"/>
      <c r="EY43" s="387"/>
      <c r="EZ43" s="387"/>
      <c r="FA43" s="387"/>
      <c r="FB43" s="387"/>
      <c r="FC43" s="387"/>
      <c r="FD43" s="387"/>
      <c r="FE43" s="387"/>
      <c r="FF43" s="387"/>
      <c r="FG43" s="387"/>
      <c r="FH43" s="387"/>
      <c r="FI43" s="387"/>
      <c r="FJ43" s="387"/>
      <c r="FK43" s="387"/>
      <c r="FL43" s="387"/>
      <c r="FM43" s="387"/>
      <c r="FN43" s="387"/>
      <c r="FO43" s="387"/>
      <c r="FP43" s="387"/>
      <c r="FQ43" s="387"/>
      <c r="FR43" s="387"/>
      <c r="FS43" s="387"/>
      <c r="FT43" s="387"/>
      <c r="FU43" s="387"/>
      <c r="FV43" s="387"/>
      <c r="FW43" s="387"/>
      <c r="FX43" s="387"/>
      <c r="FY43" s="387"/>
      <c r="FZ43" s="387"/>
      <c r="GA43" s="387"/>
      <c r="GB43" s="387"/>
      <c r="GC43" s="387"/>
      <c r="GD43" s="387"/>
      <c r="GE43" s="387"/>
      <c r="GF43" s="387"/>
      <c r="GG43" s="387"/>
      <c r="GH43" s="387"/>
      <c r="GI43" s="387"/>
      <c r="GJ43" s="387"/>
      <c r="GK43" s="387"/>
      <c r="GL43" s="387"/>
      <c r="GM43" s="387"/>
      <c r="GN43" s="387"/>
      <c r="GO43" s="387"/>
      <c r="GP43" s="387"/>
      <c r="GQ43" s="387"/>
      <c r="GR43" s="387"/>
      <c r="GS43" s="387"/>
      <c r="GT43" s="387"/>
      <c r="GU43" s="387"/>
      <c r="GV43" s="387"/>
      <c r="GW43" s="387"/>
      <c r="GX43" s="387"/>
      <c r="GY43" s="387"/>
      <c r="GZ43" s="387"/>
      <c r="HA43" s="387"/>
      <c r="HB43" s="387"/>
      <c r="HC43" s="387"/>
      <c r="HD43" s="387"/>
      <c r="HE43" s="387"/>
      <c r="HF43" s="387"/>
      <c r="HG43" s="387"/>
      <c r="HH43" s="387"/>
      <c r="HI43" s="387"/>
      <c r="HJ43" s="387"/>
      <c r="HK43" s="387"/>
      <c r="HL43" s="387"/>
      <c r="HM43" s="387"/>
      <c r="HN43" s="387"/>
      <c r="HO43" s="387"/>
      <c r="HP43" s="387"/>
      <c r="HQ43" s="387"/>
      <c r="HR43" s="387"/>
      <c r="HS43" s="387"/>
      <c r="HT43" s="387"/>
      <c r="HU43" s="387"/>
      <c r="HV43" s="387"/>
      <c r="HW43" s="387"/>
      <c r="HX43" s="387"/>
      <c r="HY43" s="387"/>
      <c r="HZ43" s="387"/>
      <c r="IA43" s="387"/>
      <c r="IB43" s="387"/>
      <c r="IC43" s="387"/>
      <c r="ID43" s="387"/>
      <c r="IE43" s="387"/>
      <c r="IF43" s="387"/>
      <c r="IG43" s="387"/>
      <c r="IH43" s="387"/>
      <c r="II43" s="387"/>
      <c r="IJ43" s="387"/>
      <c r="IK43" s="387"/>
      <c r="IL43" s="387"/>
      <c r="IM43" s="387"/>
      <c r="IN43" s="387"/>
      <c r="IO43" s="387"/>
      <c r="IP43" s="387"/>
      <c r="IQ43" s="387"/>
      <c r="IR43" s="387"/>
      <c r="IS43" s="387"/>
      <c r="IT43" s="387"/>
      <c r="IU43" s="391"/>
    </row>
    <row r="44" spans="1:255" ht="15.95" customHeight="1" thickBot="1">
      <c r="A44" s="344">
        <f t="shared" si="1"/>
        <v>102</v>
      </c>
      <c r="B44" s="1113"/>
      <c r="C44" s="348"/>
      <c r="D44" s="858" t="s">
        <v>202</v>
      </c>
      <c r="E44" s="691" t="s">
        <v>489</v>
      </c>
      <c r="F44" s="386"/>
      <c r="G44" s="248"/>
      <c r="H44" s="248"/>
      <c r="I44" s="248"/>
      <c r="J44" s="248"/>
      <c r="K44" s="248"/>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7"/>
      <c r="AM44" s="387"/>
      <c r="AN44" s="387"/>
      <c r="AO44" s="387"/>
      <c r="AP44" s="387"/>
      <c r="AQ44" s="387"/>
      <c r="AR44" s="387"/>
      <c r="AS44" s="387"/>
      <c r="AT44" s="387"/>
      <c r="AU44" s="387"/>
      <c r="AV44" s="387"/>
      <c r="AW44" s="387"/>
      <c r="AX44" s="387"/>
      <c r="AY44" s="387"/>
      <c r="AZ44" s="387"/>
      <c r="BA44" s="387"/>
      <c r="BB44" s="387"/>
      <c r="BC44" s="387"/>
      <c r="BD44" s="387"/>
      <c r="BE44" s="387"/>
      <c r="BF44" s="387"/>
      <c r="BG44" s="387"/>
      <c r="BH44" s="387"/>
      <c r="BI44" s="387"/>
      <c r="BJ44" s="387"/>
      <c r="BK44" s="387"/>
      <c r="BL44" s="387"/>
      <c r="BM44" s="387"/>
      <c r="BN44" s="387"/>
      <c r="BO44" s="387"/>
      <c r="BP44" s="387"/>
      <c r="BQ44" s="387"/>
      <c r="BR44" s="387"/>
      <c r="BS44" s="387"/>
      <c r="BT44" s="387"/>
      <c r="BU44" s="387"/>
      <c r="BV44" s="387"/>
      <c r="BW44" s="387"/>
      <c r="BX44" s="387"/>
      <c r="BY44" s="387"/>
      <c r="BZ44" s="387"/>
      <c r="CA44" s="387"/>
      <c r="CB44" s="387"/>
      <c r="CC44" s="387"/>
      <c r="CD44" s="387"/>
      <c r="CE44" s="387"/>
      <c r="CF44" s="387"/>
      <c r="CG44" s="387"/>
      <c r="CH44" s="387"/>
      <c r="CI44" s="387"/>
      <c r="CJ44" s="387"/>
      <c r="CK44" s="387"/>
      <c r="CL44" s="387"/>
      <c r="CM44" s="387"/>
      <c r="CN44" s="387"/>
      <c r="CO44" s="387"/>
      <c r="CP44" s="387"/>
      <c r="CQ44" s="387"/>
      <c r="CR44" s="387"/>
      <c r="CS44" s="387"/>
      <c r="CT44" s="387"/>
      <c r="CU44" s="387"/>
      <c r="CV44" s="387"/>
      <c r="CW44" s="387"/>
      <c r="CX44" s="387"/>
      <c r="CY44" s="387"/>
      <c r="CZ44" s="387"/>
      <c r="DA44" s="387"/>
      <c r="DB44" s="387"/>
      <c r="DC44" s="387"/>
      <c r="DD44" s="387"/>
      <c r="DE44" s="387"/>
      <c r="DF44" s="387"/>
      <c r="DG44" s="387"/>
      <c r="DH44" s="387"/>
      <c r="DI44" s="387"/>
      <c r="DJ44" s="387"/>
      <c r="DK44" s="387"/>
      <c r="DL44" s="387"/>
      <c r="DM44" s="387"/>
      <c r="DN44" s="387"/>
      <c r="DO44" s="387"/>
      <c r="DP44" s="387"/>
      <c r="DQ44" s="387"/>
      <c r="DR44" s="387"/>
      <c r="DS44" s="387"/>
      <c r="DT44" s="387"/>
      <c r="DU44" s="387"/>
      <c r="DV44" s="387"/>
      <c r="DW44" s="387"/>
      <c r="DX44" s="387"/>
      <c r="DY44" s="387"/>
      <c r="DZ44" s="387"/>
      <c r="EA44" s="387"/>
      <c r="EB44" s="387"/>
      <c r="EC44" s="387"/>
      <c r="ED44" s="387"/>
      <c r="EE44" s="387"/>
      <c r="EF44" s="387"/>
      <c r="EG44" s="387"/>
      <c r="EH44" s="387"/>
      <c r="EI44" s="387"/>
      <c r="EJ44" s="387"/>
      <c r="EK44" s="387"/>
      <c r="EL44" s="387"/>
      <c r="EM44" s="387"/>
      <c r="EN44" s="387"/>
      <c r="EO44" s="387"/>
      <c r="EP44" s="387"/>
      <c r="EQ44" s="387"/>
      <c r="ER44" s="387"/>
      <c r="ES44" s="387"/>
      <c r="ET44" s="387"/>
      <c r="EU44" s="387"/>
      <c r="EV44" s="387"/>
      <c r="EW44" s="387"/>
      <c r="EX44" s="387"/>
      <c r="EY44" s="387"/>
      <c r="EZ44" s="387"/>
      <c r="FA44" s="387"/>
      <c r="FB44" s="387"/>
      <c r="FC44" s="387"/>
      <c r="FD44" s="387"/>
      <c r="FE44" s="387"/>
      <c r="FF44" s="387"/>
      <c r="FG44" s="387"/>
      <c r="FH44" s="387"/>
      <c r="FI44" s="387"/>
      <c r="FJ44" s="387"/>
      <c r="FK44" s="387"/>
      <c r="FL44" s="387"/>
      <c r="FM44" s="387"/>
      <c r="FN44" s="387"/>
      <c r="FO44" s="387"/>
      <c r="FP44" s="387"/>
      <c r="FQ44" s="387"/>
      <c r="FR44" s="387"/>
      <c r="FS44" s="387"/>
      <c r="FT44" s="387"/>
      <c r="FU44" s="387"/>
      <c r="FV44" s="387"/>
      <c r="FW44" s="387"/>
      <c r="FX44" s="387"/>
      <c r="FY44" s="387"/>
      <c r="FZ44" s="387"/>
      <c r="GA44" s="387"/>
      <c r="GB44" s="387"/>
      <c r="GC44" s="387"/>
      <c r="GD44" s="387"/>
      <c r="GE44" s="387"/>
      <c r="GF44" s="387"/>
      <c r="GG44" s="387"/>
      <c r="GH44" s="387"/>
      <c r="GI44" s="387"/>
      <c r="GJ44" s="387"/>
      <c r="GK44" s="387"/>
      <c r="GL44" s="387"/>
      <c r="GM44" s="387"/>
      <c r="GN44" s="387"/>
      <c r="GO44" s="387"/>
      <c r="GP44" s="387"/>
      <c r="GQ44" s="387"/>
      <c r="GR44" s="387"/>
      <c r="GS44" s="387"/>
      <c r="GT44" s="387"/>
      <c r="GU44" s="387"/>
      <c r="GV44" s="387"/>
      <c r="GW44" s="387"/>
      <c r="GX44" s="387"/>
      <c r="GY44" s="387"/>
      <c r="GZ44" s="387"/>
      <c r="HA44" s="387"/>
      <c r="HB44" s="387"/>
      <c r="HC44" s="387"/>
      <c r="HD44" s="387"/>
      <c r="HE44" s="387"/>
      <c r="HF44" s="387"/>
      <c r="HG44" s="387"/>
      <c r="HH44" s="387"/>
      <c r="HI44" s="387"/>
      <c r="HJ44" s="387"/>
      <c r="HK44" s="387"/>
      <c r="HL44" s="387"/>
      <c r="HM44" s="387"/>
      <c r="HN44" s="387"/>
      <c r="HO44" s="387"/>
      <c r="HP44" s="387"/>
      <c r="HQ44" s="387"/>
      <c r="HR44" s="387"/>
      <c r="HS44" s="387"/>
      <c r="HT44" s="387"/>
      <c r="HU44" s="387"/>
      <c r="HV44" s="387"/>
      <c r="HW44" s="387"/>
      <c r="HX44" s="387"/>
      <c r="HY44" s="387"/>
      <c r="HZ44" s="387"/>
      <c r="IA44" s="387"/>
      <c r="IB44" s="387"/>
      <c r="IC44" s="387"/>
      <c r="ID44" s="387"/>
      <c r="IE44" s="387"/>
      <c r="IF44" s="387"/>
      <c r="IG44" s="387"/>
      <c r="IH44" s="387"/>
      <c r="II44" s="387"/>
      <c r="IJ44" s="387"/>
      <c r="IK44" s="387"/>
      <c r="IL44" s="387"/>
      <c r="IM44" s="387"/>
      <c r="IN44" s="387"/>
      <c r="IO44" s="387"/>
      <c r="IP44" s="387"/>
      <c r="IQ44" s="387"/>
      <c r="IR44" s="387"/>
      <c r="IS44" s="387"/>
      <c r="IT44" s="387"/>
      <c r="IU44" s="391"/>
    </row>
    <row r="45" spans="1:255" ht="15.95" customHeight="1" thickBot="1">
      <c r="A45" s="344">
        <f t="shared" si="1"/>
        <v>103</v>
      </c>
      <c r="B45" s="1113"/>
      <c r="C45" s="348"/>
      <c r="D45" s="858" t="s">
        <v>204</v>
      </c>
      <c r="E45" s="691" t="s">
        <v>1645</v>
      </c>
      <c r="F45" s="386"/>
      <c r="G45" s="248"/>
      <c r="H45" s="248"/>
      <c r="I45" s="248"/>
      <c r="J45" s="248"/>
      <c r="K45" s="248"/>
      <c r="L45" s="387"/>
      <c r="M45" s="387"/>
      <c r="N45" s="387"/>
      <c r="O45" s="387"/>
      <c r="P45" s="387"/>
      <c r="Q45" s="387"/>
      <c r="R45" s="387"/>
      <c r="S45" s="387"/>
      <c r="T45" s="387"/>
      <c r="U45" s="387"/>
      <c r="V45" s="387"/>
      <c r="W45" s="387"/>
      <c r="X45" s="387"/>
      <c r="Y45" s="387"/>
      <c r="Z45" s="387"/>
      <c r="AA45" s="387"/>
      <c r="AB45" s="387"/>
      <c r="AC45" s="387"/>
      <c r="AD45" s="387"/>
      <c r="AE45" s="387"/>
      <c r="AF45" s="387"/>
      <c r="AG45" s="387"/>
      <c r="AH45" s="387"/>
      <c r="AI45" s="387"/>
      <c r="AJ45" s="387"/>
      <c r="AK45" s="387"/>
      <c r="AL45" s="387"/>
      <c r="AM45" s="387"/>
      <c r="AN45" s="387"/>
      <c r="AO45" s="387"/>
      <c r="AP45" s="387"/>
      <c r="AQ45" s="387"/>
      <c r="AR45" s="387"/>
      <c r="AS45" s="387"/>
      <c r="AT45" s="387"/>
      <c r="AU45" s="387"/>
      <c r="AV45" s="387"/>
      <c r="AW45" s="387"/>
      <c r="AX45" s="387"/>
      <c r="AY45" s="387"/>
      <c r="AZ45" s="387"/>
      <c r="BA45" s="387"/>
      <c r="BB45" s="387"/>
      <c r="BC45" s="387"/>
      <c r="BD45" s="387"/>
      <c r="BE45" s="387"/>
      <c r="BF45" s="387"/>
      <c r="BG45" s="387"/>
      <c r="BH45" s="387"/>
      <c r="BI45" s="387"/>
      <c r="BJ45" s="387"/>
      <c r="BK45" s="387"/>
      <c r="BL45" s="387"/>
      <c r="BM45" s="387"/>
      <c r="BN45" s="387"/>
      <c r="BO45" s="387"/>
      <c r="BP45" s="387"/>
      <c r="BQ45" s="387"/>
      <c r="BR45" s="387"/>
      <c r="BS45" s="387"/>
      <c r="BT45" s="387"/>
      <c r="BU45" s="387"/>
      <c r="BV45" s="387"/>
      <c r="BW45" s="387"/>
      <c r="BX45" s="387"/>
      <c r="BY45" s="387"/>
      <c r="BZ45" s="387"/>
      <c r="CA45" s="387"/>
      <c r="CB45" s="387"/>
      <c r="CC45" s="387"/>
      <c r="CD45" s="387"/>
      <c r="CE45" s="387"/>
      <c r="CF45" s="387"/>
      <c r="CG45" s="387"/>
      <c r="CH45" s="387"/>
      <c r="CI45" s="387"/>
      <c r="CJ45" s="387"/>
      <c r="CK45" s="387"/>
      <c r="CL45" s="387"/>
      <c r="CM45" s="387"/>
      <c r="CN45" s="387"/>
      <c r="CO45" s="387"/>
      <c r="CP45" s="387"/>
      <c r="CQ45" s="387"/>
      <c r="CR45" s="387"/>
      <c r="CS45" s="387"/>
      <c r="CT45" s="387"/>
      <c r="CU45" s="387"/>
      <c r="CV45" s="387"/>
      <c r="CW45" s="387"/>
      <c r="CX45" s="387"/>
      <c r="CY45" s="387"/>
      <c r="CZ45" s="387"/>
      <c r="DA45" s="387"/>
      <c r="DB45" s="387"/>
      <c r="DC45" s="387"/>
      <c r="DD45" s="387"/>
      <c r="DE45" s="387"/>
      <c r="DF45" s="387"/>
      <c r="DG45" s="387"/>
      <c r="DH45" s="387"/>
      <c r="DI45" s="387"/>
      <c r="DJ45" s="387"/>
      <c r="DK45" s="387"/>
      <c r="DL45" s="387"/>
      <c r="DM45" s="387"/>
      <c r="DN45" s="387"/>
      <c r="DO45" s="387"/>
      <c r="DP45" s="387"/>
      <c r="DQ45" s="387"/>
      <c r="DR45" s="387"/>
      <c r="DS45" s="387"/>
      <c r="DT45" s="387"/>
      <c r="DU45" s="387"/>
      <c r="DV45" s="387"/>
      <c r="DW45" s="387"/>
      <c r="DX45" s="387"/>
      <c r="DY45" s="387"/>
      <c r="DZ45" s="387"/>
      <c r="EA45" s="387"/>
      <c r="EB45" s="387"/>
      <c r="EC45" s="387"/>
      <c r="ED45" s="387"/>
      <c r="EE45" s="387"/>
      <c r="EF45" s="387"/>
      <c r="EG45" s="387"/>
      <c r="EH45" s="387"/>
      <c r="EI45" s="387"/>
      <c r="EJ45" s="387"/>
      <c r="EK45" s="387"/>
      <c r="EL45" s="387"/>
      <c r="EM45" s="387"/>
      <c r="EN45" s="387"/>
      <c r="EO45" s="387"/>
      <c r="EP45" s="387"/>
      <c r="EQ45" s="387"/>
      <c r="ER45" s="387"/>
      <c r="ES45" s="387"/>
      <c r="ET45" s="387"/>
      <c r="EU45" s="387"/>
      <c r="EV45" s="387"/>
      <c r="EW45" s="387"/>
      <c r="EX45" s="387"/>
      <c r="EY45" s="387"/>
      <c r="EZ45" s="387"/>
      <c r="FA45" s="387"/>
      <c r="FB45" s="387"/>
      <c r="FC45" s="387"/>
      <c r="FD45" s="387"/>
      <c r="FE45" s="387"/>
      <c r="FF45" s="387"/>
      <c r="FG45" s="387"/>
      <c r="FH45" s="387"/>
      <c r="FI45" s="387"/>
      <c r="FJ45" s="387"/>
      <c r="FK45" s="387"/>
      <c r="FL45" s="387"/>
      <c r="FM45" s="387"/>
      <c r="FN45" s="387"/>
      <c r="FO45" s="387"/>
      <c r="FP45" s="387"/>
      <c r="FQ45" s="387"/>
      <c r="FR45" s="387"/>
      <c r="FS45" s="387"/>
      <c r="FT45" s="387"/>
      <c r="FU45" s="387"/>
      <c r="FV45" s="387"/>
      <c r="FW45" s="387"/>
      <c r="FX45" s="387"/>
      <c r="FY45" s="387"/>
      <c r="FZ45" s="387"/>
      <c r="GA45" s="387"/>
      <c r="GB45" s="387"/>
      <c r="GC45" s="387"/>
      <c r="GD45" s="387"/>
      <c r="GE45" s="387"/>
      <c r="GF45" s="387"/>
      <c r="GG45" s="387"/>
      <c r="GH45" s="387"/>
      <c r="GI45" s="387"/>
      <c r="GJ45" s="387"/>
      <c r="GK45" s="387"/>
      <c r="GL45" s="387"/>
      <c r="GM45" s="387"/>
      <c r="GN45" s="387"/>
      <c r="GO45" s="387"/>
      <c r="GP45" s="387"/>
      <c r="GQ45" s="387"/>
      <c r="GR45" s="387"/>
      <c r="GS45" s="387"/>
      <c r="GT45" s="387"/>
      <c r="GU45" s="387"/>
      <c r="GV45" s="387"/>
      <c r="GW45" s="387"/>
      <c r="GX45" s="387"/>
      <c r="GY45" s="387"/>
      <c r="GZ45" s="387"/>
      <c r="HA45" s="387"/>
      <c r="HB45" s="387"/>
      <c r="HC45" s="387"/>
      <c r="HD45" s="387"/>
      <c r="HE45" s="387"/>
      <c r="HF45" s="387"/>
      <c r="HG45" s="387"/>
      <c r="HH45" s="387"/>
      <c r="HI45" s="387"/>
      <c r="HJ45" s="387"/>
      <c r="HK45" s="387"/>
      <c r="HL45" s="387"/>
      <c r="HM45" s="387"/>
      <c r="HN45" s="387"/>
      <c r="HO45" s="387"/>
      <c r="HP45" s="387"/>
      <c r="HQ45" s="387"/>
      <c r="HR45" s="387"/>
      <c r="HS45" s="387"/>
      <c r="HT45" s="387"/>
      <c r="HU45" s="387"/>
      <c r="HV45" s="387"/>
      <c r="HW45" s="387"/>
      <c r="HX45" s="387"/>
      <c r="HY45" s="387"/>
      <c r="HZ45" s="387"/>
      <c r="IA45" s="387"/>
      <c r="IB45" s="387"/>
      <c r="IC45" s="387"/>
      <c r="ID45" s="387"/>
      <c r="IE45" s="387"/>
      <c r="IF45" s="387"/>
      <c r="IG45" s="387"/>
      <c r="IH45" s="387"/>
      <c r="II45" s="387"/>
      <c r="IJ45" s="387"/>
      <c r="IK45" s="387"/>
      <c r="IL45" s="387"/>
      <c r="IM45" s="387"/>
      <c r="IN45" s="387"/>
      <c r="IO45" s="387"/>
      <c r="IP45" s="387"/>
      <c r="IQ45" s="387"/>
      <c r="IR45" s="387"/>
      <c r="IS45" s="387"/>
      <c r="IT45" s="387"/>
      <c r="IU45" s="391"/>
    </row>
    <row r="46" spans="1:255" ht="15.95" customHeight="1" thickBot="1">
      <c r="A46" s="344">
        <f t="shared" si="1"/>
        <v>104</v>
      </c>
      <c r="B46" s="1113"/>
      <c r="C46" s="348"/>
      <c r="D46" s="858" t="s">
        <v>205</v>
      </c>
      <c r="E46" s="691" t="s">
        <v>288</v>
      </c>
      <c r="F46" s="386"/>
      <c r="G46" s="248"/>
      <c r="H46" s="248"/>
      <c r="I46" s="248"/>
      <c r="J46" s="248"/>
      <c r="K46" s="248"/>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87"/>
      <c r="AI46" s="387"/>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c r="BO46" s="387"/>
      <c r="BP46" s="387"/>
      <c r="BQ46" s="387"/>
      <c r="BR46" s="387"/>
      <c r="BS46" s="387"/>
      <c r="BT46" s="387"/>
      <c r="BU46" s="387"/>
      <c r="BV46" s="387"/>
      <c r="BW46" s="387"/>
      <c r="BX46" s="387"/>
      <c r="BY46" s="387"/>
      <c r="BZ46" s="387"/>
      <c r="CA46" s="387"/>
      <c r="CB46" s="387"/>
      <c r="CC46" s="387"/>
      <c r="CD46" s="387"/>
      <c r="CE46" s="387"/>
      <c r="CF46" s="387"/>
      <c r="CG46" s="387"/>
      <c r="CH46" s="387"/>
      <c r="CI46" s="387"/>
      <c r="CJ46" s="387"/>
      <c r="CK46" s="387"/>
      <c r="CL46" s="387"/>
      <c r="CM46" s="387"/>
      <c r="CN46" s="387"/>
      <c r="CO46" s="387"/>
      <c r="CP46" s="387"/>
      <c r="CQ46" s="387"/>
      <c r="CR46" s="387"/>
      <c r="CS46" s="387"/>
      <c r="CT46" s="387"/>
      <c r="CU46" s="387"/>
      <c r="CV46" s="387"/>
      <c r="CW46" s="387"/>
      <c r="CX46" s="387"/>
      <c r="CY46" s="387"/>
      <c r="CZ46" s="387"/>
      <c r="DA46" s="387"/>
      <c r="DB46" s="387"/>
      <c r="DC46" s="387"/>
      <c r="DD46" s="387"/>
      <c r="DE46" s="387"/>
      <c r="DF46" s="387"/>
      <c r="DG46" s="387"/>
      <c r="DH46" s="387"/>
      <c r="DI46" s="387"/>
      <c r="DJ46" s="387"/>
      <c r="DK46" s="387"/>
      <c r="DL46" s="387"/>
      <c r="DM46" s="387"/>
      <c r="DN46" s="387"/>
      <c r="DO46" s="387"/>
      <c r="DP46" s="387"/>
      <c r="DQ46" s="387"/>
      <c r="DR46" s="387"/>
      <c r="DS46" s="387"/>
      <c r="DT46" s="387"/>
      <c r="DU46" s="387"/>
      <c r="DV46" s="387"/>
      <c r="DW46" s="387"/>
      <c r="DX46" s="387"/>
      <c r="DY46" s="387"/>
      <c r="DZ46" s="387"/>
      <c r="EA46" s="387"/>
      <c r="EB46" s="387"/>
      <c r="EC46" s="387"/>
      <c r="ED46" s="387"/>
      <c r="EE46" s="387"/>
      <c r="EF46" s="387"/>
      <c r="EG46" s="387"/>
      <c r="EH46" s="387"/>
      <c r="EI46" s="387"/>
      <c r="EJ46" s="387"/>
      <c r="EK46" s="387"/>
      <c r="EL46" s="387"/>
      <c r="EM46" s="387"/>
      <c r="EN46" s="387"/>
      <c r="EO46" s="387"/>
      <c r="EP46" s="387"/>
      <c r="EQ46" s="387"/>
      <c r="ER46" s="387"/>
      <c r="ES46" s="387"/>
      <c r="ET46" s="387"/>
      <c r="EU46" s="387"/>
      <c r="EV46" s="387"/>
      <c r="EW46" s="387"/>
      <c r="EX46" s="387"/>
      <c r="EY46" s="387"/>
      <c r="EZ46" s="387"/>
      <c r="FA46" s="387"/>
      <c r="FB46" s="387"/>
      <c r="FC46" s="387"/>
      <c r="FD46" s="387"/>
      <c r="FE46" s="387"/>
      <c r="FF46" s="387"/>
      <c r="FG46" s="387"/>
      <c r="FH46" s="387"/>
      <c r="FI46" s="387"/>
      <c r="FJ46" s="387"/>
      <c r="FK46" s="387"/>
      <c r="FL46" s="387"/>
      <c r="FM46" s="387"/>
      <c r="FN46" s="387"/>
      <c r="FO46" s="387"/>
      <c r="FP46" s="387"/>
      <c r="FQ46" s="387"/>
      <c r="FR46" s="387"/>
      <c r="FS46" s="387"/>
      <c r="FT46" s="387"/>
      <c r="FU46" s="387"/>
      <c r="FV46" s="387"/>
      <c r="FW46" s="387"/>
      <c r="FX46" s="387"/>
      <c r="FY46" s="387"/>
      <c r="FZ46" s="387"/>
      <c r="GA46" s="387"/>
      <c r="GB46" s="387"/>
      <c r="GC46" s="387"/>
      <c r="GD46" s="387"/>
      <c r="GE46" s="387"/>
      <c r="GF46" s="387"/>
      <c r="GG46" s="387"/>
      <c r="GH46" s="387"/>
      <c r="GI46" s="387"/>
      <c r="GJ46" s="387"/>
      <c r="GK46" s="387"/>
      <c r="GL46" s="387"/>
      <c r="GM46" s="387"/>
      <c r="GN46" s="387"/>
      <c r="GO46" s="387"/>
      <c r="GP46" s="387"/>
      <c r="GQ46" s="387"/>
      <c r="GR46" s="387"/>
      <c r="GS46" s="387"/>
      <c r="GT46" s="387"/>
      <c r="GU46" s="387"/>
      <c r="GV46" s="387"/>
      <c r="GW46" s="387"/>
      <c r="GX46" s="387"/>
      <c r="GY46" s="387"/>
      <c r="GZ46" s="387"/>
      <c r="HA46" s="387"/>
      <c r="HB46" s="387"/>
      <c r="HC46" s="387"/>
      <c r="HD46" s="387"/>
      <c r="HE46" s="387"/>
      <c r="HF46" s="387"/>
      <c r="HG46" s="387"/>
      <c r="HH46" s="387"/>
      <c r="HI46" s="387"/>
      <c r="HJ46" s="387"/>
      <c r="HK46" s="387"/>
      <c r="HL46" s="387"/>
      <c r="HM46" s="387"/>
      <c r="HN46" s="387"/>
      <c r="HO46" s="387"/>
      <c r="HP46" s="387"/>
      <c r="HQ46" s="387"/>
      <c r="HR46" s="387"/>
      <c r="HS46" s="387"/>
      <c r="HT46" s="387"/>
      <c r="HU46" s="387"/>
      <c r="HV46" s="387"/>
      <c r="HW46" s="387"/>
      <c r="HX46" s="387"/>
      <c r="HY46" s="387"/>
      <c r="HZ46" s="387"/>
      <c r="IA46" s="387"/>
      <c r="IB46" s="387"/>
      <c r="IC46" s="387"/>
      <c r="ID46" s="387"/>
      <c r="IE46" s="387"/>
      <c r="IF46" s="387"/>
      <c r="IG46" s="387"/>
      <c r="IH46" s="387"/>
      <c r="II46" s="387"/>
      <c r="IJ46" s="387"/>
      <c r="IK46" s="387"/>
      <c r="IL46" s="387"/>
      <c r="IM46" s="387"/>
      <c r="IN46" s="387"/>
      <c r="IO46" s="387"/>
      <c r="IP46" s="387"/>
      <c r="IQ46" s="387"/>
      <c r="IR46" s="387"/>
      <c r="IS46" s="387"/>
      <c r="IT46" s="387"/>
      <c r="IU46" s="391"/>
    </row>
    <row r="47" spans="1:255" ht="15.95" customHeight="1" thickBot="1">
      <c r="A47" s="344">
        <f t="shared" si="1"/>
        <v>105</v>
      </c>
      <c r="B47" s="1113"/>
      <c r="C47" s="348"/>
      <c r="D47" s="858" t="s">
        <v>207</v>
      </c>
      <c r="E47" s="883" t="s">
        <v>1646</v>
      </c>
      <c r="F47" s="386"/>
      <c r="G47" s="248"/>
      <c r="H47" s="248"/>
      <c r="I47" s="248"/>
      <c r="J47" s="248"/>
      <c r="K47" s="248"/>
      <c r="L47" s="387"/>
      <c r="M47" s="387"/>
      <c r="N47" s="387"/>
      <c r="O47" s="387"/>
      <c r="P47" s="387"/>
      <c r="Q47" s="387"/>
      <c r="R47" s="387"/>
      <c r="S47" s="387"/>
      <c r="T47" s="387"/>
      <c r="U47" s="387"/>
      <c r="V47" s="387"/>
      <c r="W47" s="387"/>
      <c r="X47" s="387"/>
      <c r="Y47" s="387"/>
      <c r="Z47" s="387"/>
      <c r="AA47" s="387"/>
      <c r="AB47" s="387"/>
      <c r="AC47" s="387"/>
      <c r="AD47" s="387"/>
      <c r="AE47" s="387"/>
      <c r="AF47" s="387"/>
      <c r="AG47" s="387"/>
      <c r="AH47" s="387"/>
      <c r="AI47" s="387"/>
      <c r="AJ47" s="387"/>
      <c r="AK47" s="387"/>
      <c r="AL47" s="387"/>
      <c r="AM47" s="387"/>
      <c r="AN47" s="387"/>
      <c r="AO47" s="387"/>
      <c r="AP47" s="387"/>
      <c r="AQ47" s="387"/>
      <c r="AR47" s="387"/>
      <c r="AS47" s="387"/>
      <c r="AT47" s="387"/>
      <c r="AU47" s="387"/>
      <c r="AV47" s="387"/>
      <c r="AW47" s="387"/>
      <c r="AX47" s="387"/>
      <c r="AY47" s="387"/>
      <c r="AZ47" s="387"/>
      <c r="BA47" s="387"/>
      <c r="BB47" s="387"/>
      <c r="BC47" s="387"/>
      <c r="BD47" s="387"/>
      <c r="BE47" s="387"/>
      <c r="BF47" s="387"/>
      <c r="BG47" s="387"/>
      <c r="BH47" s="387"/>
      <c r="BI47" s="387"/>
      <c r="BJ47" s="387"/>
      <c r="BK47" s="387"/>
      <c r="BL47" s="387"/>
      <c r="BM47" s="387"/>
      <c r="BN47" s="387"/>
      <c r="BO47" s="387"/>
      <c r="BP47" s="387"/>
      <c r="BQ47" s="387"/>
      <c r="BR47" s="387"/>
      <c r="BS47" s="387"/>
      <c r="BT47" s="387"/>
      <c r="BU47" s="387"/>
      <c r="BV47" s="387"/>
      <c r="BW47" s="387"/>
      <c r="BX47" s="387"/>
      <c r="BY47" s="387"/>
      <c r="BZ47" s="387"/>
      <c r="CA47" s="387"/>
      <c r="CB47" s="387"/>
      <c r="CC47" s="387"/>
      <c r="CD47" s="387"/>
      <c r="CE47" s="387"/>
      <c r="CF47" s="387"/>
      <c r="CG47" s="387"/>
      <c r="CH47" s="387"/>
      <c r="CI47" s="387"/>
      <c r="CJ47" s="387"/>
      <c r="CK47" s="387"/>
      <c r="CL47" s="387"/>
      <c r="CM47" s="387"/>
      <c r="CN47" s="387"/>
      <c r="CO47" s="387"/>
      <c r="CP47" s="387"/>
      <c r="CQ47" s="387"/>
      <c r="CR47" s="387"/>
      <c r="CS47" s="387"/>
      <c r="CT47" s="387"/>
      <c r="CU47" s="387"/>
      <c r="CV47" s="387"/>
      <c r="CW47" s="387"/>
      <c r="CX47" s="387"/>
      <c r="CY47" s="387"/>
      <c r="CZ47" s="387"/>
      <c r="DA47" s="387"/>
      <c r="DB47" s="387"/>
      <c r="DC47" s="387"/>
      <c r="DD47" s="387"/>
      <c r="DE47" s="387"/>
      <c r="DF47" s="387"/>
      <c r="DG47" s="387"/>
      <c r="DH47" s="387"/>
      <c r="DI47" s="387"/>
      <c r="DJ47" s="387"/>
      <c r="DK47" s="387"/>
      <c r="DL47" s="387"/>
      <c r="DM47" s="387"/>
      <c r="DN47" s="387"/>
      <c r="DO47" s="387"/>
      <c r="DP47" s="387"/>
      <c r="DQ47" s="387"/>
      <c r="DR47" s="387"/>
      <c r="DS47" s="387"/>
      <c r="DT47" s="387"/>
      <c r="DU47" s="387"/>
      <c r="DV47" s="387"/>
      <c r="DW47" s="387"/>
      <c r="DX47" s="387"/>
      <c r="DY47" s="387"/>
      <c r="DZ47" s="387"/>
      <c r="EA47" s="387"/>
      <c r="EB47" s="387"/>
      <c r="EC47" s="387"/>
      <c r="ED47" s="387"/>
      <c r="EE47" s="387"/>
      <c r="EF47" s="387"/>
      <c r="EG47" s="387"/>
      <c r="EH47" s="387"/>
      <c r="EI47" s="387"/>
      <c r="EJ47" s="387"/>
      <c r="EK47" s="387"/>
      <c r="EL47" s="387"/>
      <c r="EM47" s="387"/>
      <c r="EN47" s="387"/>
      <c r="EO47" s="387"/>
      <c r="EP47" s="387"/>
      <c r="EQ47" s="387"/>
      <c r="ER47" s="387"/>
      <c r="ES47" s="387"/>
      <c r="ET47" s="387"/>
      <c r="EU47" s="387"/>
      <c r="EV47" s="387"/>
      <c r="EW47" s="387"/>
      <c r="EX47" s="387"/>
      <c r="EY47" s="387"/>
      <c r="EZ47" s="387"/>
      <c r="FA47" s="387"/>
      <c r="FB47" s="387"/>
      <c r="FC47" s="387"/>
      <c r="FD47" s="387"/>
      <c r="FE47" s="387"/>
      <c r="FF47" s="387"/>
      <c r="FG47" s="387"/>
      <c r="FH47" s="387"/>
      <c r="FI47" s="387"/>
      <c r="FJ47" s="387"/>
      <c r="FK47" s="387"/>
      <c r="FL47" s="387"/>
      <c r="FM47" s="387"/>
      <c r="FN47" s="387"/>
      <c r="FO47" s="387"/>
      <c r="FP47" s="387"/>
      <c r="FQ47" s="387"/>
      <c r="FR47" s="387"/>
      <c r="FS47" s="387"/>
      <c r="FT47" s="387"/>
      <c r="FU47" s="387"/>
      <c r="FV47" s="387"/>
      <c r="FW47" s="387"/>
      <c r="FX47" s="387"/>
      <c r="FY47" s="387"/>
      <c r="FZ47" s="387"/>
      <c r="GA47" s="387"/>
      <c r="GB47" s="387"/>
      <c r="GC47" s="387"/>
      <c r="GD47" s="387"/>
      <c r="GE47" s="387"/>
      <c r="GF47" s="387"/>
      <c r="GG47" s="387"/>
      <c r="GH47" s="387"/>
      <c r="GI47" s="387"/>
      <c r="GJ47" s="387"/>
      <c r="GK47" s="387"/>
      <c r="GL47" s="387"/>
      <c r="GM47" s="387"/>
      <c r="GN47" s="387"/>
      <c r="GO47" s="387"/>
      <c r="GP47" s="387"/>
      <c r="GQ47" s="387"/>
      <c r="GR47" s="387"/>
      <c r="GS47" s="387"/>
      <c r="GT47" s="387"/>
      <c r="GU47" s="387"/>
      <c r="GV47" s="387"/>
      <c r="GW47" s="387"/>
      <c r="GX47" s="387"/>
      <c r="GY47" s="387"/>
      <c r="GZ47" s="387"/>
      <c r="HA47" s="387"/>
      <c r="HB47" s="387"/>
      <c r="HC47" s="387"/>
      <c r="HD47" s="387"/>
      <c r="HE47" s="387"/>
      <c r="HF47" s="387"/>
      <c r="HG47" s="387"/>
      <c r="HH47" s="387"/>
      <c r="HI47" s="387"/>
      <c r="HJ47" s="387"/>
      <c r="HK47" s="387"/>
      <c r="HL47" s="387"/>
      <c r="HM47" s="387"/>
      <c r="HN47" s="387"/>
      <c r="HO47" s="387"/>
      <c r="HP47" s="387"/>
      <c r="HQ47" s="387"/>
      <c r="HR47" s="387"/>
      <c r="HS47" s="387"/>
      <c r="HT47" s="387"/>
      <c r="HU47" s="387"/>
      <c r="HV47" s="387"/>
      <c r="HW47" s="387"/>
      <c r="HX47" s="387"/>
      <c r="HY47" s="387"/>
      <c r="HZ47" s="387"/>
      <c r="IA47" s="387"/>
      <c r="IB47" s="387"/>
      <c r="IC47" s="387"/>
      <c r="ID47" s="387"/>
      <c r="IE47" s="387"/>
      <c r="IF47" s="387"/>
      <c r="IG47" s="387"/>
      <c r="IH47" s="387"/>
      <c r="II47" s="387"/>
      <c r="IJ47" s="387"/>
      <c r="IK47" s="387"/>
      <c r="IL47" s="387"/>
      <c r="IM47" s="387"/>
      <c r="IN47" s="387"/>
      <c r="IO47" s="387"/>
      <c r="IP47" s="387"/>
      <c r="IQ47" s="387"/>
      <c r="IR47" s="387"/>
      <c r="IS47" s="387"/>
      <c r="IT47" s="387"/>
      <c r="IU47" s="391"/>
    </row>
    <row r="48" spans="1:255" ht="15.95" customHeight="1" thickBot="1">
      <c r="A48" s="344">
        <f t="shared" si="1"/>
        <v>106</v>
      </c>
      <c r="B48" s="1113"/>
      <c r="C48" s="348"/>
      <c r="D48" s="858" t="s">
        <v>208</v>
      </c>
      <c r="E48" s="691">
        <v>3147592313</v>
      </c>
      <c r="F48" s="386"/>
      <c r="G48" s="248"/>
      <c r="H48" s="248"/>
      <c r="I48" s="248"/>
      <c r="J48" s="248"/>
      <c r="K48" s="248"/>
      <c r="L48" s="387"/>
      <c r="M48" s="387"/>
      <c r="N48" s="387"/>
      <c r="O48" s="387"/>
      <c r="P48" s="387"/>
      <c r="Q48" s="387"/>
      <c r="R48" s="387"/>
      <c r="S48" s="387"/>
      <c r="T48" s="387"/>
      <c r="U48" s="387"/>
      <c r="V48" s="387"/>
      <c r="W48" s="387"/>
      <c r="X48" s="387"/>
      <c r="Y48" s="387"/>
      <c r="Z48" s="387"/>
      <c r="AA48" s="387"/>
      <c r="AB48" s="387"/>
      <c r="AC48" s="387"/>
      <c r="AD48" s="387"/>
      <c r="AE48" s="387"/>
      <c r="AF48" s="387"/>
      <c r="AG48" s="387"/>
      <c r="AH48" s="387"/>
      <c r="AI48" s="387"/>
      <c r="AJ48" s="387"/>
      <c r="AK48" s="387"/>
      <c r="AL48" s="387"/>
      <c r="AM48" s="387"/>
      <c r="AN48" s="387"/>
      <c r="AO48" s="387"/>
      <c r="AP48" s="387"/>
      <c r="AQ48" s="387"/>
      <c r="AR48" s="387"/>
      <c r="AS48" s="387"/>
      <c r="AT48" s="387"/>
      <c r="AU48" s="387"/>
      <c r="AV48" s="387"/>
      <c r="AW48" s="387"/>
      <c r="AX48" s="387"/>
      <c r="AY48" s="387"/>
      <c r="AZ48" s="387"/>
      <c r="BA48" s="387"/>
      <c r="BB48" s="387"/>
      <c r="BC48" s="387"/>
      <c r="BD48" s="387"/>
      <c r="BE48" s="387"/>
      <c r="BF48" s="387"/>
      <c r="BG48" s="387"/>
      <c r="BH48" s="387"/>
      <c r="BI48" s="387"/>
      <c r="BJ48" s="387"/>
      <c r="BK48" s="387"/>
      <c r="BL48" s="387"/>
      <c r="BM48" s="387"/>
      <c r="BN48" s="387"/>
      <c r="BO48" s="387"/>
      <c r="BP48" s="387"/>
      <c r="BQ48" s="387"/>
      <c r="BR48" s="387"/>
      <c r="BS48" s="387"/>
      <c r="BT48" s="387"/>
      <c r="BU48" s="387"/>
      <c r="BV48" s="387"/>
      <c r="BW48" s="387"/>
      <c r="BX48" s="387"/>
      <c r="BY48" s="387"/>
      <c r="BZ48" s="387"/>
      <c r="CA48" s="387"/>
      <c r="CB48" s="387"/>
      <c r="CC48" s="387"/>
      <c r="CD48" s="387"/>
      <c r="CE48" s="387"/>
      <c r="CF48" s="387"/>
      <c r="CG48" s="387"/>
      <c r="CH48" s="387"/>
      <c r="CI48" s="387"/>
      <c r="CJ48" s="387"/>
      <c r="CK48" s="387"/>
      <c r="CL48" s="387"/>
      <c r="CM48" s="387"/>
      <c r="CN48" s="387"/>
      <c r="CO48" s="387"/>
      <c r="CP48" s="387"/>
      <c r="CQ48" s="387"/>
      <c r="CR48" s="387"/>
      <c r="CS48" s="387"/>
      <c r="CT48" s="387"/>
      <c r="CU48" s="387"/>
      <c r="CV48" s="387"/>
      <c r="CW48" s="387"/>
      <c r="CX48" s="387"/>
      <c r="CY48" s="387"/>
      <c r="CZ48" s="387"/>
      <c r="DA48" s="387"/>
      <c r="DB48" s="387"/>
      <c r="DC48" s="387"/>
      <c r="DD48" s="387"/>
      <c r="DE48" s="387"/>
      <c r="DF48" s="387"/>
      <c r="DG48" s="387"/>
      <c r="DH48" s="387"/>
      <c r="DI48" s="387"/>
      <c r="DJ48" s="387"/>
      <c r="DK48" s="387"/>
      <c r="DL48" s="387"/>
      <c r="DM48" s="387"/>
      <c r="DN48" s="387"/>
      <c r="DO48" s="387"/>
      <c r="DP48" s="387"/>
      <c r="DQ48" s="387"/>
      <c r="DR48" s="387"/>
      <c r="DS48" s="387"/>
      <c r="DT48" s="387"/>
      <c r="DU48" s="387"/>
      <c r="DV48" s="387"/>
      <c r="DW48" s="387"/>
      <c r="DX48" s="387"/>
      <c r="DY48" s="387"/>
      <c r="DZ48" s="387"/>
      <c r="EA48" s="387"/>
      <c r="EB48" s="387"/>
      <c r="EC48" s="387"/>
      <c r="ED48" s="387"/>
      <c r="EE48" s="387"/>
      <c r="EF48" s="387"/>
      <c r="EG48" s="387"/>
      <c r="EH48" s="387"/>
      <c r="EI48" s="387"/>
      <c r="EJ48" s="387"/>
      <c r="EK48" s="387"/>
      <c r="EL48" s="387"/>
      <c r="EM48" s="387"/>
      <c r="EN48" s="387"/>
      <c r="EO48" s="387"/>
      <c r="EP48" s="387"/>
      <c r="EQ48" s="387"/>
      <c r="ER48" s="387"/>
      <c r="ES48" s="387"/>
      <c r="ET48" s="387"/>
      <c r="EU48" s="387"/>
      <c r="EV48" s="387"/>
      <c r="EW48" s="387"/>
      <c r="EX48" s="387"/>
      <c r="EY48" s="387"/>
      <c r="EZ48" s="387"/>
      <c r="FA48" s="387"/>
      <c r="FB48" s="387"/>
      <c r="FC48" s="387"/>
      <c r="FD48" s="387"/>
      <c r="FE48" s="387"/>
      <c r="FF48" s="387"/>
      <c r="FG48" s="387"/>
      <c r="FH48" s="387"/>
      <c r="FI48" s="387"/>
      <c r="FJ48" s="387"/>
      <c r="FK48" s="387"/>
      <c r="FL48" s="387"/>
      <c r="FM48" s="387"/>
      <c r="FN48" s="387"/>
      <c r="FO48" s="387"/>
      <c r="FP48" s="387"/>
      <c r="FQ48" s="387"/>
      <c r="FR48" s="387"/>
      <c r="FS48" s="387"/>
      <c r="FT48" s="387"/>
      <c r="FU48" s="387"/>
      <c r="FV48" s="387"/>
      <c r="FW48" s="387"/>
      <c r="FX48" s="387"/>
      <c r="FY48" s="387"/>
      <c r="FZ48" s="387"/>
      <c r="GA48" s="387"/>
      <c r="GB48" s="387"/>
      <c r="GC48" s="387"/>
      <c r="GD48" s="387"/>
      <c r="GE48" s="387"/>
      <c r="GF48" s="387"/>
      <c r="GG48" s="387"/>
      <c r="GH48" s="387"/>
      <c r="GI48" s="387"/>
      <c r="GJ48" s="387"/>
      <c r="GK48" s="387"/>
      <c r="GL48" s="387"/>
      <c r="GM48" s="387"/>
      <c r="GN48" s="387"/>
      <c r="GO48" s="387"/>
      <c r="GP48" s="387"/>
      <c r="GQ48" s="387"/>
      <c r="GR48" s="387"/>
      <c r="GS48" s="387"/>
      <c r="GT48" s="387"/>
      <c r="GU48" s="387"/>
      <c r="GV48" s="387"/>
      <c r="GW48" s="387"/>
      <c r="GX48" s="387"/>
      <c r="GY48" s="387"/>
      <c r="GZ48" s="387"/>
      <c r="HA48" s="387"/>
      <c r="HB48" s="387"/>
      <c r="HC48" s="387"/>
      <c r="HD48" s="387"/>
      <c r="HE48" s="387"/>
      <c r="HF48" s="387"/>
      <c r="HG48" s="387"/>
      <c r="HH48" s="387"/>
      <c r="HI48" s="387"/>
      <c r="HJ48" s="387"/>
      <c r="HK48" s="387"/>
      <c r="HL48" s="387"/>
      <c r="HM48" s="387"/>
      <c r="HN48" s="387"/>
      <c r="HO48" s="387"/>
      <c r="HP48" s="387"/>
      <c r="HQ48" s="387"/>
      <c r="HR48" s="387"/>
      <c r="HS48" s="387"/>
      <c r="HT48" s="387"/>
      <c r="HU48" s="387"/>
      <c r="HV48" s="387"/>
      <c r="HW48" s="387"/>
      <c r="HX48" s="387"/>
      <c r="HY48" s="387"/>
      <c r="HZ48" s="387"/>
      <c r="IA48" s="387"/>
      <c r="IB48" s="387"/>
      <c r="IC48" s="387"/>
      <c r="ID48" s="387"/>
      <c r="IE48" s="387"/>
      <c r="IF48" s="387"/>
      <c r="IG48" s="387"/>
      <c r="IH48" s="387"/>
      <c r="II48" s="387"/>
      <c r="IJ48" s="387"/>
      <c r="IK48" s="387"/>
      <c r="IL48" s="387"/>
      <c r="IM48" s="387"/>
      <c r="IN48" s="387"/>
      <c r="IO48" s="387"/>
      <c r="IP48" s="387"/>
      <c r="IQ48" s="387"/>
      <c r="IR48" s="387"/>
      <c r="IS48" s="387"/>
      <c r="IT48" s="387"/>
      <c r="IU48" s="391"/>
    </row>
    <row r="49" spans="1:255" ht="15.95" customHeight="1" thickBot="1">
      <c r="A49" s="344">
        <v>107</v>
      </c>
      <c r="B49" s="1114"/>
      <c r="C49" s="284"/>
      <c r="D49" s="858" t="s">
        <v>210</v>
      </c>
      <c r="E49" s="691" t="s">
        <v>492</v>
      </c>
      <c r="F49" s="386"/>
      <c r="G49" s="248"/>
      <c r="H49" s="248"/>
      <c r="I49" s="248"/>
      <c r="J49" s="248"/>
      <c r="K49" s="248"/>
      <c r="L49" s="387"/>
      <c r="M49" s="387"/>
      <c r="N49" s="387"/>
      <c r="O49" s="387"/>
      <c r="P49" s="387"/>
      <c r="Q49" s="387"/>
      <c r="R49" s="387"/>
      <c r="S49" s="387"/>
      <c r="T49" s="387"/>
      <c r="U49" s="387"/>
      <c r="V49" s="387"/>
      <c r="W49" s="387"/>
      <c r="X49" s="387"/>
      <c r="Y49" s="387"/>
      <c r="Z49" s="387"/>
      <c r="AA49" s="387"/>
      <c r="AB49" s="387"/>
      <c r="AC49" s="387"/>
      <c r="AD49" s="387"/>
      <c r="AE49" s="387"/>
      <c r="AF49" s="387"/>
      <c r="AG49" s="387"/>
      <c r="AH49" s="387"/>
      <c r="AI49" s="387"/>
      <c r="AJ49" s="387"/>
      <c r="AK49" s="387"/>
      <c r="AL49" s="387"/>
      <c r="AM49" s="387"/>
      <c r="AN49" s="387"/>
      <c r="AO49" s="387"/>
      <c r="AP49" s="387"/>
      <c r="AQ49" s="387"/>
      <c r="AR49" s="387"/>
      <c r="AS49" s="387"/>
      <c r="AT49" s="387"/>
      <c r="AU49" s="387"/>
      <c r="AV49" s="387"/>
      <c r="AW49" s="387"/>
      <c r="AX49" s="387"/>
      <c r="AY49" s="387"/>
      <c r="AZ49" s="387"/>
      <c r="BA49" s="387"/>
      <c r="BB49" s="387"/>
      <c r="BC49" s="387"/>
      <c r="BD49" s="387"/>
      <c r="BE49" s="387"/>
      <c r="BF49" s="387"/>
      <c r="BG49" s="387"/>
      <c r="BH49" s="387"/>
      <c r="BI49" s="387"/>
      <c r="BJ49" s="387"/>
      <c r="BK49" s="387"/>
      <c r="BL49" s="387"/>
      <c r="BM49" s="387"/>
      <c r="BN49" s="387"/>
      <c r="BO49" s="387"/>
      <c r="BP49" s="387"/>
      <c r="BQ49" s="387"/>
      <c r="BR49" s="387"/>
      <c r="BS49" s="387"/>
      <c r="BT49" s="387"/>
      <c r="BU49" s="387"/>
      <c r="BV49" s="387"/>
      <c r="BW49" s="387"/>
      <c r="BX49" s="387"/>
      <c r="BY49" s="387"/>
      <c r="BZ49" s="387"/>
      <c r="CA49" s="387"/>
      <c r="CB49" s="387"/>
      <c r="CC49" s="387"/>
      <c r="CD49" s="387"/>
      <c r="CE49" s="387"/>
      <c r="CF49" s="387"/>
      <c r="CG49" s="387"/>
      <c r="CH49" s="387"/>
      <c r="CI49" s="387"/>
      <c r="CJ49" s="387"/>
      <c r="CK49" s="387"/>
      <c r="CL49" s="387"/>
      <c r="CM49" s="387"/>
      <c r="CN49" s="387"/>
      <c r="CO49" s="387"/>
      <c r="CP49" s="387"/>
      <c r="CQ49" s="387"/>
      <c r="CR49" s="387"/>
      <c r="CS49" s="387"/>
      <c r="CT49" s="387"/>
      <c r="CU49" s="387"/>
      <c r="CV49" s="387"/>
      <c r="CW49" s="387"/>
      <c r="CX49" s="387"/>
      <c r="CY49" s="387"/>
      <c r="CZ49" s="387"/>
      <c r="DA49" s="387"/>
      <c r="DB49" s="387"/>
      <c r="DC49" s="387"/>
      <c r="DD49" s="387"/>
      <c r="DE49" s="387"/>
      <c r="DF49" s="387"/>
      <c r="DG49" s="387"/>
      <c r="DH49" s="387"/>
      <c r="DI49" s="387"/>
      <c r="DJ49" s="387"/>
      <c r="DK49" s="387"/>
      <c r="DL49" s="387"/>
      <c r="DM49" s="387"/>
      <c r="DN49" s="387"/>
      <c r="DO49" s="387"/>
      <c r="DP49" s="387"/>
      <c r="DQ49" s="387"/>
      <c r="DR49" s="387"/>
      <c r="DS49" s="387"/>
      <c r="DT49" s="387"/>
      <c r="DU49" s="387"/>
      <c r="DV49" s="387"/>
      <c r="DW49" s="387"/>
      <c r="DX49" s="387"/>
      <c r="DY49" s="387"/>
      <c r="DZ49" s="387"/>
      <c r="EA49" s="387"/>
      <c r="EB49" s="387"/>
      <c r="EC49" s="387"/>
      <c r="ED49" s="387"/>
      <c r="EE49" s="387"/>
      <c r="EF49" s="387"/>
      <c r="EG49" s="387"/>
      <c r="EH49" s="387"/>
      <c r="EI49" s="387"/>
      <c r="EJ49" s="387"/>
      <c r="EK49" s="387"/>
      <c r="EL49" s="387"/>
      <c r="EM49" s="387"/>
      <c r="EN49" s="387"/>
      <c r="EO49" s="387"/>
      <c r="EP49" s="387"/>
      <c r="EQ49" s="387"/>
      <c r="ER49" s="387"/>
      <c r="ES49" s="387"/>
      <c r="ET49" s="387"/>
      <c r="EU49" s="387"/>
      <c r="EV49" s="387"/>
      <c r="EW49" s="387"/>
      <c r="EX49" s="387"/>
      <c r="EY49" s="387"/>
      <c r="EZ49" s="387"/>
      <c r="FA49" s="387"/>
      <c r="FB49" s="387"/>
      <c r="FC49" s="387"/>
      <c r="FD49" s="387"/>
      <c r="FE49" s="387"/>
      <c r="FF49" s="387"/>
      <c r="FG49" s="387"/>
      <c r="FH49" s="387"/>
      <c r="FI49" s="387"/>
      <c r="FJ49" s="387"/>
      <c r="FK49" s="387"/>
      <c r="FL49" s="387"/>
      <c r="FM49" s="387"/>
      <c r="FN49" s="387"/>
      <c r="FO49" s="387"/>
      <c r="FP49" s="387"/>
      <c r="FQ49" s="387"/>
      <c r="FR49" s="387"/>
      <c r="FS49" s="387"/>
      <c r="FT49" s="387"/>
      <c r="FU49" s="387"/>
      <c r="FV49" s="387"/>
      <c r="FW49" s="387"/>
      <c r="FX49" s="387"/>
      <c r="FY49" s="387"/>
      <c r="FZ49" s="387"/>
      <c r="GA49" s="387"/>
      <c r="GB49" s="387"/>
      <c r="GC49" s="387"/>
      <c r="GD49" s="387"/>
      <c r="GE49" s="387"/>
      <c r="GF49" s="387"/>
      <c r="GG49" s="387"/>
      <c r="GH49" s="387"/>
      <c r="GI49" s="387"/>
      <c r="GJ49" s="387"/>
      <c r="GK49" s="387"/>
      <c r="GL49" s="387"/>
      <c r="GM49" s="387"/>
      <c r="GN49" s="387"/>
      <c r="GO49" s="387"/>
      <c r="GP49" s="387"/>
      <c r="GQ49" s="387"/>
      <c r="GR49" s="387"/>
      <c r="GS49" s="387"/>
      <c r="GT49" s="387"/>
      <c r="GU49" s="387"/>
      <c r="GV49" s="387"/>
      <c r="GW49" s="387"/>
      <c r="GX49" s="387"/>
      <c r="GY49" s="387"/>
      <c r="GZ49" s="387"/>
      <c r="HA49" s="387"/>
      <c r="HB49" s="387"/>
      <c r="HC49" s="387"/>
      <c r="HD49" s="387"/>
      <c r="HE49" s="387"/>
      <c r="HF49" s="387"/>
      <c r="HG49" s="387"/>
      <c r="HH49" s="387"/>
      <c r="HI49" s="387"/>
      <c r="HJ49" s="387"/>
      <c r="HK49" s="387"/>
      <c r="HL49" s="387"/>
      <c r="HM49" s="387"/>
      <c r="HN49" s="387"/>
      <c r="HO49" s="387"/>
      <c r="HP49" s="387"/>
      <c r="HQ49" s="387"/>
      <c r="HR49" s="387"/>
      <c r="HS49" s="387"/>
      <c r="HT49" s="387"/>
      <c r="HU49" s="387"/>
      <c r="HV49" s="387"/>
      <c r="HW49" s="387"/>
      <c r="HX49" s="387"/>
      <c r="HY49" s="387"/>
      <c r="HZ49" s="387"/>
      <c r="IA49" s="387"/>
      <c r="IB49" s="387"/>
      <c r="IC49" s="387"/>
      <c r="ID49" s="387"/>
      <c r="IE49" s="387"/>
      <c r="IF49" s="387"/>
      <c r="IG49" s="387"/>
      <c r="IH49" s="387"/>
      <c r="II49" s="387"/>
      <c r="IJ49" s="387"/>
      <c r="IK49" s="387"/>
      <c r="IL49" s="387"/>
      <c r="IM49" s="387"/>
      <c r="IN49" s="387"/>
      <c r="IO49" s="387"/>
      <c r="IP49" s="387"/>
      <c r="IQ49" s="387"/>
      <c r="IR49" s="387"/>
      <c r="IS49" s="387"/>
      <c r="IT49" s="387"/>
      <c r="IU49" s="391"/>
    </row>
    <row r="50" spans="1:255" ht="15" customHeight="1" thickBot="1">
      <c r="A50" s="398"/>
      <c r="B50" s="877"/>
      <c r="C50" s="878"/>
      <c r="D50" s="879"/>
      <c r="E50" s="879"/>
      <c r="F50" s="248"/>
      <c r="G50" s="248"/>
      <c r="H50" s="248"/>
      <c r="I50" s="248"/>
      <c r="J50" s="248"/>
      <c r="K50" s="248"/>
      <c r="L50" s="387"/>
      <c r="M50" s="387"/>
      <c r="N50" s="387"/>
      <c r="O50" s="387"/>
      <c r="P50" s="387"/>
      <c r="Q50" s="387"/>
      <c r="R50" s="387"/>
      <c r="S50" s="387"/>
      <c r="T50" s="387"/>
      <c r="U50" s="387"/>
      <c r="V50" s="387"/>
      <c r="W50" s="387"/>
      <c r="X50" s="387"/>
      <c r="Y50" s="387"/>
      <c r="Z50" s="387"/>
      <c r="AA50" s="387"/>
      <c r="AB50" s="387"/>
      <c r="AC50" s="387"/>
      <c r="AD50" s="387"/>
      <c r="AE50" s="387"/>
      <c r="AF50" s="387"/>
      <c r="AG50" s="387"/>
      <c r="AH50" s="387"/>
      <c r="AI50" s="387"/>
      <c r="AJ50" s="387"/>
      <c r="AK50" s="387"/>
      <c r="AL50" s="387"/>
      <c r="AM50" s="387"/>
      <c r="AN50" s="387"/>
      <c r="AO50" s="387"/>
      <c r="AP50" s="387"/>
      <c r="AQ50" s="387"/>
      <c r="AR50" s="387"/>
      <c r="AS50" s="387"/>
      <c r="AT50" s="387"/>
      <c r="AU50" s="387"/>
      <c r="AV50" s="387"/>
      <c r="AW50" s="387"/>
      <c r="AX50" s="387"/>
      <c r="AY50" s="387"/>
      <c r="AZ50" s="387"/>
      <c r="BA50" s="387"/>
      <c r="BB50" s="387"/>
      <c r="BC50" s="387"/>
      <c r="BD50" s="387"/>
      <c r="BE50" s="387"/>
      <c r="BF50" s="387"/>
      <c r="BG50" s="387"/>
      <c r="BH50" s="387"/>
      <c r="BI50" s="387"/>
      <c r="BJ50" s="387"/>
      <c r="BK50" s="387"/>
      <c r="BL50" s="387"/>
      <c r="BM50" s="387"/>
      <c r="BN50" s="387"/>
      <c r="BO50" s="387"/>
      <c r="BP50" s="387"/>
      <c r="BQ50" s="387"/>
      <c r="BR50" s="387"/>
      <c r="BS50" s="387"/>
      <c r="BT50" s="387"/>
      <c r="BU50" s="387"/>
      <c r="BV50" s="387"/>
      <c r="BW50" s="387"/>
      <c r="BX50" s="387"/>
      <c r="BY50" s="387"/>
      <c r="BZ50" s="387"/>
      <c r="CA50" s="387"/>
      <c r="CB50" s="387"/>
      <c r="CC50" s="387"/>
      <c r="CD50" s="387"/>
      <c r="CE50" s="387"/>
      <c r="CF50" s="387"/>
      <c r="CG50" s="387"/>
      <c r="CH50" s="387"/>
      <c r="CI50" s="387"/>
      <c r="CJ50" s="387"/>
      <c r="CK50" s="387"/>
      <c r="CL50" s="387"/>
      <c r="CM50" s="387"/>
      <c r="CN50" s="387"/>
      <c r="CO50" s="387"/>
      <c r="CP50" s="387"/>
      <c r="CQ50" s="387"/>
      <c r="CR50" s="387"/>
      <c r="CS50" s="387"/>
      <c r="CT50" s="387"/>
      <c r="CU50" s="387"/>
      <c r="CV50" s="387"/>
      <c r="CW50" s="387"/>
      <c r="CX50" s="387"/>
      <c r="CY50" s="387"/>
      <c r="CZ50" s="387"/>
      <c r="DA50" s="387"/>
      <c r="DB50" s="387"/>
      <c r="DC50" s="387"/>
      <c r="DD50" s="387"/>
      <c r="DE50" s="387"/>
      <c r="DF50" s="387"/>
      <c r="DG50" s="387"/>
      <c r="DH50" s="387"/>
      <c r="DI50" s="387"/>
      <c r="DJ50" s="387"/>
      <c r="DK50" s="387"/>
      <c r="DL50" s="387"/>
      <c r="DM50" s="387"/>
      <c r="DN50" s="387"/>
      <c r="DO50" s="387"/>
      <c r="DP50" s="387"/>
      <c r="DQ50" s="387"/>
      <c r="DR50" s="387"/>
      <c r="DS50" s="387"/>
      <c r="DT50" s="387"/>
      <c r="DU50" s="387"/>
      <c r="DV50" s="387"/>
      <c r="DW50" s="387"/>
      <c r="DX50" s="387"/>
      <c r="DY50" s="387"/>
      <c r="DZ50" s="387"/>
      <c r="EA50" s="387"/>
      <c r="EB50" s="387"/>
      <c r="EC50" s="387"/>
      <c r="ED50" s="387"/>
      <c r="EE50" s="387"/>
      <c r="EF50" s="387"/>
      <c r="EG50" s="387"/>
      <c r="EH50" s="387"/>
      <c r="EI50" s="387"/>
      <c r="EJ50" s="387"/>
      <c r="EK50" s="387"/>
      <c r="EL50" s="387"/>
      <c r="EM50" s="387"/>
      <c r="EN50" s="387"/>
      <c r="EO50" s="387"/>
      <c r="EP50" s="387"/>
      <c r="EQ50" s="387"/>
      <c r="ER50" s="387"/>
      <c r="ES50" s="387"/>
      <c r="ET50" s="387"/>
      <c r="EU50" s="387"/>
      <c r="EV50" s="387"/>
      <c r="EW50" s="387"/>
      <c r="EX50" s="387"/>
      <c r="EY50" s="387"/>
      <c r="EZ50" s="387"/>
      <c r="FA50" s="387"/>
      <c r="FB50" s="387"/>
      <c r="FC50" s="387"/>
      <c r="FD50" s="387"/>
      <c r="FE50" s="387"/>
      <c r="FF50" s="387"/>
      <c r="FG50" s="387"/>
      <c r="FH50" s="387"/>
      <c r="FI50" s="387"/>
      <c r="FJ50" s="387"/>
      <c r="FK50" s="387"/>
      <c r="FL50" s="387"/>
      <c r="FM50" s="387"/>
      <c r="FN50" s="387"/>
      <c r="FO50" s="387"/>
      <c r="FP50" s="387"/>
      <c r="FQ50" s="387"/>
      <c r="FR50" s="387"/>
      <c r="FS50" s="387"/>
      <c r="FT50" s="387"/>
      <c r="FU50" s="387"/>
      <c r="FV50" s="387"/>
      <c r="FW50" s="387"/>
      <c r="FX50" s="387"/>
      <c r="FY50" s="387"/>
      <c r="FZ50" s="387"/>
      <c r="GA50" s="387"/>
      <c r="GB50" s="387"/>
      <c r="GC50" s="387"/>
      <c r="GD50" s="387"/>
      <c r="GE50" s="387"/>
      <c r="GF50" s="387"/>
      <c r="GG50" s="387"/>
      <c r="GH50" s="387"/>
      <c r="GI50" s="387"/>
      <c r="GJ50" s="387"/>
      <c r="GK50" s="387"/>
      <c r="GL50" s="387"/>
      <c r="GM50" s="387"/>
      <c r="GN50" s="387"/>
      <c r="GO50" s="387"/>
      <c r="GP50" s="387"/>
      <c r="GQ50" s="387"/>
      <c r="GR50" s="387"/>
      <c r="GS50" s="387"/>
      <c r="GT50" s="387"/>
      <c r="GU50" s="387"/>
      <c r="GV50" s="387"/>
      <c r="GW50" s="387"/>
      <c r="GX50" s="387"/>
      <c r="GY50" s="387"/>
      <c r="GZ50" s="387"/>
      <c r="HA50" s="387"/>
      <c r="HB50" s="387"/>
      <c r="HC50" s="387"/>
      <c r="HD50" s="387"/>
      <c r="HE50" s="387"/>
      <c r="HF50" s="387"/>
      <c r="HG50" s="387"/>
      <c r="HH50" s="387"/>
      <c r="HI50" s="387"/>
      <c r="HJ50" s="387"/>
      <c r="HK50" s="387"/>
      <c r="HL50" s="387"/>
      <c r="HM50" s="387"/>
      <c r="HN50" s="387"/>
      <c r="HO50" s="387"/>
      <c r="HP50" s="387"/>
      <c r="HQ50" s="387"/>
      <c r="HR50" s="387"/>
      <c r="HS50" s="387"/>
      <c r="HT50" s="387"/>
      <c r="HU50" s="387"/>
      <c r="HV50" s="387"/>
      <c r="HW50" s="387"/>
      <c r="HX50" s="387"/>
      <c r="HY50" s="387"/>
      <c r="HZ50" s="387"/>
      <c r="IA50" s="387"/>
      <c r="IB50" s="387"/>
      <c r="IC50" s="387"/>
      <c r="ID50" s="387"/>
      <c r="IE50" s="387"/>
      <c r="IF50" s="387"/>
      <c r="IG50" s="387"/>
      <c r="IH50" s="387"/>
      <c r="II50" s="387"/>
      <c r="IJ50" s="387"/>
      <c r="IK50" s="387"/>
      <c r="IL50" s="387"/>
      <c r="IM50" s="387"/>
      <c r="IN50" s="387"/>
      <c r="IO50" s="387"/>
      <c r="IP50" s="387"/>
      <c r="IQ50" s="387"/>
      <c r="IR50" s="387"/>
      <c r="IS50" s="387"/>
      <c r="IT50" s="387"/>
      <c r="IU50" s="391"/>
    </row>
    <row r="51" spans="1:255" ht="15.95" customHeight="1" thickBot="1">
      <c r="A51" s="406"/>
      <c r="B51" s="1436" t="s">
        <v>212</v>
      </c>
      <c r="C51" s="1434"/>
      <c r="D51" s="1434"/>
      <c r="E51" s="1435"/>
      <c r="F51" s="280"/>
      <c r="G51" s="248"/>
      <c r="H51" s="248"/>
      <c r="I51" s="248"/>
      <c r="J51" s="248"/>
      <c r="K51" s="248"/>
      <c r="L51" s="387"/>
      <c r="M51" s="387"/>
      <c r="N51" s="387"/>
      <c r="O51" s="387"/>
      <c r="P51" s="387"/>
      <c r="Q51" s="387"/>
      <c r="R51" s="387"/>
      <c r="S51" s="387"/>
      <c r="T51" s="387"/>
      <c r="U51" s="387"/>
      <c r="V51" s="387"/>
      <c r="W51" s="387"/>
      <c r="X51" s="387"/>
      <c r="Y51" s="387"/>
      <c r="Z51" s="387"/>
      <c r="AA51" s="387"/>
      <c r="AB51" s="387"/>
      <c r="AC51" s="387"/>
      <c r="AD51" s="387"/>
      <c r="AE51" s="387"/>
      <c r="AF51" s="387"/>
      <c r="AG51" s="387"/>
      <c r="AH51" s="387"/>
      <c r="AI51" s="387"/>
      <c r="AJ51" s="387"/>
      <c r="AK51" s="387"/>
      <c r="AL51" s="387"/>
      <c r="AM51" s="387"/>
      <c r="AN51" s="387"/>
      <c r="AO51" s="387"/>
      <c r="AP51" s="387"/>
      <c r="AQ51" s="387"/>
      <c r="AR51" s="387"/>
      <c r="AS51" s="387"/>
      <c r="AT51" s="387"/>
      <c r="AU51" s="387"/>
      <c r="AV51" s="387"/>
      <c r="AW51" s="387"/>
      <c r="AX51" s="387"/>
      <c r="AY51" s="387"/>
      <c r="AZ51" s="387"/>
      <c r="BA51" s="387"/>
      <c r="BB51" s="387"/>
      <c r="BC51" s="387"/>
      <c r="BD51" s="387"/>
      <c r="BE51" s="387"/>
      <c r="BF51" s="387"/>
      <c r="BG51" s="387"/>
      <c r="BH51" s="387"/>
      <c r="BI51" s="387"/>
      <c r="BJ51" s="387"/>
      <c r="BK51" s="387"/>
      <c r="BL51" s="387"/>
      <c r="BM51" s="387"/>
      <c r="BN51" s="387"/>
      <c r="BO51" s="387"/>
      <c r="BP51" s="387"/>
      <c r="BQ51" s="387"/>
      <c r="BR51" s="387"/>
      <c r="BS51" s="387"/>
      <c r="BT51" s="387"/>
      <c r="BU51" s="387"/>
      <c r="BV51" s="387"/>
      <c r="BW51" s="387"/>
      <c r="BX51" s="387"/>
      <c r="BY51" s="387"/>
      <c r="BZ51" s="387"/>
      <c r="CA51" s="387"/>
      <c r="CB51" s="387"/>
      <c r="CC51" s="387"/>
      <c r="CD51" s="387"/>
      <c r="CE51" s="387"/>
      <c r="CF51" s="387"/>
      <c r="CG51" s="387"/>
      <c r="CH51" s="387"/>
      <c r="CI51" s="387"/>
      <c r="CJ51" s="387"/>
      <c r="CK51" s="387"/>
      <c r="CL51" s="387"/>
      <c r="CM51" s="387"/>
      <c r="CN51" s="387"/>
      <c r="CO51" s="387"/>
      <c r="CP51" s="387"/>
      <c r="CQ51" s="387"/>
      <c r="CR51" s="387"/>
      <c r="CS51" s="387"/>
      <c r="CT51" s="387"/>
      <c r="CU51" s="387"/>
      <c r="CV51" s="387"/>
      <c r="CW51" s="387"/>
      <c r="CX51" s="387"/>
      <c r="CY51" s="387"/>
      <c r="CZ51" s="387"/>
      <c r="DA51" s="387"/>
      <c r="DB51" s="387"/>
      <c r="DC51" s="387"/>
      <c r="DD51" s="387"/>
      <c r="DE51" s="387"/>
      <c r="DF51" s="387"/>
      <c r="DG51" s="387"/>
      <c r="DH51" s="387"/>
      <c r="DI51" s="387"/>
      <c r="DJ51" s="387"/>
      <c r="DK51" s="387"/>
      <c r="DL51" s="387"/>
      <c r="DM51" s="387"/>
      <c r="DN51" s="387"/>
      <c r="DO51" s="387"/>
      <c r="DP51" s="387"/>
      <c r="DQ51" s="387"/>
      <c r="DR51" s="387"/>
      <c r="DS51" s="387"/>
      <c r="DT51" s="387"/>
      <c r="DU51" s="387"/>
      <c r="DV51" s="387"/>
      <c r="DW51" s="387"/>
      <c r="DX51" s="387"/>
      <c r="DY51" s="387"/>
      <c r="DZ51" s="387"/>
      <c r="EA51" s="387"/>
      <c r="EB51" s="387"/>
      <c r="EC51" s="387"/>
      <c r="ED51" s="387"/>
      <c r="EE51" s="387"/>
      <c r="EF51" s="387"/>
      <c r="EG51" s="387"/>
      <c r="EH51" s="387"/>
      <c r="EI51" s="387"/>
      <c r="EJ51" s="387"/>
      <c r="EK51" s="387"/>
      <c r="EL51" s="387"/>
      <c r="EM51" s="387"/>
      <c r="EN51" s="387"/>
      <c r="EO51" s="387"/>
      <c r="EP51" s="387"/>
      <c r="EQ51" s="387"/>
      <c r="ER51" s="387"/>
      <c r="ES51" s="387"/>
      <c r="ET51" s="387"/>
      <c r="EU51" s="387"/>
      <c r="EV51" s="387"/>
      <c r="EW51" s="387"/>
      <c r="EX51" s="387"/>
      <c r="EY51" s="387"/>
      <c r="EZ51" s="387"/>
      <c r="FA51" s="387"/>
      <c r="FB51" s="387"/>
      <c r="FC51" s="387"/>
      <c r="FD51" s="387"/>
      <c r="FE51" s="387"/>
      <c r="FF51" s="387"/>
      <c r="FG51" s="387"/>
      <c r="FH51" s="387"/>
      <c r="FI51" s="387"/>
      <c r="FJ51" s="387"/>
      <c r="FK51" s="387"/>
      <c r="FL51" s="387"/>
      <c r="FM51" s="387"/>
      <c r="FN51" s="387"/>
      <c r="FO51" s="387"/>
      <c r="FP51" s="387"/>
      <c r="FQ51" s="387"/>
      <c r="FR51" s="387"/>
      <c r="FS51" s="387"/>
      <c r="FT51" s="387"/>
      <c r="FU51" s="387"/>
      <c r="FV51" s="387"/>
      <c r="FW51" s="387"/>
      <c r="FX51" s="387"/>
      <c r="FY51" s="387"/>
      <c r="FZ51" s="387"/>
      <c r="GA51" s="387"/>
      <c r="GB51" s="387"/>
      <c r="GC51" s="387"/>
      <c r="GD51" s="387"/>
      <c r="GE51" s="387"/>
      <c r="GF51" s="387"/>
      <c r="GG51" s="387"/>
      <c r="GH51" s="387"/>
      <c r="GI51" s="387"/>
      <c r="GJ51" s="387"/>
      <c r="GK51" s="387"/>
      <c r="GL51" s="387"/>
      <c r="GM51" s="387"/>
      <c r="GN51" s="387"/>
      <c r="GO51" s="387"/>
      <c r="GP51" s="387"/>
      <c r="GQ51" s="387"/>
      <c r="GR51" s="387"/>
      <c r="GS51" s="387"/>
      <c r="GT51" s="387"/>
      <c r="GU51" s="387"/>
      <c r="GV51" s="387"/>
      <c r="GW51" s="387"/>
      <c r="GX51" s="387"/>
      <c r="GY51" s="387"/>
      <c r="GZ51" s="387"/>
      <c r="HA51" s="387"/>
      <c r="HB51" s="387"/>
      <c r="HC51" s="387"/>
      <c r="HD51" s="387"/>
      <c r="HE51" s="387"/>
      <c r="HF51" s="387"/>
      <c r="HG51" s="387"/>
      <c r="HH51" s="387"/>
      <c r="HI51" s="387"/>
      <c r="HJ51" s="387"/>
      <c r="HK51" s="387"/>
      <c r="HL51" s="387"/>
      <c r="HM51" s="387"/>
      <c r="HN51" s="387"/>
      <c r="HO51" s="387"/>
      <c r="HP51" s="387"/>
      <c r="HQ51" s="387"/>
      <c r="HR51" s="387"/>
      <c r="HS51" s="387"/>
      <c r="HT51" s="387"/>
      <c r="HU51" s="387"/>
      <c r="HV51" s="387"/>
      <c r="HW51" s="387"/>
      <c r="HX51" s="387"/>
      <c r="HY51" s="387"/>
      <c r="HZ51" s="387"/>
      <c r="IA51" s="387"/>
      <c r="IB51" s="387"/>
      <c r="IC51" s="387"/>
      <c r="ID51" s="387"/>
      <c r="IE51" s="387"/>
      <c r="IF51" s="387"/>
      <c r="IG51" s="387"/>
      <c r="IH51" s="387"/>
      <c r="II51" s="387"/>
      <c r="IJ51" s="387"/>
      <c r="IK51" s="387"/>
      <c r="IL51" s="387"/>
      <c r="IM51" s="387"/>
      <c r="IN51" s="387"/>
      <c r="IO51" s="387"/>
      <c r="IP51" s="387"/>
      <c r="IQ51" s="387"/>
      <c r="IR51" s="387"/>
      <c r="IS51" s="387"/>
      <c r="IT51" s="387"/>
      <c r="IU51" s="391"/>
    </row>
    <row r="52" spans="1:255" ht="15.95" customHeight="1" thickBot="1">
      <c r="A52" s="406"/>
      <c r="B52" s="1437">
        <v>1</v>
      </c>
      <c r="C52" s="881"/>
      <c r="D52" s="882" t="s">
        <v>200</v>
      </c>
      <c r="E52" s="884" t="s">
        <v>213</v>
      </c>
      <c r="F52" s="248"/>
      <c r="G52" s="248"/>
      <c r="H52" s="248"/>
      <c r="I52" s="248"/>
      <c r="J52" s="248"/>
      <c r="K52" s="248"/>
      <c r="L52" s="387"/>
      <c r="M52" s="387"/>
      <c r="N52" s="387"/>
      <c r="O52" s="387"/>
      <c r="P52" s="387"/>
      <c r="Q52" s="387"/>
      <c r="R52" s="387"/>
      <c r="S52" s="387"/>
      <c r="T52" s="387"/>
      <c r="U52" s="387"/>
      <c r="V52" s="387"/>
      <c r="W52" s="387"/>
      <c r="X52" s="387"/>
      <c r="Y52" s="387"/>
      <c r="Z52" s="387"/>
      <c r="AA52" s="387"/>
      <c r="AB52" s="387"/>
      <c r="AC52" s="387"/>
      <c r="AD52" s="387"/>
      <c r="AE52" s="387"/>
      <c r="AF52" s="387"/>
      <c r="AG52" s="387"/>
      <c r="AH52" s="387"/>
      <c r="AI52" s="387"/>
      <c r="AJ52" s="387"/>
      <c r="AK52" s="387"/>
      <c r="AL52" s="387"/>
      <c r="AM52" s="387"/>
      <c r="AN52" s="387"/>
      <c r="AO52" s="387"/>
      <c r="AP52" s="387"/>
      <c r="AQ52" s="387"/>
      <c r="AR52" s="387"/>
      <c r="AS52" s="387"/>
      <c r="AT52" s="387"/>
      <c r="AU52" s="387"/>
      <c r="AV52" s="387"/>
      <c r="AW52" s="387"/>
      <c r="AX52" s="387"/>
      <c r="AY52" s="387"/>
      <c r="AZ52" s="387"/>
      <c r="BA52" s="387"/>
      <c r="BB52" s="387"/>
      <c r="BC52" s="387"/>
      <c r="BD52" s="387"/>
      <c r="BE52" s="387"/>
      <c r="BF52" s="387"/>
      <c r="BG52" s="387"/>
      <c r="BH52" s="387"/>
      <c r="BI52" s="387"/>
      <c r="BJ52" s="387"/>
      <c r="BK52" s="387"/>
      <c r="BL52" s="387"/>
      <c r="BM52" s="387"/>
      <c r="BN52" s="387"/>
      <c r="BO52" s="387"/>
      <c r="BP52" s="387"/>
      <c r="BQ52" s="387"/>
      <c r="BR52" s="387"/>
      <c r="BS52" s="387"/>
      <c r="BT52" s="387"/>
      <c r="BU52" s="387"/>
      <c r="BV52" s="387"/>
      <c r="BW52" s="387"/>
      <c r="BX52" s="387"/>
      <c r="BY52" s="387"/>
      <c r="BZ52" s="387"/>
      <c r="CA52" s="387"/>
      <c r="CB52" s="387"/>
      <c r="CC52" s="387"/>
      <c r="CD52" s="387"/>
      <c r="CE52" s="387"/>
      <c r="CF52" s="387"/>
      <c r="CG52" s="387"/>
      <c r="CH52" s="387"/>
      <c r="CI52" s="387"/>
      <c r="CJ52" s="387"/>
      <c r="CK52" s="387"/>
      <c r="CL52" s="387"/>
      <c r="CM52" s="387"/>
      <c r="CN52" s="387"/>
      <c r="CO52" s="387"/>
      <c r="CP52" s="387"/>
      <c r="CQ52" s="387"/>
      <c r="CR52" s="387"/>
      <c r="CS52" s="387"/>
      <c r="CT52" s="387"/>
      <c r="CU52" s="387"/>
      <c r="CV52" s="387"/>
      <c r="CW52" s="387"/>
      <c r="CX52" s="387"/>
      <c r="CY52" s="387"/>
      <c r="CZ52" s="387"/>
      <c r="DA52" s="387"/>
      <c r="DB52" s="387"/>
      <c r="DC52" s="387"/>
      <c r="DD52" s="387"/>
      <c r="DE52" s="387"/>
      <c r="DF52" s="387"/>
      <c r="DG52" s="387"/>
      <c r="DH52" s="387"/>
      <c r="DI52" s="387"/>
      <c r="DJ52" s="387"/>
      <c r="DK52" s="387"/>
      <c r="DL52" s="387"/>
      <c r="DM52" s="387"/>
      <c r="DN52" s="387"/>
      <c r="DO52" s="387"/>
      <c r="DP52" s="387"/>
      <c r="DQ52" s="387"/>
      <c r="DR52" s="387"/>
      <c r="DS52" s="387"/>
      <c r="DT52" s="387"/>
      <c r="DU52" s="387"/>
      <c r="DV52" s="387"/>
      <c r="DW52" s="387"/>
      <c r="DX52" s="387"/>
      <c r="DY52" s="387"/>
      <c r="DZ52" s="387"/>
      <c r="EA52" s="387"/>
      <c r="EB52" s="387"/>
      <c r="EC52" s="387"/>
      <c r="ED52" s="387"/>
      <c r="EE52" s="387"/>
      <c r="EF52" s="387"/>
      <c r="EG52" s="387"/>
      <c r="EH52" s="387"/>
      <c r="EI52" s="387"/>
      <c r="EJ52" s="387"/>
      <c r="EK52" s="387"/>
      <c r="EL52" s="387"/>
      <c r="EM52" s="387"/>
      <c r="EN52" s="387"/>
      <c r="EO52" s="387"/>
      <c r="EP52" s="387"/>
      <c r="EQ52" s="387"/>
      <c r="ER52" s="387"/>
      <c r="ES52" s="387"/>
      <c r="ET52" s="387"/>
      <c r="EU52" s="387"/>
      <c r="EV52" s="387"/>
      <c r="EW52" s="387"/>
      <c r="EX52" s="387"/>
      <c r="EY52" s="387"/>
      <c r="EZ52" s="387"/>
      <c r="FA52" s="387"/>
      <c r="FB52" s="387"/>
      <c r="FC52" s="387"/>
      <c r="FD52" s="387"/>
      <c r="FE52" s="387"/>
      <c r="FF52" s="387"/>
      <c r="FG52" s="387"/>
      <c r="FH52" s="387"/>
      <c r="FI52" s="387"/>
      <c r="FJ52" s="387"/>
      <c r="FK52" s="387"/>
      <c r="FL52" s="387"/>
      <c r="FM52" s="387"/>
      <c r="FN52" s="387"/>
      <c r="FO52" s="387"/>
      <c r="FP52" s="387"/>
      <c r="FQ52" s="387"/>
      <c r="FR52" s="387"/>
      <c r="FS52" s="387"/>
      <c r="FT52" s="387"/>
      <c r="FU52" s="387"/>
      <c r="FV52" s="387"/>
      <c r="FW52" s="387"/>
      <c r="FX52" s="387"/>
      <c r="FY52" s="387"/>
      <c r="FZ52" s="387"/>
      <c r="GA52" s="387"/>
      <c r="GB52" s="387"/>
      <c r="GC52" s="387"/>
      <c r="GD52" s="387"/>
      <c r="GE52" s="387"/>
      <c r="GF52" s="387"/>
      <c r="GG52" s="387"/>
      <c r="GH52" s="387"/>
      <c r="GI52" s="387"/>
      <c r="GJ52" s="387"/>
      <c r="GK52" s="387"/>
      <c r="GL52" s="387"/>
      <c r="GM52" s="387"/>
      <c r="GN52" s="387"/>
      <c r="GO52" s="387"/>
      <c r="GP52" s="387"/>
      <c r="GQ52" s="387"/>
      <c r="GR52" s="387"/>
      <c r="GS52" s="387"/>
      <c r="GT52" s="387"/>
      <c r="GU52" s="387"/>
      <c r="GV52" s="387"/>
      <c r="GW52" s="387"/>
      <c r="GX52" s="387"/>
      <c r="GY52" s="387"/>
      <c r="GZ52" s="387"/>
      <c r="HA52" s="387"/>
      <c r="HB52" s="387"/>
      <c r="HC52" s="387"/>
      <c r="HD52" s="387"/>
      <c r="HE52" s="387"/>
      <c r="HF52" s="387"/>
      <c r="HG52" s="387"/>
      <c r="HH52" s="387"/>
      <c r="HI52" s="387"/>
      <c r="HJ52" s="387"/>
      <c r="HK52" s="387"/>
      <c r="HL52" s="387"/>
      <c r="HM52" s="387"/>
      <c r="HN52" s="387"/>
      <c r="HO52" s="387"/>
      <c r="HP52" s="387"/>
      <c r="HQ52" s="387"/>
      <c r="HR52" s="387"/>
      <c r="HS52" s="387"/>
      <c r="HT52" s="387"/>
      <c r="HU52" s="387"/>
      <c r="HV52" s="387"/>
      <c r="HW52" s="387"/>
      <c r="HX52" s="387"/>
      <c r="HY52" s="387"/>
      <c r="HZ52" s="387"/>
      <c r="IA52" s="387"/>
      <c r="IB52" s="387"/>
      <c r="IC52" s="387"/>
      <c r="ID52" s="387"/>
      <c r="IE52" s="387"/>
      <c r="IF52" s="387"/>
      <c r="IG52" s="387"/>
      <c r="IH52" s="387"/>
      <c r="II52" s="387"/>
      <c r="IJ52" s="387"/>
      <c r="IK52" s="387"/>
      <c r="IL52" s="387"/>
      <c r="IM52" s="387"/>
      <c r="IN52" s="387"/>
      <c r="IO52" s="387"/>
      <c r="IP52" s="387"/>
      <c r="IQ52" s="387"/>
      <c r="IR52" s="387"/>
      <c r="IS52" s="387"/>
      <c r="IT52" s="387"/>
      <c r="IU52" s="391"/>
    </row>
    <row r="53" spans="1:255" ht="15.95" customHeight="1" thickBot="1">
      <c r="A53" s="406"/>
      <c r="B53" s="1113"/>
      <c r="C53" s="348"/>
      <c r="D53" s="858" t="s">
        <v>202</v>
      </c>
      <c r="E53" s="884" t="s">
        <v>214</v>
      </c>
      <c r="F53" s="248"/>
      <c r="G53" s="248"/>
      <c r="H53" s="248"/>
      <c r="I53" s="248"/>
      <c r="J53" s="248"/>
      <c r="K53" s="248"/>
      <c r="L53" s="387"/>
      <c r="M53" s="387"/>
      <c r="N53" s="387"/>
      <c r="O53" s="387"/>
      <c r="P53" s="387"/>
      <c r="Q53" s="387"/>
      <c r="R53" s="387"/>
      <c r="S53" s="387"/>
      <c r="T53" s="387"/>
      <c r="U53" s="387"/>
      <c r="V53" s="387"/>
      <c r="W53" s="387"/>
      <c r="X53" s="387"/>
      <c r="Y53" s="387"/>
      <c r="Z53" s="387"/>
      <c r="AA53" s="387"/>
      <c r="AB53" s="387"/>
      <c r="AC53" s="387"/>
      <c r="AD53" s="387"/>
      <c r="AE53" s="387"/>
      <c r="AF53" s="387"/>
      <c r="AG53" s="387"/>
      <c r="AH53" s="387"/>
      <c r="AI53" s="387"/>
      <c r="AJ53" s="387"/>
      <c r="AK53" s="387"/>
      <c r="AL53" s="387"/>
      <c r="AM53" s="387"/>
      <c r="AN53" s="387"/>
      <c r="AO53" s="387"/>
      <c r="AP53" s="387"/>
      <c r="AQ53" s="387"/>
      <c r="AR53" s="387"/>
      <c r="AS53" s="387"/>
      <c r="AT53" s="387"/>
      <c r="AU53" s="387"/>
      <c r="AV53" s="387"/>
      <c r="AW53" s="387"/>
      <c r="AX53" s="387"/>
      <c r="AY53" s="387"/>
      <c r="AZ53" s="387"/>
      <c r="BA53" s="387"/>
      <c r="BB53" s="387"/>
      <c r="BC53" s="387"/>
      <c r="BD53" s="387"/>
      <c r="BE53" s="387"/>
      <c r="BF53" s="387"/>
      <c r="BG53" s="387"/>
      <c r="BH53" s="387"/>
      <c r="BI53" s="387"/>
      <c r="BJ53" s="387"/>
      <c r="BK53" s="387"/>
      <c r="BL53" s="387"/>
      <c r="BM53" s="387"/>
      <c r="BN53" s="387"/>
      <c r="BO53" s="387"/>
      <c r="BP53" s="387"/>
      <c r="BQ53" s="387"/>
      <c r="BR53" s="387"/>
      <c r="BS53" s="387"/>
      <c r="BT53" s="387"/>
      <c r="BU53" s="387"/>
      <c r="BV53" s="387"/>
      <c r="BW53" s="387"/>
      <c r="BX53" s="387"/>
      <c r="BY53" s="387"/>
      <c r="BZ53" s="387"/>
      <c r="CA53" s="387"/>
      <c r="CB53" s="387"/>
      <c r="CC53" s="387"/>
      <c r="CD53" s="387"/>
      <c r="CE53" s="387"/>
      <c r="CF53" s="387"/>
      <c r="CG53" s="387"/>
      <c r="CH53" s="387"/>
      <c r="CI53" s="387"/>
      <c r="CJ53" s="387"/>
      <c r="CK53" s="387"/>
      <c r="CL53" s="387"/>
      <c r="CM53" s="387"/>
      <c r="CN53" s="387"/>
      <c r="CO53" s="387"/>
      <c r="CP53" s="387"/>
      <c r="CQ53" s="387"/>
      <c r="CR53" s="387"/>
      <c r="CS53" s="387"/>
      <c r="CT53" s="387"/>
      <c r="CU53" s="387"/>
      <c r="CV53" s="387"/>
      <c r="CW53" s="387"/>
      <c r="CX53" s="387"/>
      <c r="CY53" s="387"/>
      <c r="CZ53" s="387"/>
      <c r="DA53" s="387"/>
      <c r="DB53" s="387"/>
      <c r="DC53" s="387"/>
      <c r="DD53" s="387"/>
      <c r="DE53" s="387"/>
      <c r="DF53" s="387"/>
      <c r="DG53" s="387"/>
      <c r="DH53" s="387"/>
      <c r="DI53" s="387"/>
      <c r="DJ53" s="387"/>
      <c r="DK53" s="387"/>
      <c r="DL53" s="387"/>
      <c r="DM53" s="387"/>
      <c r="DN53" s="387"/>
      <c r="DO53" s="387"/>
      <c r="DP53" s="387"/>
      <c r="DQ53" s="387"/>
      <c r="DR53" s="387"/>
      <c r="DS53" s="387"/>
      <c r="DT53" s="387"/>
      <c r="DU53" s="387"/>
      <c r="DV53" s="387"/>
      <c r="DW53" s="387"/>
      <c r="DX53" s="387"/>
      <c r="DY53" s="387"/>
      <c r="DZ53" s="387"/>
      <c r="EA53" s="387"/>
      <c r="EB53" s="387"/>
      <c r="EC53" s="387"/>
      <c r="ED53" s="387"/>
      <c r="EE53" s="387"/>
      <c r="EF53" s="387"/>
      <c r="EG53" s="387"/>
      <c r="EH53" s="387"/>
      <c r="EI53" s="387"/>
      <c r="EJ53" s="387"/>
      <c r="EK53" s="387"/>
      <c r="EL53" s="387"/>
      <c r="EM53" s="387"/>
      <c r="EN53" s="387"/>
      <c r="EO53" s="387"/>
      <c r="EP53" s="387"/>
      <c r="EQ53" s="387"/>
      <c r="ER53" s="387"/>
      <c r="ES53" s="387"/>
      <c r="ET53" s="387"/>
      <c r="EU53" s="387"/>
      <c r="EV53" s="387"/>
      <c r="EW53" s="387"/>
      <c r="EX53" s="387"/>
      <c r="EY53" s="387"/>
      <c r="EZ53" s="387"/>
      <c r="FA53" s="387"/>
      <c r="FB53" s="387"/>
      <c r="FC53" s="387"/>
      <c r="FD53" s="387"/>
      <c r="FE53" s="387"/>
      <c r="FF53" s="387"/>
      <c r="FG53" s="387"/>
      <c r="FH53" s="387"/>
      <c r="FI53" s="387"/>
      <c r="FJ53" s="387"/>
      <c r="FK53" s="387"/>
      <c r="FL53" s="387"/>
      <c r="FM53" s="387"/>
      <c r="FN53" s="387"/>
      <c r="FO53" s="387"/>
      <c r="FP53" s="387"/>
      <c r="FQ53" s="387"/>
      <c r="FR53" s="387"/>
      <c r="FS53" s="387"/>
      <c r="FT53" s="387"/>
      <c r="FU53" s="387"/>
      <c r="FV53" s="387"/>
      <c r="FW53" s="387"/>
      <c r="FX53" s="387"/>
      <c r="FY53" s="387"/>
      <c r="FZ53" s="387"/>
      <c r="GA53" s="387"/>
      <c r="GB53" s="387"/>
      <c r="GC53" s="387"/>
      <c r="GD53" s="387"/>
      <c r="GE53" s="387"/>
      <c r="GF53" s="387"/>
      <c r="GG53" s="387"/>
      <c r="GH53" s="387"/>
      <c r="GI53" s="387"/>
      <c r="GJ53" s="387"/>
      <c r="GK53" s="387"/>
      <c r="GL53" s="387"/>
      <c r="GM53" s="387"/>
      <c r="GN53" s="387"/>
      <c r="GO53" s="387"/>
      <c r="GP53" s="387"/>
      <c r="GQ53" s="387"/>
      <c r="GR53" s="387"/>
      <c r="GS53" s="387"/>
      <c r="GT53" s="387"/>
      <c r="GU53" s="387"/>
      <c r="GV53" s="387"/>
      <c r="GW53" s="387"/>
      <c r="GX53" s="387"/>
      <c r="GY53" s="387"/>
      <c r="GZ53" s="387"/>
      <c r="HA53" s="387"/>
      <c r="HB53" s="387"/>
      <c r="HC53" s="387"/>
      <c r="HD53" s="387"/>
      <c r="HE53" s="387"/>
      <c r="HF53" s="387"/>
      <c r="HG53" s="387"/>
      <c r="HH53" s="387"/>
      <c r="HI53" s="387"/>
      <c r="HJ53" s="387"/>
      <c r="HK53" s="387"/>
      <c r="HL53" s="387"/>
      <c r="HM53" s="387"/>
      <c r="HN53" s="387"/>
      <c r="HO53" s="387"/>
      <c r="HP53" s="387"/>
      <c r="HQ53" s="387"/>
      <c r="HR53" s="387"/>
      <c r="HS53" s="387"/>
      <c r="HT53" s="387"/>
      <c r="HU53" s="387"/>
      <c r="HV53" s="387"/>
      <c r="HW53" s="387"/>
      <c r="HX53" s="387"/>
      <c r="HY53" s="387"/>
      <c r="HZ53" s="387"/>
      <c r="IA53" s="387"/>
      <c r="IB53" s="387"/>
      <c r="IC53" s="387"/>
      <c r="ID53" s="387"/>
      <c r="IE53" s="387"/>
      <c r="IF53" s="387"/>
      <c r="IG53" s="387"/>
      <c r="IH53" s="387"/>
      <c r="II53" s="387"/>
      <c r="IJ53" s="387"/>
      <c r="IK53" s="387"/>
      <c r="IL53" s="387"/>
      <c r="IM53" s="387"/>
      <c r="IN53" s="387"/>
      <c r="IO53" s="387"/>
      <c r="IP53" s="387"/>
      <c r="IQ53" s="387"/>
      <c r="IR53" s="387"/>
      <c r="IS53" s="387"/>
      <c r="IT53" s="387"/>
      <c r="IU53" s="391"/>
    </row>
    <row r="54" spans="1:255" ht="15.95" customHeight="1" thickBot="1">
      <c r="A54" s="406"/>
      <c r="B54" s="1113"/>
      <c r="C54" s="348"/>
      <c r="D54" s="858" t="s">
        <v>204</v>
      </c>
      <c r="E54" s="885"/>
      <c r="F54" s="280"/>
      <c r="G54" s="248"/>
      <c r="H54" s="248"/>
      <c r="I54" s="248"/>
      <c r="J54" s="248"/>
      <c r="K54" s="248"/>
      <c r="L54" s="387"/>
      <c r="M54" s="387"/>
      <c r="N54" s="387"/>
      <c r="O54" s="387"/>
      <c r="P54" s="387"/>
      <c r="Q54" s="387"/>
      <c r="R54" s="387"/>
      <c r="S54" s="387"/>
      <c r="T54" s="387"/>
      <c r="U54" s="387"/>
      <c r="V54" s="387"/>
      <c r="W54" s="387"/>
      <c r="X54" s="387"/>
      <c r="Y54" s="387"/>
      <c r="Z54" s="387"/>
      <c r="AA54" s="387"/>
      <c r="AB54" s="387"/>
      <c r="AC54" s="387"/>
      <c r="AD54" s="387"/>
      <c r="AE54" s="387"/>
      <c r="AF54" s="387"/>
      <c r="AG54" s="387"/>
      <c r="AH54" s="387"/>
      <c r="AI54" s="387"/>
      <c r="AJ54" s="387"/>
      <c r="AK54" s="387"/>
      <c r="AL54" s="387"/>
      <c r="AM54" s="387"/>
      <c r="AN54" s="387"/>
      <c r="AO54" s="387"/>
      <c r="AP54" s="387"/>
      <c r="AQ54" s="387"/>
      <c r="AR54" s="387"/>
      <c r="AS54" s="387"/>
      <c r="AT54" s="387"/>
      <c r="AU54" s="387"/>
      <c r="AV54" s="387"/>
      <c r="AW54" s="387"/>
      <c r="AX54" s="387"/>
      <c r="AY54" s="387"/>
      <c r="AZ54" s="387"/>
      <c r="BA54" s="387"/>
      <c r="BB54" s="387"/>
      <c r="BC54" s="387"/>
      <c r="BD54" s="387"/>
      <c r="BE54" s="387"/>
      <c r="BF54" s="387"/>
      <c r="BG54" s="387"/>
      <c r="BH54" s="387"/>
      <c r="BI54" s="387"/>
      <c r="BJ54" s="387"/>
      <c r="BK54" s="387"/>
      <c r="BL54" s="387"/>
      <c r="BM54" s="387"/>
      <c r="BN54" s="387"/>
      <c r="BO54" s="387"/>
      <c r="BP54" s="387"/>
      <c r="BQ54" s="387"/>
      <c r="BR54" s="387"/>
      <c r="BS54" s="387"/>
      <c r="BT54" s="387"/>
      <c r="BU54" s="387"/>
      <c r="BV54" s="387"/>
      <c r="BW54" s="387"/>
      <c r="BX54" s="387"/>
      <c r="BY54" s="387"/>
      <c r="BZ54" s="387"/>
      <c r="CA54" s="387"/>
      <c r="CB54" s="387"/>
      <c r="CC54" s="387"/>
      <c r="CD54" s="387"/>
      <c r="CE54" s="387"/>
      <c r="CF54" s="387"/>
      <c r="CG54" s="387"/>
      <c r="CH54" s="387"/>
      <c r="CI54" s="387"/>
      <c r="CJ54" s="387"/>
      <c r="CK54" s="387"/>
      <c r="CL54" s="387"/>
      <c r="CM54" s="387"/>
      <c r="CN54" s="387"/>
      <c r="CO54" s="387"/>
      <c r="CP54" s="387"/>
      <c r="CQ54" s="387"/>
      <c r="CR54" s="387"/>
      <c r="CS54" s="387"/>
      <c r="CT54" s="387"/>
      <c r="CU54" s="387"/>
      <c r="CV54" s="387"/>
      <c r="CW54" s="387"/>
      <c r="CX54" s="387"/>
      <c r="CY54" s="387"/>
      <c r="CZ54" s="387"/>
      <c r="DA54" s="387"/>
      <c r="DB54" s="387"/>
      <c r="DC54" s="387"/>
      <c r="DD54" s="387"/>
      <c r="DE54" s="387"/>
      <c r="DF54" s="387"/>
      <c r="DG54" s="387"/>
      <c r="DH54" s="387"/>
      <c r="DI54" s="387"/>
      <c r="DJ54" s="387"/>
      <c r="DK54" s="387"/>
      <c r="DL54" s="387"/>
      <c r="DM54" s="387"/>
      <c r="DN54" s="387"/>
      <c r="DO54" s="387"/>
      <c r="DP54" s="387"/>
      <c r="DQ54" s="387"/>
      <c r="DR54" s="387"/>
      <c r="DS54" s="387"/>
      <c r="DT54" s="387"/>
      <c r="DU54" s="387"/>
      <c r="DV54" s="387"/>
      <c r="DW54" s="387"/>
      <c r="DX54" s="387"/>
      <c r="DY54" s="387"/>
      <c r="DZ54" s="387"/>
      <c r="EA54" s="387"/>
      <c r="EB54" s="387"/>
      <c r="EC54" s="387"/>
      <c r="ED54" s="387"/>
      <c r="EE54" s="387"/>
      <c r="EF54" s="387"/>
      <c r="EG54" s="387"/>
      <c r="EH54" s="387"/>
      <c r="EI54" s="387"/>
      <c r="EJ54" s="387"/>
      <c r="EK54" s="387"/>
      <c r="EL54" s="387"/>
      <c r="EM54" s="387"/>
      <c r="EN54" s="387"/>
      <c r="EO54" s="387"/>
      <c r="EP54" s="387"/>
      <c r="EQ54" s="387"/>
      <c r="ER54" s="387"/>
      <c r="ES54" s="387"/>
      <c r="ET54" s="387"/>
      <c r="EU54" s="387"/>
      <c r="EV54" s="387"/>
      <c r="EW54" s="387"/>
      <c r="EX54" s="387"/>
      <c r="EY54" s="387"/>
      <c r="EZ54" s="387"/>
      <c r="FA54" s="387"/>
      <c r="FB54" s="387"/>
      <c r="FC54" s="387"/>
      <c r="FD54" s="387"/>
      <c r="FE54" s="387"/>
      <c r="FF54" s="387"/>
      <c r="FG54" s="387"/>
      <c r="FH54" s="387"/>
      <c r="FI54" s="387"/>
      <c r="FJ54" s="387"/>
      <c r="FK54" s="387"/>
      <c r="FL54" s="387"/>
      <c r="FM54" s="387"/>
      <c r="FN54" s="387"/>
      <c r="FO54" s="387"/>
      <c r="FP54" s="387"/>
      <c r="FQ54" s="387"/>
      <c r="FR54" s="387"/>
      <c r="FS54" s="387"/>
      <c r="FT54" s="387"/>
      <c r="FU54" s="387"/>
      <c r="FV54" s="387"/>
      <c r="FW54" s="387"/>
      <c r="FX54" s="387"/>
      <c r="FY54" s="387"/>
      <c r="FZ54" s="387"/>
      <c r="GA54" s="387"/>
      <c r="GB54" s="387"/>
      <c r="GC54" s="387"/>
      <c r="GD54" s="387"/>
      <c r="GE54" s="387"/>
      <c r="GF54" s="387"/>
      <c r="GG54" s="387"/>
      <c r="GH54" s="387"/>
      <c r="GI54" s="387"/>
      <c r="GJ54" s="387"/>
      <c r="GK54" s="387"/>
      <c r="GL54" s="387"/>
      <c r="GM54" s="387"/>
      <c r="GN54" s="387"/>
      <c r="GO54" s="387"/>
      <c r="GP54" s="387"/>
      <c r="GQ54" s="387"/>
      <c r="GR54" s="387"/>
      <c r="GS54" s="387"/>
      <c r="GT54" s="387"/>
      <c r="GU54" s="387"/>
      <c r="GV54" s="387"/>
      <c r="GW54" s="387"/>
      <c r="GX54" s="387"/>
      <c r="GY54" s="387"/>
      <c r="GZ54" s="387"/>
      <c r="HA54" s="387"/>
      <c r="HB54" s="387"/>
      <c r="HC54" s="387"/>
      <c r="HD54" s="387"/>
      <c r="HE54" s="387"/>
      <c r="HF54" s="387"/>
      <c r="HG54" s="387"/>
      <c r="HH54" s="387"/>
      <c r="HI54" s="387"/>
      <c r="HJ54" s="387"/>
      <c r="HK54" s="387"/>
      <c r="HL54" s="387"/>
      <c r="HM54" s="387"/>
      <c r="HN54" s="387"/>
      <c r="HO54" s="387"/>
      <c r="HP54" s="387"/>
      <c r="HQ54" s="387"/>
      <c r="HR54" s="387"/>
      <c r="HS54" s="387"/>
      <c r="HT54" s="387"/>
      <c r="HU54" s="387"/>
      <c r="HV54" s="387"/>
      <c r="HW54" s="387"/>
      <c r="HX54" s="387"/>
      <c r="HY54" s="387"/>
      <c r="HZ54" s="387"/>
      <c r="IA54" s="387"/>
      <c r="IB54" s="387"/>
      <c r="IC54" s="387"/>
      <c r="ID54" s="387"/>
      <c r="IE54" s="387"/>
      <c r="IF54" s="387"/>
      <c r="IG54" s="387"/>
      <c r="IH54" s="387"/>
      <c r="II54" s="387"/>
      <c r="IJ54" s="387"/>
      <c r="IK54" s="387"/>
      <c r="IL54" s="387"/>
      <c r="IM54" s="387"/>
      <c r="IN54" s="387"/>
      <c r="IO54" s="387"/>
      <c r="IP54" s="387"/>
      <c r="IQ54" s="387"/>
      <c r="IR54" s="387"/>
      <c r="IS54" s="387"/>
      <c r="IT54" s="387"/>
      <c r="IU54" s="391"/>
    </row>
    <row r="55" spans="1:255" ht="15.95" customHeight="1" thickBot="1">
      <c r="A55" s="406"/>
      <c r="B55" s="1113"/>
      <c r="C55" s="348"/>
      <c r="D55" s="858" t="s">
        <v>205</v>
      </c>
      <c r="E55" s="885"/>
      <c r="F55" s="280"/>
      <c r="G55" s="248"/>
      <c r="H55" s="248"/>
      <c r="I55" s="248"/>
      <c r="J55" s="248"/>
      <c r="K55" s="248"/>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7"/>
      <c r="BD55" s="387"/>
      <c r="BE55" s="387"/>
      <c r="BF55" s="387"/>
      <c r="BG55" s="387"/>
      <c r="BH55" s="387"/>
      <c r="BI55" s="387"/>
      <c r="BJ55" s="387"/>
      <c r="BK55" s="387"/>
      <c r="BL55" s="387"/>
      <c r="BM55" s="387"/>
      <c r="BN55" s="387"/>
      <c r="BO55" s="387"/>
      <c r="BP55" s="387"/>
      <c r="BQ55" s="387"/>
      <c r="BR55" s="387"/>
      <c r="BS55" s="387"/>
      <c r="BT55" s="387"/>
      <c r="BU55" s="387"/>
      <c r="BV55" s="387"/>
      <c r="BW55" s="387"/>
      <c r="BX55" s="387"/>
      <c r="BY55" s="387"/>
      <c r="BZ55" s="387"/>
      <c r="CA55" s="387"/>
      <c r="CB55" s="387"/>
      <c r="CC55" s="387"/>
      <c r="CD55" s="387"/>
      <c r="CE55" s="387"/>
      <c r="CF55" s="387"/>
      <c r="CG55" s="387"/>
      <c r="CH55" s="387"/>
      <c r="CI55" s="387"/>
      <c r="CJ55" s="387"/>
      <c r="CK55" s="387"/>
      <c r="CL55" s="387"/>
      <c r="CM55" s="387"/>
      <c r="CN55" s="387"/>
      <c r="CO55" s="387"/>
      <c r="CP55" s="387"/>
      <c r="CQ55" s="387"/>
      <c r="CR55" s="387"/>
      <c r="CS55" s="387"/>
      <c r="CT55" s="387"/>
      <c r="CU55" s="387"/>
      <c r="CV55" s="387"/>
      <c r="CW55" s="387"/>
      <c r="CX55" s="387"/>
      <c r="CY55" s="387"/>
      <c r="CZ55" s="387"/>
      <c r="DA55" s="387"/>
      <c r="DB55" s="387"/>
      <c r="DC55" s="387"/>
      <c r="DD55" s="387"/>
      <c r="DE55" s="387"/>
      <c r="DF55" s="387"/>
      <c r="DG55" s="387"/>
      <c r="DH55" s="387"/>
      <c r="DI55" s="387"/>
      <c r="DJ55" s="387"/>
      <c r="DK55" s="387"/>
      <c r="DL55" s="387"/>
      <c r="DM55" s="387"/>
      <c r="DN55" s="387"/>
      <c r="DO55" s="387"/>
      <c r="DP55" s="387"/>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c r="EU55" s="387"/>
      <c r="EV55" s="387"/>
      <c r="EW55" s="387"/>
      <c r="EX55" s="387"/>
      <c r="EY55" s="387"/>
      <c r="EZ55" s="387"/>
      <c r="FA55" s="387"/>
      <c r="FB55" s="387"/>
      <c r="FC55" s="387"/>
      <c r="FD55" s="387"/>
      <c r="FE55" s="387"/>
      <c r="FF55" s="387"/>
      <c r="FG55" s="387"/>
      <c r="FH55" s="387"/>
      <c r="FI55" s="387"/>
      <c r="FJ55" s="387"/>
      <c r="FK55" s="387"/>
      <c r="FL55" s="387"/>
      <c r="FM55" s="387"/>
      <c r="FN55" s="387"/>
      <c r="FO55" s="387"/>
      <c r="FP55" s="387"/>
      <c r="FQ55" s="387"/>
      <c r="FR55" s="387"/>
      <c r="FS55" s="387"/>
      <c r="FT55" s="387"/>
      <c r="FU55" s="387"/>
      <c r="FV55" s="387"/>
      <c r="FW55" s="387"/>
      <c r="FX55" s="387"/>
      <c r="FY55" s="387"/>
      <c r="FZ55" s="387"/>
      <c r="GA55" s="387"/>
      <c r="GB55" s="387"/>
      <c r="GC55" s="387"/>
      <c r="GD55" s="387"/>
      <c r="GE55" s="387"/>
      <c r="GF55" s="387"/>
      <c r="GG55" s="387"/>
      <c r="GH55" s="387"/>
      <c r="GI55" s="387"/>
      <c r="GJ55" s="387"/>
      <c r="GK55" s="387"/>
      <c r="GL55" s="387"/>
      <c r="GM55" s="387"/>
      <c r="GN55" s="387"/>
      <c r="GO55" s="387"/>
      <c r="GP55" s="387"/>
      <c r="GQ55" s="387"/>
      <c r="GR55" s="387"/>
      <c r="GS55" s="387"/>
      <c r="GT55" s="387"/>
      <c r="GU55" s="387"/>
      <c r="GV55" s="387"/>
      <c r="GW55" s="387"/>
      <c r="GX55" s="387"/>
      <c r="GY55" s="387"/>
      <c r="GZ55" s="387"/>
      <c r="HA55" s="387"/>
      <c r="HB55" s="387"/>
      <c r="HC55" s="387"/>
      <c r="HD55" s="387"/>
      <c r="HE55" s="387"/>
      <c r="HF55" s="387"/>
      <c r="HG55" s="387"/>
      <c r="HH55" s="387"/>
      <c r="HI55" s="387"/>
      <c r="HJ55" s="387"/>
      <c r="HK55" s="387"/>
      <c r="HL55" s="387"/>
      <c r="HM55" s="387"/>
      <c r="HN55" s="387"/>
      <c r="HO55" s="387"/>
      <c r="HP55" s="387"/>
      <c r="HQ55" s="387"/>
      <c r="HR55" s="387"/>
      <c r="HS55" s="387"/>
      <c r="HT55" s="387"/>
      <c r="HU55" s="387"/>
      <c r="HV55" s="387"/>
      <c r="HW55" s="387"/>
      <c r="HX55" s="387"/>
      <c r="HY55" s="387"/>
      <c r="HZ55" s="387"/>
      <c r="IA55" s="387"/>
      <c r="IB55" s="387"/>
      <c r="IC55" s="387"/>
      <c r="ID55" s="387"/>
      <c r="IE55" s="387"/>
      <c r="IF55" s="387"/>
      <c r="IG55" s="387"/>
      <c r="IH55" s="387"/>
      <c r="II55" s="387"/>
      <c r="IJ55" s="387"/>
      <c r="IK55" s="387"/>
      <c r="IL55" s="387"/>
      <c r="IM55" s="387"/>
      <c r="IN55" s="387"/>
      <c r="IO55" s="387"/>
      <c r="IP55" s="387"/>
      <c r="IQ55" s="387"/>
      <c r="IR55" s="387"/>
      <c r="IS55" s="387"/>
      <c r="IT55" s="387"/>
      <c r="IU55" s="391"/>
    </row>
    <row r="56" spans="1:255" ht="15.95" customHeight="1" thickBot="1">
      <c r="A56" s="406"/>
      <c r="B56" s="1113"/>
      <c r="C56" s="348"/>
      <c r="D56" s="858" t="s">
        <v>207</v>
      </c>
      <c r="E56" s="885"/>
      <c r="F56" s="280"/>
      <c r="G56" s="248"/>
      <c r="H56" s="248"/>
      <c r="I56" s="248"/>
      <c r="J56" s="248"/>
      <c r="K56" s="248"/>
      <c r="L56" s="387"/>
      <c r="M56" s="387"/>
      <c r="N56" s="387"/>
      <c r="O56" s="387"/>
      <c r="P56" s="387"/>
      <c r="Q56" s="387"/>
      <c r="R56" s="387"/>
      <c r="S56" s="387"/>
      <c r="T56" s="387"/>
      <c r="U56" s="387"/>
      <c r="V56" s="387"/>
      <c r="W56" s="387"/>
      <c r="X56" s="387"/>
      <c r="Y56" s="387"/>
      <c r="Z56" s="387"/>
      <c r="AA56" s="387"/>
      <c r="AB56" s="387"/>
      <c r="AC56" s="387"/>
      <c r="AD56" s="387"/>
      <c r="AE56" s="387"/>
      <c r="AF56" s="387"/>
      <c r="AG56" s="387"/>
      <c r="AH56" s="387"/>
      <c r="AI56" s="387"/>
      <c r="AJ56" s="387"/>
      <c r="AK56" s="387"/>
      <c r="AL56" s="387"/>
      <c r="AM56" s="387"/>
      <c r="AN56" s="387"/>
      <c r="AO56" s="387"/>
      <c r="AP56" s="387"/>
      <c r="AQ56" s="387"/>
      <c r="AR56" s="387"/>
      <c r="AS56" s="387"/>
      <c r="AT56" s="387"/>
      <c r="AU56" s="387"/>
      <c r="AV56" s="387"/>
      <c r="AW56" s="387"/>
      <c r="AX56" s="387"/>
      <c r="AY56" s="387"/>
      <c r="AZ56" s="387"/>
      <c r="BA56" s="387"/>
      <c r="BB56" s="387"/>
      <c r="BC56" s="387"/>
      <c r="BD56" s="387"/>
      <c r="BE56" s="387"/>
      <c r="BF56" s="387"/>
      <c r="BG56" s="387"/>
      <c r="BH56" s="387"/>
      <c r="BI56" s="387"/>
      <c r="BJ56" s="387"/>
      <c r="BK56" s="387"/>
      <c r="BL56" s="387"/>
      <c r="BM56" s="387"/>
      <c r="BN56" s="387"/>
      <c r="BO56" s="387"/>
      <c r="BP56" s="387"/>
      <c r="BQ56" s="387"/>
      <c r="BR56" s="387"/>
      <c r="BS56" s="387"/>
      <c r="BT56" s="387"/>
      <c r="BU56" s="387"/>
      <c r="BV56" s="387"/>
      <c r="BW56" s="387"/>
      <c r="BX56" s="387"/>
      <c r="BY56" s="387"/>
      <c r="BZ56" s="387"/>
      <c r="CA56" s="387"/>
      <c r="CB56" s="387"/>
      <c r="CC56" s="387"/>
      <c r="CD56" s="387"/>
      <c r="CE56" s="387"/>
      <c r="CF56" s="387"/>
      <c r="CG56" s="387"/>
      <c r="CH56" s="387"/>
      <c r="CI56" s="387"/>
      <c r="CJ56" s="387"/>
      <c r="CK56" s="387"/>
      <c r="CL56" s="387"/>
      <c r="CM56" s="387"/>
      <c r="CN56" s="387"/>
      <c r="CO56" s="387"/>
      <c r="CP56" s="387"/>
      <c r="CQ56" s="387"/>
      <c r="CR56" s="387"/>
      <c r="CS56" s="387"/>
      <c r="CT56" s="387"/>
      <c r="CU56" s="387"/>
      <c r="CV56" s="387"/>
      <c r="CW56" s="387"/>
      <c r="CX56" s="387"/>
      <c r="CY56" s="387"/>
      <c r="CZ56" s="387"/>
      <c r="DA56" s="387"/>
      <c r="DB56" s="387"/>
      <c r="DC56" s="387"/>
      <c r="DD56" s="387"/>
      <c r="DE56" s="387"/>
      <c r="DF56" s="387"/>
      <c r="DG56" s="387"/>
      <c r="DH56" s="387"/>
      <c r="DI56" s="387"/>
      <c r="DJ56" s="387"/>
      <c r="DK56" s="387"/>
      <c r="DL56" s="387"/>
      <c r="DM56" s="387"/>
      <c r="DN56" s="387"/>
      <c r="DO56" s="387"/>
      <c r="DP56" s="387"/>
      <c r="DQ56" s="387"/>
      <c r="DR56" s="387"/>
      <c r="DS56" s="387"/>
      <c r="DT56" s="387"/>
      <c r="DU56" s="387"/>
      <c r="DV56" s="387"/>
      <c r="DW56" s="387"/>
      <c r="DX56" s="387"/>
      <c r="DY56" s="387"/>
      <c r="DZ56" s="387"/>
      <c r="EA56" s="387"/>
      <c r="EB56" s="387"/>
      <c r="EC56" s="387"/>
      <c r="ED56" s="387"/>
      <c r="EE56" s="387"/>
      <c r="EF56" s="387"/>
      <c r="EG56" s="387"/>
      <c r="EH56" s="387"/>
      <c r="EI56" s="387"/>
      <c r="EJ56" s="387"/>
      <c r="EK56" s="387"/>
      <c r="EL56" s="387"/>
      <c r="EM56" s="387"/>
      <c r="EN56" s="387"/>
      <c r="EO56" s="387"/>
      <c r="EP56" s="387"/>
      <c r="EQ56" s="387"/>
      <c r="ER56" s="387"/>
      <c r="ES56" s="387"/>
      <c r="ET56" s="387"/>
      <c r="EU56" s="387"/>
      <c r="EV56" s="387"/>
      <c r="EW56" s="387"/>
      <c r="EX56" s="387"/>
      <c r="EY56" s="387"/>
      <c r="EZ56" s="387"/>
      <c r="FA56" s="387"/>
      <c r="FB56" s="387"/>
      <c r="FC56" s="387"/>
      <c r="FD56" s="387"/>
      <c r="FE56" s="387"/>
      <c r="FF56" s="387"/>
      <c r="FG56" s="387"/>
      <c r="FH56" s="387"/>
      <c r="FI56" s="387"/>
      <c r="FJ56" s="387"/>
      <c r="FK56" s="387"/>
      <c r="FL56" s="387"/>
      <c r="FM56" s="387"/>
      <c r="FN56" s="387"/>
      <c r="FO56" s="387"/>
      <c r="FP56" s="387"/>
      <c r="FQ56" s="387"/>
      <c r="FR56" s="387"/>
      <c r="FS56" s="387"/>
      <c r="FT56" s="387"/>
      <c r="FU56" s="387"/>
      <c r="FV56" s="387"/>
      <c r="FW56" s="387"/>
      <c r="FX56" s="387"/>
      <c r="FY56" s="387"/>
      <c r="FZ56" s="387"/>
      <c r="GA56" s="387"/>
      <c r="GB56" s="387"/>
      <c r="GC56" s="387"/>
      <c r="GD56" s="387"/>
      <c r="GE56" s="387"/>
      <c r="GF56" s="387"/>
      <c r="GG56" s="387"/>
      <c r="GH56" s="387"/>
      <c r="GI56" s="387"/>
      <c r="GJ56" s="387"/>
      <c r="GK56" s="387"/>
      <c r="GL56" s="387"/>
      <c r="GM56" s="387"/>
      <c r="GN56" s="387"/>
      <c r="GO56" s="387"/>
      <c r="GP56" s="387"/>
      <c r="GQ56" s="387"/>
      <c r="GR56" s="387"/>
      <c r="GS56" s="387"/>
      <c r="GT56" s="387"/>
      <c r="GU56" s="387"/>
      <c r="GV56" s="387"/>
      <c r="GW56" s="387"/>
      <c r="GX56" s="387"/>
      <c r="GY56" s="387"/>
      <c r="GZ56" s="387"/>
      <c r="HA56" s="387"/>
      <c r="HB56" s="387"/>
      <c r="HC56" s="387"/>
      <c r="HD56" s="387"/>
      <c r="HE56" s="387"/>
      <c r="HF56" s="387"/>
      <c r="HG56" s="387"/>
      <c r="HH56" s="387"/>
      <c r="HI56" s="387"/>
      <c r="HJ56" s="387"/>
      <c r="HK56" s="387"/>
      <c r="HL56" s="387"/>
      <c r="HM56" s="387"/>
      <c r="HN56" s="387"/>
      <c r="HO56" s="387"/>
      <c r="HP56" s="387"/>
      <c r="HQ56" s="387"/>
      <c r="HR56" s="387"/>
      <c r="HS56" s="387"/>
      <c r="HT56" s="387"/>
      <c r="HU56" s="387"/>
      <c r="HV56" s="387"/>
      <c r="HW56" s="387"/>
      <c r="HX56" s="387"/>
      <c r="HY56" s="387"/>
      <c r="HZ56" s="387"/>
      <c r="IA56" s="387"/>
      <c r="IB56" s="387"/>
      <c r="IC56" s="387"/>
      <c r="ID56" s="387"/>
      <c r="IE56" s="387"/>
      <c r="IF56" s="387"/>
      <c r="IG56" s="387"/>
      <c r="IH56" s="387"/>
      <c r="II56" s="387"/>
      <c r="IJ56" s="387"/>
      <c r="IK56" s="387"/>
      <c r="IL56" s="387"/>
      <c r="IM56" s="387"/>
      <c r="IN56" s="387"/>
      <c r="IO56" s="387"/>
      <c r="IP56" s="387"/>
      <c r="IQ56" s="387"/>
      <c r="IR56" s="387"/>
      <c r="IS56" s="387"/>
      <c r="IT56" s="387"/>
      <c r="IU56" s="391"/>
    </row>
    <row r="57" spans="1:255" ht="15.95" customHeight="1" thickBot="1">
      <c r="A57" s="406"/>
      <c r="B57" s="1113"/>
      <c r="C57" s="348"/>
      <c r="D57" s="858" t="s">
        <v>208</v>
      </c>
      <c r="E57" s="885"/>
      <c r="F57" s="280"/>
      <c r="G57" s="248"/>
      <c r="H57" s="248"/>
      <c r="I57" s="248"/>
      <c r="J57" s="248"/>
      <c r="K57" s="248"/>
      <c r="L57" s="387"/>
      <c r="M57" s="387"/>
      <c r="N57" s="387"/>
      <c r="O57" s="387"/>
      <c r="P57" s="387"/>
      <c r="Q57" s="387"/>
      <c r="R57" s="387"/>
      <c r="S57" s="387"/>
      <c r="T57" s="387"/>
      <c r="U57" s="387"/>
      <c r="V57" s="387"/>
      <c r="W57" s="387"/>
      <c r="X57" s="387"/>
      <c r="Y57" s="387"/>
      <c r="Z57" s="387"/>
      <c r="AA57" s="387"/>
      <c r="AB57" s="387"/>
      <c r="AC57" s="387"/>
      <c r="AD57" s="387"/>
      <c r="AE57" s="387"/>
      <c r="AF57" s="387"/>
      <c r="AG57" s="387"/>
      <c r="AH57" s="387"/>
      <c r="AI57" s="387"/>
      <c r="AJ57" s="387"/>
      <c r="AK57" s="387"/>
      <c r="AL57" s="387"/>
      <c r="AM57" s="387"/>
      <c r="AN57" s="387"/>
      <c r="AO57" s="387"/>
      <c r="AP57" s="387"/>
      <c r="AQ57" s="387"/>
      <c r="AR57" s="387"/>
      <c r="AS57" s="387"/>
      <c r="AT57" s="387"/>
      <c r="AU57" s="387"/>
      <c r="AV57" s="387"/>
      <c r="AW57" s="387"/>
      <c r="AX57" s="387"/>
      <c r="AY57" s="387"/>
      <c r="AZ57" s="387"/>
      <c r="BA57" s="387"/>
      <c r="BB57" s="387"/>
      <c r="BC57" s="387"/>
      <c r="BD57" s="387"/>
      <c r="BE57" s="387"/>
      <c r="BF57" s="387"/>
      <c r="BG57" s="387"/>
      <c r="BH57" s="387"/>
      <c r="BI57" s="387"/>
      <c r="BJ57" s="387"/>
      <c r="BK57" s="387"/>
      <c r="BL57" s="387"/>
      <c r="BM57" s="387"/>
      <c r="BN57" s="387"/>
      <c r="BO57" s="387"/>
      <c r="BP57" s="387"/>
      <c r="BQ57" s="387"/>
      <c r="BR57" s="387"/>
      <c r="BS57" s="387"/>
      <c r="BT57" s="387"/>
      <c r="BU57" s="387"/>
      <c r="BV57" s="387"/>
      <c r="BW57" s="387"/>
      <c r="BX57" s="387"/>
      <c r="BY57" s="387"/>
      <c r="BZ57" s="387"/>
      <c r="CA57" s="387"/>
      <c r="CB57" s="387"/>
      <c r="CC57" s="387"/>
      <c r="CD57" s="387"/>
      <c r="CE57" s="387"/>
      <c r="CF57" s="387"/>
      <c r="CG57" s="387"/>
      <c r="CH57" s="387"/>
      <c r="CI57" s="387"/>
      <c r="CJ57" s="387"/>
      <c r="CK57" s="387"/>
      <c r="CL57" s="387"/>
      <c r="CM57" s="387"/>
      <c r="CN57" s="387"/>
      <c r="CO57" s="387"/>
      <c r="CP57" s="387"/>
      <c r="CQ57" s="387"/>
      <c r="CR57" s="387"/>
      <c r="CS57" s="387"/>
      <c r="CT57" s="387"/>
      <c r="CU57" s="387"/>
      <c r="CV57" s="387"/>
      <c r="CW57" s="387"/>
      <c r="CX57" s="387"/>
      <c r="CY57" s="387"/>
      <c r="CZ57" s="387"/>
      <c r="DA57" s="387"/>
      <c r="DB57" s="387"/>
      <c r="DC57" s="387"/>
      <c r="DD57" s="387"/>
      <c r="DE57" s="387"/>
      <c r="DF57" s="387"/>
      <c r="DG57" s="387"/>
      <c r="DH57" s="387"/>
      <c r="DI57" s="387"/>
      <c r="DJ57" s="387"/>
      <c r="DK57" s="387"/>
      <c r="DL57" s="387"/>
      <c r="DM57" s="387"/>
      <c r="DN57" s="387"/>
      <c r="DO57" s="387"/>
      <c r="DP57" s="387"/>
      <c r="DQ57" s="387"/>
      <c r="DR57" s="387"/>
      <c r="DS57" s="387"/>
      <c r="DT57" s="387"/>
      <c r="DU57" s="387"/>
      <c r="DV57" s="387"/>
      <c r="DW57" s="387"/>
      <c r="DX57" s="387"/>
      <c r="DY57" s="387"/>
      <c r="DZ57" s="387"/>
      <c r="EA57" s="387"/>
      <c r="EB57" s="387"/>
      <c r="EC57" s="387"/>
      <c r="ED57" s="387"/>
      <c r="EE57" s="387"/>
      <c r="EF57" s="387"/>
      <c r="EG57" s="387"/>
      <c r="EH57" s="387"/>
      <c r="EI57" s="387"/>
      <c r="EJ57" s="387"/>
      <c r="EK57" s="387"/>
      <c r="EL57" s="387"/>
      <c r="EM57" s="387"/>
      <c r="EN57" s="387"/>
      <c r="EO57" s="387"/>
      <c r="EP57" s="387"/>
      <c r="EQ57" s="387"/>
      <c r="ER57" s="387"/>
      <c r="ES57" s="387"/>
      <c r="ET57" s="387"/>
      <c r="EU57" s="387"/>
      <c r="EV57" s="387"/>
      <c r="EW57" s="387"/>
      <c r="EX57" s="387"/>
      <c r="EY57" s="387"/>
      <c r="EZ57" s="387"/>
      <c r="FA57" s="387"/>
      <c r="FB57" s="387"/>
      <c r="FC57" s="387"/>
      <c r="FD57" s="387"/>
      <c r="FE57" s="387"/>
      <c r="FF57" s="387"/>
      <c r="FG57" s="387"/>
      <c r="FH57" s="387"/>
      <c r="FI57" s="387"/>
      <c r="FJ57" s="387"/>
      <c r="FK57" s="387"/>
      <c r="FL57" s="387"/>
      <c r="FM57" s="387"/>
      <c r="FN57" s="387"/>
      <c r="FO57" s="387"/>
      <c r="FP57" s="387"/>
      <c r="FQ57" s="387"/>
      <c r="FR57" s="387"/>
      <c r="FS57" s="387"/>
      <c r="FT57" s="387"/>
      <c r="FU57" s="387"/>
      <c r="FV57" s="387"/>
      <c r="FW57" s="387"/>
      <c r="FX57" s="387"/>
      <c r="FY57" s="387"/>
      <c r="FZ57" s="387"/>
      <c r="GA57" s="387"/>
      <c r="GB57" s="387"/>
      <c r="GC57" s="387"/>
      <c r="GD57" s="387"/>
      <c r="GE57" s="387"/>
      <c r="GF57" s="387"/>
      <c r="GG57" s="387"/>
      <c r="GH57" s="387"/>
      <c r="GI57" s="387"/>
      <c r="GJ57" s="387"/>
      <c r="GK57" s="387"/>
      <c r="GL57" s="387"/>
      <c r="GM57" s="387"/>
      <c r="GN57" s="387"/>
      <c r="GO57" s="387"/>
      <c r="GP57" s="387"/>
      <c r="GQ57" s="387"/>
      <c r="GR57" s="387"/>
      <c r="GS57" s="387"/>
      <c r="GT57" s="387"/>
      <c r="GU57" s="387"/>
      <c r="GV57" s="387"/>
      <c r="GW57" s="387"/>
      <c r="GX57" s="387"/>
      <c r="GY57" s="387"/>
      <c r="GZ57" s="387"/>
      <c r="HA57" s="387"/>
      <c r="HB57" s="387"/>
      <c r="HC57" s="387"/>
      <c r="HD57" s="387"/>
      <c r="HE57" s="387"/>
      <c r="HF57" s="387"/>
      <c r="HG57" s="387"/>
      <c r="HH57" s="387"/>
      <c r="HI57" s="387"/>
      <c r="HJ57" s="387"/>
      <c r="HK57" s="387"/>
      <c r="HL57" s="387"/>
      <c r="HM57" s="387"/>
      <c r="HN57" s="387"/>
      <c r="HO57" s="387"/>
      <c r="HP57" s="387"/>
      <c r="HQ57" s="387"/>
      <c r="HR57" s="387"/>
      <c r="HS57" s="387"/>
      <c r="HT57" s="387"/>
      <c r="HU57" s="387"/>
      <c r="HV57" s="387"/>
      <c r="HW57" s="387"/>
      <c r="HX57" s="387"/>
      <c r="HY57" s="387"/>
      <c r="HZ57" s="387"/>
      <c r="IA57" s="387"/>
      <c r="IB57" s="387"/>
      <c r="IC57" s="387"/>
      <c r="ID57" s="387"/>
      <c r="IE57" s="387"/>
      <c r="IF57" s="387"/>
      <c r="IG57" s="387"/>
      <c r="IH57" s="387"/>
      <c r="II57" s="387"/>
      <c r="IJ57" s="387"/>
      <c r="IK57" s="387"/>
      <c r="IL57" s="387"/>
      <c r="IM57" s="387"/>
      <c r="IN57" s="387"/>
      <c r="IO57" s="387"/>
      <c r="IP57" s="387"/>
      <c r="IQ57" s="387"/>
      <c r="IR57" s="387"/>
      <c r="IS57" s="387"/>
      <c r="IT57" s="387"/>
      <c r="IU57" s="391"/>
    </row>
    <row r="58" spans="1:255" ht="15.95" customHeight="1" thickBot="1">
      <c r="A58" s="406"/>
      <c r="B58" s="1114"/>
      <c r="C58" s="284"/>
      <c r="D58" s="858" t="s">
        <v>210</v>
      </c>
      <c r="E58" s="885"/>
      <c r="F58" s="280"/>
      <c r="G58" s="248"/>
      <c r="H58" s="248"/>
      <c r="I58" s="248"/>
      <c r="J58" s="248"/>
      <c r="K58" s="248"/>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387"/>
      <c r="AM58" s="387"/>
      <c r="AN58" s="387"/>
      <c r="AO58" s="387"/>
      <c r="AP58" s="387"/>
      <c r="AQ58" s="387"/>
      <c r="AR58" s="387"/>
      <c r="AS58" s="387"/>
      <c r="AT58" s="387"/>
      <c r="AU58" s="387"/>
      <c r="AV58" s="387"/>
      <c r="AW58" s="387"/>
      <c r="AX58" s="387"/>
      <c r="AY58" s="387"/>
      <c r="AZ58" s="387"/>
      <c r="BA58" s="387"/>
      <c r="BB58" s="387"/>
      <c r="BC58" s="387"/>
      <c r="BD58" s="387"/>
      <c r="BE58" s="387"/>
      <c r="BF58" s="387"/>
      <c r="BG58" s="387"/>
      <c r="BH58" s="387"/>
      <c r="BI58" s="387"/>
      <c r="BJ58" s="387"/>
      <c r="BK58" s="387"/>
      <c r="BL58" s="387"/>
      <c r="BM58" s="387"/>
      <c r="BN58" s="387"/>
      <c r="BO58" s="387"/>
      <c r="BP58" s="387"/>
      <c r="BQ58" s="387"/>
      <c r="BR58" s="387"/>
      <c r="BS58" s="387"/>
      <c r="BT58" s="387"/>
      <c r="BU58" s="387"/>
      <c r="BV58" s="387"/>
      <c r="BW58" s="387"/>
      <c r="BX58" s="387"/>
      <c r="BY58" s="387"/>
      <c r="BZ58" s="387"/>
      <c r="CA58" s="387"/>
      <c r="CB58" s="387"/>
      <c r="CC58" s="387"/>
      <c r="CD58" s="387"/>
      <c r="CE58" s="387"/>
      <c r="CF58" s="387"/>
      <c r="CG58" s="387"/>
      <c r="CH58" s="387"/>
      <c r="CI58" s="387"/>
      <c r="CJ58" s="387"/>
      <c r="CK58" s="387"/>
      <c r="CL58" s="387"/>
      <c r="CM58" s="387"/>
      <c r="CN58" s="387"/>
      <c r="CO58" s="387"/>
      <c r="CP58" s="387"/>
      <c r="CQ58" s="387"/>
      <c r="CR58" s="387"/>
      <c r="CS58" s="387"/>
      <c r="CT58" s="387"/>
      <c r="CU58" s="387"/>
      <c r="CV58" s="387"/>
      <c r="CW58" s="387"/>
      <c r="CX58" s="387"/>
      <c r="CY58" s="387"/>
      <c r="CZ58" s="387"/>
      <c r="DA58" s="387"/>
      <c r="DB58" s="387"/>
      <c r="DC58" s="387"/>
      <c r="DD58" s="387"/>
      <c r="DE58" s="387"/>
      <c r="DF58" s="387"/>
      <c r="DG58" s="387"/>
      <c r="DH58" s="387"/>
      <c r="DI58" s="387"/>
      <c r="DJ58" s="387"/>
      <c r="DK58" s="387"/>
      <c r="DL58" s="387"/>
      <c r="DM58" s="387"/>
      <c r="DN58" s="387"/>
      <c r="DO58" s="387"/>
      <c r="DP58" s="387"/>
      <c r="DQ58" s="387"/>
      <c r="DR58" s="387"/>
      <c r="DS58" s="387"/>
      <c r="DT58" s="387"/>
      <c r="DU58" s="387"/>
      <c r="DV58" s="387"/>
      <c r="DW58" s="387"/>
      <c r="DX58" s="387"/>
      <c r="DY58" s="387"/>
      <c r="DZ58" s="387"/>
      <c r="EA58" s="387"/>
      <c r="EB58" s="387"/>
      <c r="EC58" s="387"/>
      <c r="ED58" s="387"/>
      <c r="EE58" s="387"/>
      <c r="EF58" s="387"/>
      <c r="EG58" s="387"/>
      <c r="EH58" s="387"/>
      <c r="EI58" s="387"/>
      <c r="EJ58" s="387"/>
      <c r="EK58" s="387"/>
      <c r="EL58" s="387"/>
      <c r="EM58" s="387"/>
      <c r="EN58" s="387"/>
      <c r="EO58" s="387"/>
      <c r="EP58" s="387"/>
      <c r="EQ58" s="387"/>
      <c r="ER58" s="387"/>
      <c r="ES58" s="387"/>
      <c r="ET58" s="387"/>
      <c r="EU58" s="387"/>
      <c r="EV58" s="387"/>
      <c r="EW58" s="387"/>
      <c r="EX58" s="387"/>
      <c r="EY58" s="387"/>
      <c r="EZ58" s="387"/>
      <c r="FA58" s="387"/>
      <c r="FB58" s="387"/>
      <c r="FC58" s="387"/>
      <c r="FD58" s="387"/>
      <c r="FE58" s="387"/>
      <c r="FF58" s="387"/>
      <c r="FG58" s="387"/>
      <c r="FH58" s="387"/>
      <c r="FI58" s="387"/>
      <c r="FJ58" s="387"/>
      <c r="FK58" s="387"/>
      <c r="FL58" s="387"/>
      <c r="FM58" s="387"/>
      <c r="FN58" s="387"/>
      <c r="FO58" s="387"/>
      <c r="FP58" s="387"/>
      <c r="FQ58" s="387"/>
      <c r="FR58" s="387"/>
      <c r="FS58" s="387"/>
      <c r="FT58" s="387"/>
      <c r="FU58" s="387"/>
      <c r="FV58" s="387"/>
      <c r="FW58" s="387"/>
      <c r="FX58" s="387"/>
      <c r="FY58" s="387"/>
      <c r="FZ58" s="387"/>
      <c r="GA58" s="387"/>
      <c r="GB58" s="387"/>
      <c r="GC58" s="387"/>
      <c r="GD58" s="387"/>
      <c r="GE58" s="387"/>
      <c r="GF58" s="387"/>
      <c r="GG58" s="387"/>
      <c r="GH58" s="387"/>
      <c r="GI58" s="387"/>
      <c r="GJ58" s="387"/>
      <c r="GK58" s="387"/>
      <c r="GL58" s="387"/>
      <c r="GM58" s="387"/>
      <c r="GN58" s="387"/>
      <c r="GO58" s="387"/>
      <c r="GP58" s="387"/>
      <c r="GQ58" s="387"/>
      <c r="GR58" s="387"/>
      <c r="GS58" s="387"/>
      <c r="GT58" s="387"/>
      <c r="GU58" s="387"/>
      <c r="GV58" s="387"/>
      <c r="GW58" s="387"/>
      <c r="GX58" s="387"/>
      <c r="GY58" s="387"/>
      <c r="GZ58" s="387"/>
      <c r="HA58" s="387"/>
      <c r="HB58" s="387"/>
      <c r="HC58" s="387"/>
      <c r="HD58" s="387"/>
      <c r="HE58" s="387"/>
      <c r="HF58" s="387"/>
      <c r="HG58" s="387"/>
      <c r="HH58" s="387"/>
      <c r="HI58" s="387"/>
      <c r="HJ58" s="387"/>
      <c r="HK58" s="387"/>
      <c r="HL58" s="387"/>
      <c r="HM58" s="387"/>
      <c r="HN58" s="387"/>
      <c r="HO58" s="387"/>
      <c r="HP58" s="387"/>
      <c r="HQ58" s="387"/>
      <c r="HR58" s="387"/>
      <c r="HS58" s="387"/>
      <c r="HT58" s="387"/>
      <c r="HU58" s="387"/>
      <c r="HV58" s="387"/>
      <c r="HW58" s="387"/>
      <c r="HX58" s="387"/>
      <c r="HY58" s="387"/>
      <c r="HZ58" s="387"/>
      <c r="IA58" s="387"/>
      <c r="IB58" s="387"/>
      <c r="IC58" s="387"/>
      <c r="ID58" s="387"/>
      <c r="IE58" s="387"/>
      <c r="IF58" s="387"/>
      <c r="IG58" s="387"/>
      <c r="IH58" s="387"/>
      <c r="II58" s="387"/>
      <c r="IJ58" s="387"/>
      <c r="IK58" s="387"/>
      <c r="IL58" s="387"/>
      <c r="IM58" s="387"/>
      <c r="IN58" s="387"/>
      <c r="IO58" s="387"/>
      <c r="IP58" s="387"/>
      <c r="IQ58" s="387"/>
      <c r="IR58" s="387"/>
      <c r="IS58" s="387"/>
      <c r="IT58" s="387"/>
      <c r="IU58" s="391"/>
    </row>
    <row r="59" spans="1:255" ht="15" customHeight="1">
      <c r="A59" s="398"/>
      <c r="B59" s="886"/>
      <c r="C59" s="887"/>
      <c r="D59" s="850"/>
      <c r="E59" s="850"/>
      <c r="F59" s="248"/>
      <c r="G59" s="248"/>
      <c r="H59" s="248"/>
      <c r="I59" s="248"/>
      <c r="J59" s="248"/>
      <c r="K59" s="248"/>
      <c r="L59" s="387"/>
      <c r="M59" s="387"/>
      <c r="N59" s="387"/>
      <c r="O59" s="387"/>
      <c r="P59" s="387"/>
      <c r="Q59" s="387"/>
      <c r="R59" s="387"/>
      <c r="S59" s="387"/>
      <c r="T59" s="387"/>
      <c r="U59" s="387"/>
      <c r="V59" s="387"/>
      <c r="W59" s="387"/>
      <c r="X59" s="387"/>
      <c r="Y59" s="387"/>
      <c r="Z59" s="387"/>
      <c r="AA59" s="387"/>
      <c r="AB59" s="387"/>
      <c r="AC59" s="387"/>
      <c r="AD59" s="387"/>
      <c r="AE59" s="387"/>
      <c r="AF59" s="387"/>
      <c r="AG59" s="387"/>
      <c r="AH59" s="387"/>
      <c r="AI59" s="387"/>
      <c r="AJ59" s="387"/>
      <c r="AK59" s="387"/>
      <c r="AL59" s="387"/>
      <c r="AM59" s="387"/>
      <c r="AN59" s="387"/>
      <c r="AO59" s="387"/>
      <c r="AP59" s="387"/>
      <c r="AQ59" s="387"/>
      <c r="AR59" s="387"/>
      <c r="AS59" s="387"/>
      <c r="AT59" s="387"/>
      <c r="AU59" s="387"/>
      <c r="AV59" s="387"/>
      <c r="AW59" s="387"/>
      <c r="AX59" s="387"/>
      <c r="AY59" s="387"/>
      <c r="AZ59" s="387"/>
      <c r="BA59" s="387"/>
      <c r="BB59" s="387"/>
      <c r="BC59" s="387"/>
      <c r="BD59" s="387"/>
      <c r="BE59" s="387"/>
      <c r="BF59" s="387"/>
      <c r="BG59" s="387"/>
      <c r="BH59" s="387"/>
      <c r="BI59" s="387"/>
      <c r="BJ59" s="387"/>
      <c r="BK59" s="387"/>
      <c r="BL59" s="387"/>
      <c r="BM59" s="387"/>
      <c r="BN59" s="387"/>
      <c r="BO59" s="387"/>
      <c r="BP59" s="387"/>
      <c r="BQ59" s="387"/>
      <c r="BR59" s="387"/>
      <c r="BS59" s="387"/>
      <c r="BT59" s="387"/>
      <c r="BU59" s="387"/>
      <c r="BV59" s="387"/>
      <c r="BW59" s="387"/>
      <c r="BX59" s="387"/>
      <c r="BY59" s="387"/>
      <c r="BZ59" s="387"/>
      <c r="CA59" s="387"/>
      <c r="CB59" s="387"/>
      <c r="CC59" s="387"/>
      <c r="CD59" s="387"/>
      <c r="CE59" s="387"/>
      <c r="CF59" s="387"/>
      <c r="CG59" s="387"/>
      <c r="CH59" s="387"/>
      <c r="CI59" s="387"/>
      <c r="CJ59" s="387"/>
      <c r="CK59" s="387"/>
      <c r="CL59" s="387"/>
      <c r="CM59" s="387"/>
      <c r="CN59" s="387"/>
      <c r="CO59" s="387"/>
      <c r="CP59" s="387"/>
      <c r="CQ59" s="387"/>
      <c r="CR59" s="387"/>
      <c r="CS59" s="387"/>
      <c r="CT59" s="387"/>
      <c r="CU59" s="387"/>
      <c r="CV59" s="387"/>
      <c r="CW59" s="387"/>
      <c r="CX59" s="387"/>
      <c r="CY59" s="387"/>
      <c r="CZ59" s="387"/>
      <c r="DA59" s="387"/>
      <c r="DB59" s="387"/>
      <c r="DC59" s="387"/>
      <c r="DD59" s="387"/>
      <c r="DE59" s="387"/>
      <c r="DF59" s="387"/>
      <c r="DG59" s="387"/>
      <c r="DH59" s="387"/>
      <c r="DI59" s="387"/>
      <c r="DJ59" s="387"/>
      <c r="DK59" s="387"/>
      <c r="DL59" s="387"/>
      <c r="DM59" s="387"/>
      <c r="DN59" s="387"/>
      <c r="DO59" s="387"/>
      <c r="DP59" s="387"/>
      <c r="DQ59" s="387"/>
      <c r="DR59" s="387"/>
      <c r="DS59" s="387"/>
      <c r="DT59" s="387"/>
      <c r="DU59" s="387"/>
      <c r="DV59" s="387"/>
      <c r="DW59" s="387"/>
      <c r="DX59" s="387"/>
      <c r="DY59" s="387"/>
      <c r="DZ59" s="387"/>
      <c r="EA59" s="387"/>
      <c r="EB59" s="387"/>
      <c r="EC59" s="387"/>
      <c r="ED59" s="387"/>
      <c r="EE59" s="387"/>
      <c r="EF59" s="387"/>
      <c r="EG59" s="387"/>
      <c r="EH59" s="387"/>
      <c r="EI59" s="387"/>
      <c r="EJ59" s="387"/>
      <c r="EK59" s="387"/>
      <c r="EL59" s="387"/>
      <c r="EM59" s="387"/>
      <c r="EN59" s="387"/>
      <c r="EO59" s="387"/>
      <c r="EP59" s="387"/>
      <c r="EQ59" s="387"/>
      <c r="ER59" s="387"/>
      <c r="ES59" s="387"/>
      <c r="ET59" s="387"/>
      <c r="EU59" s="387"/>
      <c r="EV59" s="387"/>
      <c r="EW59" s="387"/>
      <c r="EX59" s="387"/>
      <c r="EY59" s="387"/>
      <c r="EZ59" s="387"/>
      <c r="FA59" s="387"/>
      <c r="FB59" s="387"/>
      <c r="FC59" s="387"/>
      <c r="FD59" s="387"/>
      <c r="FE59" s="387"/>
      <c r="FF59" s="387"/>
      <c r="FG59" s="387"/>
      <c r="FH59" s="387"/>
      <c r="FI59" s="387"/>
      <c r="FJ59" s="387"/>
      <c r="FK59" s="387"/>
      <c r="FL59" s="387"/>
      <c r="FM59" s="387"/>
      <c r="FN59" s="387"/>
      <c r="FO59" s="387"/>
      <c r="FP59" s="387"/>
      <c r="FQ59" s="387"/>
      <c r="FR59" s="387"/>
      <c r="FS59" s="387"/>
      <c r="FT59" s="387"/>
      <c r="FU59" s="387"/>
      <c r="FV59" s="387"/>
      <c r="FW59" s="387"/>
      <c r="FX59" s="387"/>
      <c r="FY59" s="387"/>
      <c r="FZ59" s="387"/>
      <c r="GA59" s="387"/>
      <c r="GB59" s="387"/>
      <c r="GC59" s="387"/>
      <c r="GD59" s="387"/>
      <c r="GE59" s="387"/>
      <c r="GF59" s="387"/>
      <c r="GG59" s="387"/>
      <c r="GH59" s="387"/>
      <c r="GI59" s="387"/>
      <c r="GJ59" s="387"/>
      <c r="GK59" s="387"/>
      <c r="GL59" s="387"/>
      <c r="GM59" s="387"/>
      <c r="GN59" s="387"/>
      <c r="GO59" s="387"/>
      <c r="GP59" s="387"/>
      <c r="GQ59" s="387"/>
      <c r="GR59" s="387"/>
      <c r="GS59" s="387"/>
      <c r="GT59" s="387"/>
      <c r="GU59" s="387"/>
      <c r="GV59" s="387"/>
      <c r="GW59" s="387"/>
      <c r="GX59" s="387"/>
      <c r="GY59" s="387"/>
      <c r="GZ59" s="387"/>
      <c r="HA59" s="387"/>
      <c r="HB59" s="387"/>
      <c r="HC59" s="387"/>
      <c r="HD59" s="387"/>
      <c r="HE59" s="387"/>
      <c r="HF59" s="387"/>
      <c r="HG59" s="387"/>
      <c r="HH59" s="387"/>
      <c r="HI59" s="387"/>
      <c r="HJ59" s="387"/>
      <c r="HK59" s="387"/>
      <c r="HL59" s="387"/>
      <c r="HM59" s="387"/>
      <c r="HN59" s="387"/>
      <c r="HO59" s="387"/>
      <c r="HP59" s="387"/>
      <c r="HQ59" s="387"/>
      <c r="HR59" s="387"/>
      <c r="HS59" s="387"/>
      <c r="HT59" s="387"/>
      <c r="HU59" s="387"/>
      <c r="HV59" s="387"/>
      <c r="HW59" s="387"/>
      <c r="HX59" s="387"/>
      <c r="HY59" s="387"/>
      <c r="HZ59" s="387"/>
      <c r="IA59" s="387"/>
      <c r="IB59" s="387"/>
      <c r="IC59" s="387"/>
      <c r="ID59" s="387"/>
      <c r="IE59" s="387"/>
      <c r="IF59" s="387"/>
      <c r="IG59" s="387"/>
      <c r="IH59" s="387"/>
      <c r="II59" s="387"/>
      <c r="IJ59" s="387"/>
      <c r="IK59" s="387"/>
      <c r="IL59" s="387"/>
      <c r="IM59" s="387"/>
      <c r="IN59" s="387"/>
      <c r="IO59" s="387"/>
      <c r="IP59" s="387"/>
      <c r="IQ59" s="387"/>
      <c r="IR59" s="387"/>
      <c r="IS59" s="387"/>
      <c r="IT59" s="387"/>
      <c r="IU59" s="391"/>
    </row>
    <row r="60" spans="1:255" ht="15" customHeight="1" thickBot="1">
      <c r="A60" s="398"/>
      <c r="B60" s="367"/>
      <c r="C60" s="269"/>
      <c r="D60" s="270"/>
      <c r="E60" s="270"/>
      <c r="F60" s="248"/>
      <c r="G60" s="248"/>
      <c r="H60" s="248"/>
      <c r="I60" s="248"/>
      <c r="J60" s="248"/>
      <c r="K60" s="248"/>
      <c r="L60" s="387"/>
      <c r="M60" s="387"/>
      <c r="N60" s="387"/>
      <c r="O60" s="387"/>
      <c r="P60" s="387"/>
      <c r="Q60" s="387"/>
      <c r="R60" s="387"/>
      <c r="S60" s="387"/>
      <c r="T60" s="387"/>
      <c r="U60" s="387"/>
      <c r="V60" s="387"/>
      <c r="W60" s="387"/>
      <c r="X60" s="387"/>
      <c r="Y60" s="387"/>
      <c r="Z60" s="387"/>
      <c r="AA60" s="387"/>
      <c r="AB60" s="387"/>
      <c r="AC60" s="387"/>
      <c r="AD60" s="387"/>
      <c r="AE60" s="387"/>
      <c r="AF60" s="387"/>
      <c r="AG60" s="387"/>
      <c r="AH60" s="387"/>
      <c r="AI60" s="387"/>
      <c r="AJ60" s="387"/>
      <c r="AK60" s="387"/>
      <c r="AL60" s="387"/>
      <c r="AM60" s="387"/>
      <c r="AN60" s="387"/>
      <c r="AO60" s="387"/>
      <c r="AP60" s="387"/>
      <c r="AQ60" s="387"/>
      <c r="AR60" s="387"/>
      <c r="AS60" s="387"/>
      <c r="AT60" s="387"/>
      <c r="AU60" s="387"/>
      <c r="AV60" s="387"/>
      <c r="AW60" s="387"/>
      <c r="AX60" s="387"/>
      <c r="AY60" s="387"/>
      <c r="AZ60" s="387"/>
      <c r="BA60" s="387"/>
      <c r="BB60" s="387"/>
      <c r="BC60" s="387"/>
      <c r="BD60" s="387"/>
      <c r="BE60" s="387"/>
      <c r="BF60" s="387"/>
      <c r="BG60" s="387"/>
      <c r="BH60" s="387"/>
      <c r="BI60" s="387"/>
      <c r="BJ60" s="387"/>
      <c r="BK60" s="387"/>
      <c r="BL60" s="387"/>
      <c r="BM60" s="387"/>
      <c r="BN60" s="387"/>
      <c r="BO60" s="387"/>
      <c r="BP60" s="387"/>
      <c r="BQ60" s="387"/>
      <c r="BR60" s="387"/>
      <c r="BS60" s="387"/>
      <c r="BT60" s="387"/>
      <c r="BU60" s="387"/>
      <c r="BV60" s="387"/>
      <c r="BW60" s="387"/>
      <c r="BX60" s="387"/>
      <c r="BY60" s="387"/>
      <c r="BZ60" s="387"/>
      <c r="CA60" s="387"/>
      <c r="CB60" s="387"/>
      <c r="CC60" s="387"/>
      <c r="CD60" s="387"/>
      <c r="CE60" s="387"/>
      <c r="CF60" s="387"/>
      <c r="CG60" s="387"/>
      <c r="CH60" s="387"/>
      <c r="CI60" s="387"/>
      <c r="CJ60" s="387"/>
      <c r="CK60" s="387"/>
      <c r="CL60" s="387"/>
      <c r="CM60" s="387"/>
      <c r="CN60" s="387"/>
      <c r="CO60" s="387"/>
      <c r="CP60" s="387"/>
      <c r="CQ60" s="387"/>
      <c r="CR60" s="387"/>
      <c r="CS60" s="387"/>
      <c r="CT60" s="387"/>
      <c r="CU60" s="387"/>
      <c r="CV60" s="387"/>
      <c r="CW60" s="387"/>
      <c r="CX60" s="387"/>
      <c r="CY60" s="387"/>
      <c r="CZ60" s="387"/>
      <c r="DA60" s="387"/>
      <c r="DB60" s="387"/>
      <c r="DC60" s="387"/>
      <c r="DD60" s="387"/>
      <c r="DE60" s="387"/>
      <c r="DF60" s="387"/>
      <c r="DG60" s="387"/>
      <c r="DH60" s="387"/>
      <c r="DI60" s="387"/>
      <c r="DJ60" s="387"/>
      <c r="DK60" s="387"/>
      <c r="DL60" s="387"/>
      <c r="DM60" s="387"/>
      <c r="DN60" s="387"/>
      <c r="DO60" s="387"/>
      <c r="DP60" s="387"/>
      <c r="DQ60" s="387"/>
      <c r="DR60" s="387"/>
      <c r="DS60" s="387"/>
      <c r="DT60" s="387"/>
      <c r="DU60" s="387"/>
      <c r="DV60" s="387"/>
      <c r="DW60" s="387"/>
      <c r="DX60" s="387"/>
      <c r="DY60" s="387"/>
      <c r="DZ60" s="387"/>
      <c r="EA60" s="387"/>
      <c r="EB60" s="387"/>
      <c r="EC60" s="387"/>
      <c r="ED60" s="387"/>
      <c r="EE60" s="387"/>
      <c r="EF60" s="387"/>
      <c r="EG60" s="387"/>
      <c r="EH60" s="387"/>
      <c r="EI60" s="387"/>
      <c r="EJ60" s="387"/>
      <c r="EK60" s="387"/>
      <c r="EL60" s="387"/>
      <c r="EM60" s="387"/>
      <c r="EN60" s="387"/>
      <c r="EO60" s="387"/>
      <c r="EP60" s="387"/>
      <c r="EQ60" s="387"/>
      <c r="ER60" s="387"/>
      <c r="ES60" s="387"/>
      <c r="ET60" s="387"/>
      <c r="EU60" s="387"/>
      <c r="EV60" s="387"/>
      <c r="EW60" s="387"/>
      <c r="EX60" s="387"/>
      <c r="EY60" s="387"/>
      <c r="EZ60" s="387"/>
      <c r="FA60" s="387"/>
      <c r="FB60" s="387"/>
      <c r="FC60" s="387"/>
      <c r="FD60" s="387"/>
      <c r="FE60" s="387"/>
      <c r="FF60" s="387"/>
      <c r="FG60" s="387"/>
      <c r="FH60" s="387"/>
      <c r="FI60" s="387"/>
      <c r="FJ60" s="387"/>
      <c r="FK60" s="387"/>
      <c r="FL60" s="387"/>
      <c r="FM60" s="387"/>
      <c r="FN60" s="387"/>
      <c r="FO60" s="387"/>
      <c r="FP60" s="387"/>
      <c r="FQ60" s="387"/>
      <c r="FR60" s="387"/>
      <c r="FS60" s="387"/>
      <c r="FT60" s="387"/>
      <c r="FU60" s="387"/>
      <c r="FV60" s="387"/>
      <c r="FW60" s="387"/>
      <c r="FX60" s="387"/>
      <c r="FY60" s="387"/>
      <c r="FZ60" s="387"/>
      <c r="GA60" s="387"/>
      <c r="GB60" s="387"/>
      <c r="GC60" s="387"/>
      <c r="GD60" s="387"/>
      <c r="GE60" s="387"/>
      <c r="GF60" s="387"/>
      <c r="GG60" s="387"/>
      <c r="GH60" s="387"/>
      <c r="GI60" s="387"/>
      <c r="GJ60" s="387"/>
      <c r="GK60" s="387"/>
      <c r="GL60" s="387"/>
      <c r="GM60" s="387"/>
      <c r="GN60" s="387"/>
      <c r="GO60" s="387"/>
      <c r="GP60" s="387"/>
      <c r="GQ60" s="387"/>
      <c r="GR60" s="387"/>
      <c r="GS60" s="387"/>
      <c r="GT60" s="387"/>
      <c r="GU60" s="387"/>
      <c r="GV60" s="387"/>
      <c r="GW60" s="387"/>
      <c r="GX60" s="387"/>
      <c r="GY60" s="387"/>
      <c r="GZ60" s="387"/>
      <c r="HA60" s="387"/>
      <c r="HB60" s="387"/>
      <c r="HC60" s="387"/>
      <c r="HD60" s="387"/>
      <c r="HE60" s="387"/>
      <c r="HF60" s="387"/>
      <c r="HG60" s="387"/>
      <c r="HH60" s="387"/>
      <c r="HI60" s="387"/>
      <c r="HJ60" s="387"/>
      <c r="HK60" s="387"/>
      <c r="HL60" s="387"/>
      <c r="HM60" s="387"/>
      <c r="HN60" s="387"/>
      <c r="HO60" s="387"/>
      <c r="HP60" s="387"/>
      <c r="HQ60" s="387"/>
      <c r="HR60" s="387"/>
      <c r="HS60" s="387"/>
      <c r="HT60" s="387"/>
      <c r="HU60" s="387"/>
      <c r="HV60" s="387"/>
      <c r="HW60" s="387"/>
      <c r="HX60" s="387"/>
      <c r="HY60" s="387"/>
      <c r="HZ60" s="387"/>
      <c r="IA60" s="387"/>
      <c r="IB60" s="387"/>
      <c r="IC60" s="387"/>
      <c r="ID60" s="387"/>
      <c r="IE60" s="387"/>
      <c r="IF60" s="387"/>
      <c r="IG60" s="387"/>
      <c r="IH60" s="387"/>
      <c r="II60" s="387"/>
      <c r="IJ60" s="387"/>
      <c r="IK60" s="387"/>
      <c r="IL60" s="387"/>
      <c r="IM60" s="387"/>
      <c r="IN60" s="387"/>
      <c r="IO60" s="387"/>
      <c r="IP60" s="387"/>
      <c r="IQ60" s="387"/>
      <c r="IR60" s="387"/>
      <c r="IS60" s="387"/>
      <c r="IT60" s="387"/>
      <c r="IU60" s="391"/>
    </row>
    <row r="61" spans="1:255" ht="15" customHeight="1" thickBot="1">
      <c r="A61" s="406"/>
      <c r="B61" s="888" t="s">
        <v>215</v>
      </c>
      <c r="C61" s="889"/>
      <c r="D61" s="889"/>
      <c r="E61" s="890"/>
      <c r="F61" s="386"/>
      <c r="G61" s="248"/>
      <c r="H61" s="248"/>
      <c r="I61" s="248"/>
      <c r="J61" s="248"/>
      <c r="K61" s="248"/>
      <c r="L61" s="387"/>
      <c r="M61" s="387"/>
      <c r="N61" s="387"/>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387"/>
      <c r="AM61" s="387"/>
      <c r="AN61" s="387"/>
      <c r="AO61" s="387"/>
      <c r="AP61" s="387"/>
      <c r="AQ61" s="387"/>
      <c r="AR61" s="387"/>
      <c r="AS61" s="387"/>
      <c r="AT61" s="387"/>
      <c r="AU61" s="387"/>
      <c r="AV61" s="387"/>
      <c r="AW61" s="387"/>
      <c r="AX61" s="387"/>
      <c r="AY61" s="387"/>
      <c r="AZ61" s="387"/>
      <c r="BA61" s="387"/>
      <c r="BB61" s="387"/>
      <c r="BC61" s="387"/>
      <c r="BD61" s="387"/>
      <c r="BE61" s="387"/>
      <c r="BF61" s="387"/>
      <c r="BG61" s="387"/>
      <c r="BH61" s="387"/>
      <c r="BI61" s="387"/>
      <c r="BJ61" s="387"/>
      <c r="BK61" s="387"/>
      <c r="BL61" s="387"/>
      <c r="BM61" s="387"/>
      <c r="BN61" s="387"/>
      <c r="BO61" s="387"/>
      <c r="BP61" s="387"/>
      <c r="BQ61" s="387"/>
      <c r="BR61" s="387"/>
      <c r="BS61" s="387"/>
      <c r="BT61" s="387"/>
      <c r="BU61" s="387"/>
      <c r="BV61" s="387"/>
      <c r="BW61" s="387"/>
      <c r="BX61" s="387"/>
      <c r="BY61" s="387"/>
      <c r="BZ61" s="387"/>
      <c r="CA61" s="387"/>
      <c r="CB61" s="387"/>
      <c r="CC61" s="387"/>
      <c r="CD61" s="387"/>
      <c r="CE61" s="387"/>
      <c r="CF61" s="387"/>
      <c r="CG61" s="387"/>
      <c r="CH61" s="387"/>
      <c r="CI61" s="387"/>
      <c r="CJ61" s="387"/>
      <c r="CK61" s="387"/>
      <c r="CL61" s="387"/>
      <c r="CM61" s="387"/>
      <c r="CN61" s="387"/>
      <c r="CO61" s="387"/>
      <c r="CP61" s="387"/>
      <c r="CQ61" s="387"/>
      <c r="CR61" s="387"/>
      <c r="CS61" s="387"/>
      <c r="CT61" s="387"/>
      <c r="CU61" s="387"/>
      <c r="CV61" s="387"/>
      <c r="CW61" s="387"/>
      <c r="CX61" s="387"/>
      <c r="CY61" s="387"/>
      <c r="CZ61" s="387"/>
      <c r="DA61" s="387"/>
      <c r="DB61" s="387"/>
      <c r="DC61" s="387"/>
      <c r="DD61" s="387"/>
      <c r="DE61" s="387"/>
      <c r="DF61" s="387"/>
      <c r="DG61" s="387"/>
      <c r="DH61" s="387"/>
      <c r="DI61" s="387"/>
      <c r="DJ61" s="387"/>
      <c r="DK61" s="387"/>
      <c r="DL61" s="387"/>
      <c r="DM61" s="387"/>
      <c r="DN61" s="387"/>
      <c r="DO61" s="387"/>
      <c r="DP61" s="387"/>
      <c r="DQ61" s="387"/>
      <c r="DR61" s="387"/>
      <c r="DS61" s="387"/>
      <c r="DT61" s="387"/>
      <c r="DU61" s="387"/>
      <c r="DV61" s="387"/>
      <c r="DW61" s="387"/>
      <c r="DX61" s="387"/>
      <c r="DY61" s="387"/>
      <c r="DZ61" s="387"/>
      <c r="EA61" s="387"/>
      <c r="EB61" s="387"/>
      <c r="EC61" s="387"/>
      <c r="ED61" s="387"/>
      <c r="EE61" s="387"/>
      <c r="EF61" s="387"/>
      <c r="EG61" s="387"/>
      <c r="EH61" s="387"/>
      <c r="EI61" s="387"/>
      <c r="EJ61" s="387"/>
      <c r="EK61" s="387"/>
      <c r="EL61" s="387"/>
      <c r="EM61" s="387"/>
      <c r="EN61" s="387"/>
      <c r="EO61" s="387"/>
      <c r="EP61" s="387"/>
      <c r="EQ61" s="387"/>
      <c r="ER61" s="387"/>
      <c r="ES61" s="387"/>
      <c r="ET61" s="387"/>
      <c r="EU61" s="387"/>
      <c r="EV61" s="387"/>
      <c r="EW61" s="387"/>
      <c r="EX61" s="387"/>
      <c r="EY61" s="387"/>
      <c r="EZ61" s="387"/>
      <c r="FA61" s="387"/>
      <c r="FB61" s="387"/>
      <c r="FC61" s="387"/>
      <c r="FD61" s="387"/>
      <c r="FE61" s="387"/>
      <c r="FF61" s="387"/>
      <c r="FG61" s="387"/>
      <c r="FH61" s="387"/>
      <c r="FI61" s="387"/>
      <c r="FJ61" s="387"/>
      <c r="FK61" s="387"/>
      <c r="FL61" s="387"/>
      <c r="FM61" s="387"/>
      <c r="FN61" s="387"/>
      <c r="FO61" s="387"/>
      <c r="FP61" s="387"/>
      <c r="FQ61" s="387"/>
      <c r="FR61" s="387"/>
      <c r="FS61" s="387"/>
      <c r="FT61" s="387"/>
      <c r="FU61" s="387"/>
      <c r="FV61" s="387"/>
      <c r="FW61" s="387"/>
      <c r="FX61" s="387"/>
      <c r="FY61" s="387"/>
      <c r="FZ61" s="387"/>
      <c r="GA61" s="387"/>
      <c r="GB61" s="387"/>
      <c r="GC61" s="387"/>
      <c r="GD61" s="387"/>
      <c r="GE61" s="387"/>
      <c r="GF61" s="387"/>
      <c r="GG61" s="387"/>
      <c r="GH61" s="387"/>
      <c r="GI61" s="387"/>
      <c r="GJ61" s="387"/>
      <c r="GK61" s="387"/>
      <c r="GL61" s="387"/>
      <c r="GM61" s="387"/>
      <c r="GN61" s="387"/>
      <c r="GO61" s="387"/>
      <c r="GP61" s="387"/>
      <c r="GQ61" s="387"/>
      <c r="GR61" s="387"/>
      <c r="GS61" s="387"/>
      <c r="GT61" s="387"/>
      <c r="GU61" s="387"/>
      <c r="GV61" s="387"/>
      <c r="GW61" s="387"/>
      <c r="GX61" s="387"/>
      <c r="GY61" s="387"/>
      <c r="GZ61" s="387"/>
      <c r="HA61" s="387"/>
      <c r="HB61" s="387"/>
      <c r="HC61" s="387"/>
      <c r="HD61" s="387"/>
      <c r="HE61" s="387"/>
      <c r="HF61" s="387"/>
      <c r="HG61" s="387"/>
      <c r="HH61" s="387"/>
      <c r="HI61" s="387"/>
      <c r="HJ61" s="387"/>
      <c r="HK61" s="387"/>
      <c r="HL61" s="387"/>
      <c r="HM61" s="387"/>
      <c r="HN61" s="387"/>
      <c r="HO61" s="387"/>
      <c r="HP61" s="387"/>
      <c r="HQ61" s="387"/>
      <c r="HR61" s="387"/>
      <c r="HS61" s="387"/>
      <c r="HT61" s="387"/>
      <c r="HU61" s="387"/>
      <c r="HV61" s="387"/>
      <c r="HW61" s="387"/>
      <c r="HX61" s="387"/>
      <c r="HY61" s="387"/>
      <c r="HZ61" s="387"/>
      <c r="IA61" s="387"/>
      <c r="IB61" s="387"/>
      <c r="IC61" s="387"/>
      <c r="ID61" s="387"/>
      <c r="IE61" s="387"/>
      <c r="IF61" s="387"/>
      <c r="IG61" s="387"/>
      <c r="IH61" s="387"/>
      <c r="II61" s="387"/>
      <c r="IJ61" s="387"/>
      <c r="IK61" s="387"/>
      <c r="IL61" s="387"/>
      <c r="IM61" s="387"/>
      <c r="IN61" s="387"/>
      <c r="IO61" s="387"/>
      <c r="IP61" s="387"/>
      <c r="IQ61" s="387"/>
      <c r="IR61" s="387"/>
      <c r="IS61" s="387"/>
      <c r="IT61" s="387"/>
      <c r="IU61" s="391"/>
    </row>
    <row r="62" spans="1:255" ht="24" customHeight="1" thickBot="1">
      <c r="A62" s="406"/>
      <c r="B62" s="858" t="s">
        <v>216</v>
      </c>
      <c r="C62" s="858" t="s">
        <v>217</v>
      </c>
      <c r="D62" s="858" t="s">
        <v>218</v>
      </c>
      <c r="E62" s="858" t="s">
        <v>219</v>
      </c>
      <c r="F62" s="280"/>
      <c r="G62" s="248"/>
      <c r="H62" s="248"/>
      <c r="I62" s="248"/>
      <c r="J62" s="248"/>
      <c r="K62" s="387"/>
      <c r="L62" s="387"/>
      <c r="M62" s="387"/>
      <c r="N62" s="387"/>
      <c r="O62" s="387"/>
      <c r="P62" s="387"/>
      <c r="Q62" s="387"/>
      <c r="R62" s="387"/>
      <c r="S62" s="387"/>
      <c r="T62" s="387"/>
      <c r="U62" s="387"/>
      <c r="V62" s="387"/>
      <c r="W62" s="387"/>
      <c r="X62" s="387"/>
      <c r="Y62" s="387"/>
      <c r="Z62" s="387"/>
      <c r="AA62" s="387"/>
      <c r="AB62" s="387"/>
      <c r="AC62" s="387"/>
      <c r="AD62" s="387"/>
      <c r="AE62" s="387"/>
      <c r="AF62" s="387"/>
      <c r="AG62" s="387"/>
      <c r="AH62" s="387"/>
      <c r="AI62" s="387"/>
      <c r="AJ62" s="387"/>
      <c r="AK62" s="387"/>
      <c r="AL62" s="387"/>
      <c r="AM62" s="387"/>
      <c r="AN62" s="387"/>
      <c r="AO62" s="387"/>
      <c r="AP62" s="387"/>
      <c r="AQ62" s="387"/>
      <c r="AR62" s="387"/>
      <c r="AS62" s="387"/>
      <c r="AT62" s="387"/>
      <c r="AU62" s="387"/>
      <c r="AV62" s="387"/>
      <c r="AW62" s="387"/>
      <c r="AX62" s="387"/>
      <c r="AY62" s="387"/>
      <c r="AZ62" s="387"/>
      <c r="BA62" s="387"/>
      <c r="BB62" s="387"/>
      <c r="BC62" s="387"/>
      <c r="BD62" s="387"/>
      <c r="BE62" s="387"/>
      <c r="BF62" s="387"/>
      <c r="BG62" s="387"/>
      <c r="BH62" s="387"/>
      <c r="BI62" s="387"/>
      <c r="BJ62" s="387"/>
      <c r="BK62" s="387"/>
      <c r="BL62" s="387"/>
      <c r="BM62" s="387"/>
      <c r="BN62" s="387"/>
      <c r="BO62" s="387"/>
      <c r="BP62" s="387"/>
      <c r="BQ62" s="387"/>
      <c r="BR62" s="387"/>
      <c r="BS62" s="387"/>
      <c r="BT62" s="387"/>
      <c r="BU62" s="387"/>
      <c r="BV62" s="387"/>
      <c r="BW62" s="387"/>
      <c r="BX62" s="387"/>
      <c r="BY62" s="387"/>
      <c r="BZ62" s="387"/>
      <c r="CA62" s="387"/>
      <c r="CB62" s="387"/>
      <c r="CC62" s="387"/>
      <c r="CD62" s="387"/>
      <c r="CE62" s="387"/>
      <c r="CF62" s="387"/>
      <c r="CG62" s="387"/>
      <c r="CH62" s="387"/>
      <c r="CI62" s="387"/>
      <c r="CJ62" s="387"/>
      <c r="CK62" s="387"/>
      <c r="CL62" s="387"/>
      <c r="CM62" s="387"/>
      <c r="CN62" s="387"/>
      <c r="CO62" s="387"/>
      <c r="CP62" s="387"/>
      <c r="CQ62" s="387"/>
      <c r="CR62" s="387"/>
      <c r="CS62" s="387"/>
      <c r="CT62" s="387"/>
      <c r="CU62" s="387"/>
      <c r="CV62" s="387"/>
      <c r="CW62" s="387"/>
      <c r="CX62" s="387"/>
      <c r="CY62" s="387"/>
      <c r="CZ62" s="387"/>
      <c r="DA62" s="387"/>
      <c r="DB62" s="387"/>
      <c r="DC62" s="387"/>
      <c r="DD62" s="387"/>
      <c r="DE62" s="387"/>
      <c r="DF62" s="387"/>
      <c r="DG62" s="387"/>
      <c r="DH62" s="387"/>
      <c r="DI62" s="387"/>
      <c r="DJ62" s="387"/>
      <c r="DK62" s="387"/>
      <c r="DL62" s="387"/>
      <c r="DM62" s="387"/>
      <c r="DN62" s="387"/>
      <c r="DO62" s="387"/>
      <c r="DP62" s="387"/>
      <c r="DQ62" s="387"/>
      <c r="DR62" s="387"/>
      <c r="DS62" s="387"/>
      <c r="DT62" s="387"/>
      <c r="DU62" s="387"/>
      <c r="DV62" s="387"/>
      <c r="DW62" s="387"/>
      <c r="DX62" s="387"/>
      <c r="DY62" s="387"/>
      <c r="DZ62" s="387"/>
      <c r="EA62" s="387"/>
      <c r="EB62" s="387"/>
      <c r="EC62" s="387"/>
      <c r="ED62" s="387"/>
      <c r="EE62" s="387"/>
      <c r="EF62" s="387"/>
      <c r="EG62" s="387"/>
      <c r="EH62" s="387"/>
      <c r="EI62" s="387"/>
      <c r="EJ62" s="387"/>
      <c r="EK62" s="387"/>
      <c r="EL62" s="387"/>
      <c r="EM62" s="387"/>
      <c r="EN62" s="387"/>
      <c r="EO62" s="387"/>
      <c r="EP62" s="387"/>
      <c r="EQ62" s="387"/>
      <c r="ER62" s="387"/>
      <c r="ES62" s="387"/>
      <c r="ET62" s="387"/>
      <c r="EU62" s="387"/>
      <c r="EV62" s="387"/>
      <c r="EW62" s="387"/>
      <c r="EX62" s="387"/>
      <c r="EY62" s="387"/>
      <c r="EZ62" s="387"/>
      <c r="FA62" s="387"/>
      <c r="FB62" s="387"/>
      <c r="FC62" s="387"/>
      <c r="FD62" s="387"/>
      <c r="FE62" s="387"/>
      <c r="FF62" s="387"/>
      <c r="FG62" s="387"/>
      <c r="FH62" s="387"/>
      <c r="FI62" s="387"/>
      <c r="FJ62" s="387"/>
      <c r="FK62" s="387"/>
      <c r="FL62" s="387"/>
      <c r="FM62" s="387"/>
      <c r="FN62" s="387"/>
      <c r="FO62" s="387"/>
      <c r="FP62" s="387"/>
      <c r="FQ62" s="387"/>
      <c r="FR62" s="387"/>
      <c r="FS62" s="387"/>
      <c r="FT62" s="387"/>
      <c r="FU62" s="387"/>
      <c r="FV62" s="387"/>
      <c r="FW62" s="387"/>
      <c r="FX62" s="387"/>
      <c r="FY62" s="387"/>
      <c r="FZ62" s="387"/>
      <c r="GA62" s="387"/>
      <c r="GB62" s="387"/>
      <c r="GC62" s="387"/>
      <c r="GD62" s="387"/>
      <c r="GE62" s="387"/>
      <c r="GF62" s="387"/>
      <c r="GG62" s="387"/>
      <c r="GH62" s="387"/>
      <c r="GI62" s="387"/>
      <c r="GJ62" s="387"/>
      <c r="GK62" s="387"/>
      <c r="GL62" s="387"/>
      <c r="GM62" s="387"/>
      <c r="GN62" s="387"/>
      <c r="GO62" s="387"/>
      <c r="GP62" s="387"/>
      <c r="GQ62" s="387"/>
      <c r="GR62" s="387"/>
      <c r="GS62" s="387"/>
      <c r="GT62" s="387"/>
      <c r="GU62" s="387"/>
      <c r="GV62" s="387"/>
      <c r="GW62" s="387"/>
      <c r="GX62" s="387"/>
      <c r="GY62" s="387"/>
      <c r="GZ62" s="387"/>
      <c r="HA62" s="387"/>
      <c r="HB62" s="387"/>
      <c r="HC62" s="387"/>
      <c r="HD62" s="387"/>
      <c r="HE62" s="387"/>
      <c r="HF62" s="387"/>
      <c r="HG62" s="387"/>
      <c r="HH62" s="387"/>
      <c r="HI62" s="387"/>
      <c r="HJ62" s="387"/>
      <c r="HK62" s="387"/>
      <c r="HL62" s="387"/>
      <c r="HM62" s="387"/>
      <c r="HN62" s="387"/>
      <c r="HO62" s="387"/>
      <c r="HP62" s="387"/>
      <c r="HQ62" s="387"/>
      <c r="HR62" s="387"/>
      <c r="HS62" s="387"/>
      <c r="HT62" s="387"/>
      <c r="HU62" s="387"/>
      <c r="HV62" s="387"/>
      <c r="HW62" s="387"/>
      <c r="HX62" s="387"/>
      <c r="HY62" s="387"/>
      <c r="HZ62" s="387"/>
      <c r="IA62" s="387"/>
      <c r="IB62" s="387"/>
      <c r="IC62" s="387"/>
      <c r="ID62" s="387"/>
      <c r="IE62" s="387"/>
      <c r="IF62" s="387"/>
      <c r="IG62" s="387"/>
      <c r="IH62" s="387"/>
      <c r="II62" s="387"/>
      <c r="IJ62" s="387"/>
      <c r="IK62" s="387"/>
      <c r="IL62" s="387"/>
      <c r="IM62" s="387"/>
      <c r="IN62" s="387"/>
      <c r="IO62" s="387"/>
      <c r="IP62" s="387"/>
      <c r="IQ62" s="387"/>
      <c r="IR62" s="387"/>
      <c r="IS62" s="387"/>
      <c r="IT62" s="387"/>
      <c r="IU62" s="391"/>
    </row>
    <row r="63" spans="1:255" ht="96" customHeight="1" thickBot="1">
      <c r="A63" s="406"/>
      <c r="B63" s="891">
        <v>42401</v>
      </c>
      <c r="C63" s="892">
        <v>0.01</v>
      </c>
      <c r="D63" s="893" t="s">
        <v>1647</v>
      </c>
      <c r="E63" s="871"/>
      <c r="F63" s="280"/>
      <c r="G63" s="248"/>
      <c r="H63" s="248"/>
      <c r="I63" s="248"/>
      <c r="J63" s="248"/>
      <c r="K63" s="387"/>
      <c r="L63" s="387"/>
      <c r="M63" s="387"/>
      <c r="N63" s="387"/>
      <c r="O63" s="387"/>
      <c r="P63" s="387"/>
      <c r="Q63" s="387"/>
      <c r="R63" s="387"/>
      <c r="S63" s="387"/>
      <c r="T63" s="387"/>
      <c r="U63" s="387"/>
      <c r="V63" s="387"/>
      <c r="W63" s="387"/>
      <c r="X63" s="387"/>
      <c r="Y63" s="387"/>
      <c r="Z63" s="387"/>
      <c r="AA63" s="387"/>
      <c r="AB63" s="387"/>
      <c r="AC63" s="387"/>
      <c r="AD63" s="387"/>
      <c r="AE63" s="387"/>
      <c r="AF63" s="387"/>
      <c r="AG63" s="387"/>
      <c r="AH63" s="387"/>
      <c r="AI63" s="387"/>
      <c r="AJ63" s="387"/>
      <c r="AK63" s="387"/>
      <c r="AL63" s="387"/>
      <c r="AM63" s="387"/>
      <c r="AN63" s="387"/>
      <c r="AO63" s="387"/>
      <c r="AP63" s="387"/>
      <c r="AQ63" s="387"/>
      <c r="AR63" s="387"/>
      <c r="AS63" s="387"/>
      <c r="AT63" s="387"/>
      <c r="AU63" s="387"/>
      <c r="AV63" s="387"/>
      <c r="AW63" s="387"/>
      <c r="AX63" s="387"/>
      <c r="AY63" s="387"/>
      <c r="AZ63" s="387"/>
      <c r="BA63" s="387"/>
      <c r="BB63" s="387"/>
      <c r="BC63" s="387"/>
      <c r="BD63" s="387"/>
      <c r="BE63" s="387"/>
      <c r="BF63" s="387"/>
      <c r="BG63" s="387"/>
      <c r="BH63" s="387"/>
      <c r="BI63" s="387"/>
      <c r="BJ63" s="387"/>
      <c r="BK63" s="387"/>
      <c r="BL63" s="387"/>
      <c r="BM63" s="387"/>
      <c r="BN63" s="387"/>
      <c r="BO63" s="387"/>
      <c r="BP63" s="387"/>
      <c r="BQ63" s="387"/>
      <c r="BR63" s="387"/>
      <c r="BS63" s="387"/>
      <c r="BT63" s="387"/>
      <c r="BU63" s="387"/>
      <c r="BV63" s="387"/>
      <c r="BW63" s="387"/>
      <c r="BX63" s="387"/>
      <c r="BY63" s="387"/>
      <c r="BZ63" s="387"/>
      <c r="CA63" s="387"/>
      <c r="CB63" s="387"/>
      <c r="CC63" s="387"/>
      <c r="CD63" s="387"/>
      <c r="CE63" s="387"/>
      <c r="CF63" s="387"/>
      <c r="CG63" s="387"/>
      <c r="CH63" s="387"/>
      <c r="CI63" s="387"/>
      <c r="CJ63" s="387"/>
      <c r="CK63" s="387"/>
      <c r="CL63" s="387"/>
      <c r="CM63" s="387"/>
      <c r="CN63" s="387"/>
      <c r="CO63" s="387"/>
      <c r="CP63" s="387"/>
      <c r="CQ63" s="387"/>
      <c r="CR63" s="387"/>
      <c r="CS63" s="387"/>
      <c r="CT63" s="387"/>
      <c r="CU63" s="387"/>
      <c r="CV63" s="387"/>
      <c r="CW63" s="387"/>
      <c r="CX63" s="387"/>
      <c r="CY63" s="387"/>
      <c r="CZ63" s="387"/>
      <c r="DA63" s="387"/>
      <c r="DB63" s="387"/>
      <c r="DC63" s="387"/>
      <c r="DD63" s="387"/>
      <c r="DE63" s="387"/>
      <c r="DF63" s="387"/>
      <c r="DG63" s="387"/>
      <c r="DH63" s="387"/>
      <c r="DI63" s="387"/>
      <c r="DJ63" s="387"/>
      <c r="DK63" s="387"/>
      <c r="DL63" s="387"/>
      <c r="DM63" s="387"/>
      <c r="DN63" s="387"/>
      <c r="DO63" s="387"/>
      <c r="DP63" s="387"/>
      <c r="DQ63" s="387"/>
      <c r="DR63" s="387"/>
      <c r="DS63" s="387"/>
      <c r="DT63" s="387"/>
      <c r="DU63" s="387"/>
      <c r="DV63" s="387"/>
      <c r="DW63" s="387"/>
      <c r="DX63" s="387"/>
      <c r="DY63" s="387"/>
      <c r="DZ63" s="387"/>
      <c r="EA63" s="387"/>
      <c r="EB63" s="387"/>
      <c r="EC63" s="387"/>
      <c r="ED63" s="387"/>
      <c r="EE63" s="387"/>
      <c r="EF63" s="387"/>
      <c r="EG63" s="387"/>
      <c r="EH63" s="387"/>
      <c r="EI63" s="387"/>
      <c r="EJ63" s="387"/>
      <c r="EK63" s="387"/>
      <c r="EL63" s="387"/>
      <c r="EM63" s="387"/>
      <c r="EN63" s="387"/>
      <c r="EO63" s="387"/>
      <c r="EP63" s="387"/>
      <c r="EQ63" s="387"/>
      <c r="ER63" s="387"/>
      <c r="ES63" s="387"/>
      <c r="ET63" s="387"/>
      <c r="EU63" s="387"/>
      <c r="EV63" s="387"/>
      <c r="EW63" s="387"/>
      <c r="EX63" s="387"/>
      <c r="EY63" s="387"/>
      <c r="EZ63" s="387"/>
      <c r="FA63" s="387"/>
      <c r="FB63" s="387"/>
      <c r="FC63" s="387"/>
      <c r="FD63" s="387"/>
      <c r="FE63" s="387"/>
      <c r="FF63" s="387"/>
      <c r="FG63" s="387"/>
      <c r="FH63" s="387"/>
      <c r="FI63" s="387"/>
      <c r="FJ63" s="387"/>
      <c r="FK63" s="387"/>
      <c r="FL63" s="387"/>
      <c r="FM63" s="387"/>
      <c r="FN63" s="387"/>
      <c r="FO63" s="387"/>
      <c r="FP63" s="387"/>
      <c r="FQ63" s="387"/>
      <c r="FR63" s="387"/>
      <c r="FS63" s="387"/>
      <c r="FT63" s="387"/>
      <c r="FU63" s="387"/>
      <c r="FV63" s="387"/>
      <c r="FW63" s="387"/>
      <c r="FX63" s="387"/>
      <c r="FY63" s="387"/>
      <c r="FZ63" s="387"/>
      <c r="GA63" s="387"/>
      <c r="GB63" s="387"/>
      <c r="GC63" s="387"/>
      <c r="GD63" s="387"/>
      <c r="GE63" s="387"/>
      <c r="GF63" s="387"/>
      <c r="GG63" s="387"/>
      <c r="GH63" s="387"/>
      <c r="GI63" s="387"/>
      <c r="GJ63" s="387"/>
      <c r="GK63" s="387"/>
      <c r="GL63" s="387"/>
      <c r="GM63" s="387"/>
      <c r="GN63" s="387"/>
      <c r="GO63" s="387"/>
      <c r="GP63" s="387"/>
      <c r="GQ63" s="387"/>
      <c r="GR63" s="387"/>
      <c r="GS63" s="387"/>
      <c r="GT63" s="387"/>
      <c r="GU63" s="387"/>
      <c r="GV63" s="387"/>
      <c r="GW63" s="387"/>
      <c r="GX63" s="387"/>
      <c r="GY63" s="387"/>
      <c r="GZ63" s="387"/>
      <c r="HA63" s="387"/>
      <c r="HB63" s="387"/>
      <c r="HC63" s="387"/>
      <c r="HD63" s="387"/>
      <c r="HE63" s="387"/>
      <c r="HF63" s="387"/>
      <c r="HG63" s="387"/>
      <c r="HH63" s="387"/>
      <c r="HI63" s="387"/>
      <c r="HJ63" s="387"/>
      <c r="HK63" s="387"/>
      <c r="HL63" s="387"/>
      <c r="HM63" s="387"/>
      <c r="HN63" s="387"/>
      <c r="HO63" s="387"/>
      <c r="HP63" s="387"/>
      <c r="HQ63" s="387"/>
      <c r="HR63" s="387"/>
      <c r="HS63" s="387"/>
      <c r="HT63" s="387"/>
      <c r="HU63" s="387"/>
      <c r="HV63" s="387"/>
      <c r="HW63" s="387"/>
      <c r="HX63" s="387"/>
      <c r="HY63" s="387"/>
      <c r="HZ63" s="387"/>
      <c r="IA63" s="387"/>
      <c r="IB63" s="387"/>
      <c r="IC63" s="387"/>
      <c r="ID63" s="387"/>
      <c r="IE63" s="387"/>
      <c r="IF63" s="387"/>
      <c r="IG63" s="387"/>
      <c r="IH63" s="387"/>
      <c r="II63" s="387"/>
      <c r="IJ63" s="387"/>
      <c r="IK63" s="387"/>
      <c r="IL63" s="387"/>
      <c r="IM63" s="387"/>
      <c r="IN63" s="387"/>
      <c r="IO63" s="387"/>
      <c r="IP63" s="387"/>
      <c r="IQ63" s="387"/>
      <c r="IR63" s="387"/>
      <c r="IS63" s="387"/>
      <c r="IT63" s="387"/>
      <c r="IU63" s="391"/>
    </row>
    <row r="64" spans="1:255" ht="15" customHeight="1" thickBot="1">
      <c r="A64" s="398"/>
      <c r="B64" s="894"/>
      <c r="C64" s="895"/>
      <c r="D64" s="850"/>
      <c r="E64" s="850"/>
      <c r="F64" s="248"/>
      <c r="G64" s="248"/>
      <c r="H64" s="248"/>
      <c r="I64" s="248"/>
      <c r="J64" s="248"/>
      <c r="K64" s="248"/>
      <c r="L64" s="387"/>
      <c r="M64" s="387"/>
      <c r="N64" s="387"/>
      <c r="O64" s="387"/>
      <c r="P64" s="387"/>
      <c r="Q64" s="387"/>
      <c r="R64" s="387"/>
      <c r="S64" s="387"/>
      <c r="T64" s="387"/>
      <c r="U64" s="387"/>
      <c r="V64" s="387"/>
      <c r="W64" s="387"/>
      <c r="X64" s="387"/>
      <c r="Y64" s="387"/>
      <c r="Z64" s="387"/>
      <c r="AA64" s="387"/>
      <c r="AB64" s="387"/>
      <c r="AC64" s="387"/>
      <c r="AD64" s="387"/>
      <c r="AE64" s="387"/>
      <c r="AF64" s="387"/>
      <c r="AG64" s="387"/>
      <c r="AH64" s="387"/>
      <c r="AI64" s="387"/>
      <c r="AJ64" s="387"/>
      <c r="AK64" s="387"/>
      <c r="AL64" s="387"/>
      <c r="AM64" s="387"/>
      <c r="AN64" s="387"/>
      <c r="AO64" s="387"/>
      <c r="AP64" s="387"/>
      <c r="AQ64" s="387"/>
      <c r="AR64" s="387"/>
      <c r="AS64" s="387"/>
      <c r="AT64" s="387"/>
      <c r="AU64" s="387"/>
      <c r="AV64" s="387"/>
      <c r="AW64" s="387"/>
      <c r="AX64" s="387"/>
      <c r="AY64" s="387"/>
      <c r="AZ64" s="387"/>
      <c r="BA64" s="387"/>
      <c r="BB64" s="387"/>
      <c r="BC64" s="387"/>
      <c r="BD64" s="387"/>
      <c r="BE64" s="387"/>
      <c r="BF64" s="387"/>
      <c r="BG64" s="387"/>
      <c r="BH64" s="387"/>
      <c r="BI64" s="387"/>
      <c r="BJ64" s="387"/>
      <c r="BK64" s="387"/>
      <c r="BL64" s="387"/>
      <c r="BM64" s="387"/>
      <c r="BN64" s="387"/>
      <c r="BO64" s="387"/>
      <c r="BP64" s="387"/>
      <c r="BQ64" s="387"/>
      <c r="BR64" s="387"/>
      <c r="BS64" s="387"/>
      <c r="BT64" s="387"/>
      <c r="BU64" s="387"/>
      <c r="BV64" s="387"/>
      <c r="BW64" s="387"/>
      <c r="BX64" s="387"/>
      <c r="BY64" s="387"/>
      <c r="BZ64" s="387"/>
      <c r="CA64" s="387"/>
      <c r="CB64" s="387"/>
      <c r="CC64" s="387"/>
      <c r="CD64" s="387"/>
      <c r="CE64" s="387"/>
      <c r="CF64" s="387"/>
      <c r="CG64" s="387"/>
      <c r="CH64" s="387"/>
      <c r="CI64" s="387"/>
      <c r="CJ64" s="387"/>
      <c r="CK64" s="387"/>
      <c r="CL64" s="387"/>
      <c r="CM64" s="387"/>
      <c r="CN64" s="387"/>
      <c r="CO64" s="387"/>
      <c r="CP64" s="387"/>
      <c r="CQ64" s="387"/>
      <c r="CR64" s="387"/>
      <c r="CS64" s="387"/>
      <c r="CT64" s="387"/>
      <c r="CU64" s="387"/>
      <c r="CV64" s="387"/>
      <c r="CW64" s="387"/>
      <c r="CX64" s="387"/>
      <c r="CY64" s="387"/>
      <c r="CZ64" s="387"/>
      <c r="DA64" s="387"/>
      <c r="DB64" s="387"/>
      <c r="DC64" s="387"/>
      <c r="DD64" s="387"/>
      <c r="DE64" s="387"/>
      <c r="DF64" s="387"/>
      <c r="DG64" s="387"/>
      <c r="DH64" s="387"/>
      <c r="DI64" s="387"/>
      <c r="DJ64" s="387"/>
      <c r="DK64" s="387"/>
      <c r="DL64" s="387"/>
      <c r="DM64" s="387"/>
      <c r="DN64" s="387"/>
      <c r="DO64" s="387"/>
      <c r="DP64" s="387"/>
      <c r="DQ64" s="387"/>
      <c r="DR64" s="387"/>
      <c r="DS64" s="387"/>
      <c r="DT64" s="387"/>
      <c r="DU64" s="387"/>
      <c r="DV64" s="387"/>
      <c r="DW64" s="387"/>
      <c r="DX64" s="387"/>
      <c r="DY64" s="387"/>
      <c r="DZ64" s="387"/>
      <c r="EA64" s="387"/>
      <c r="EB64" s="387"/>
      <c r="EC64" s="387"/>
      <c r="ED64" s="387"/>
      <c r="EE64" s="387"/>
      <c r="EF64" s="387"/>
      <c r="EG64" s="387"/>
      <c r="EH64" s="387"/>
      <c r="EI64" s="387"/>
      <c r="EJ64" s="387"/>
      <c r="EK64" s="387"/>
      <c r="EL64" s="387"/>
      <c r="EM64" s="387"/>
      <c r="EN64" s="387"/>
      <c r="EO64" s="387"/>
      <c r="EP64" s="387"/>
      <c r="EQ64" s="387"/>
      <c r="ER64" s="387"/>
      <c r="ES64" s="387"/>
      <c r="ET64" s="387"/>
      <c r="EU64" s="387"/>
      <c r="EV64" s="387"/>
      <c r="EW64" s="387"/>
      <c r="EX64" s="387"/>
      <c r="EY64" s="387"/>
      <c r="EZ64" s="387"/>
      <c r="FA64" s="387"/>
      <c r="FB64" s="387"/>
      <c r="FC64" s="387"/>
      <c r="FD64" s="387"/>
      <c r="FE64" s="387"/>
      <c r="FF64" s="387"/>
      <c r="FG64" s="387"/>
      <c r="FH64" s="387"/>
      <c r="FI64" s="387"/>
      <c r="FJ64" s="387"/>
      <c r="FK64" s="387"/>
      <c r="FL64" s="387"/>
      <c r="FM64" s="387"/>
      <c r="FN64" s="387"/>
      <c r="FO64" s="387"/>
      <c r="FP64" s="387"/>
      <c r="FQ64" s="387"/>
      <c r="FR64" s="387"/>
      <c r="FS64" s="387"/>
      <c r="FT64" s="387"/>
      <c r="FU64" s="387"/>
      <c r="FV64" s="387"/>
      <c r="FW64" s="387"/>
      <c r="FX64" s="387"/>
      <c r="FY64" s="387"/>
      <c r="FZ64" s="387"/>
      <c r="GA64" s="387"/>
      <c r="GB64" s="387"/>
      <c r="GC64" s="387"/>
      <c r="GD64" s="387"/>
      <c r="GE64" s="387"/>
      <c r="GF64" s="387"/>
      <c r="GG64" s="387"/>
      <c r="GH64" s="387"/>
      <c r="GI64" s="387"/>
      <c r="GJ64" s="387"/>
      <c r="GK64" s="387"/>
      <c r="GL64" s="387"/>
      <c r="GM64" s="387"/>
      <c r="GN64" s="387"/>
      <c r="GO64" s="387"/>
      <c r="GP64" s="387"/>
      <c r="GQ64" s="387"/>
      <c r="GR64" s="387"/>
      <c r="GS64" s="387"/>
      <c r="GT64" s="387"/>
      <c r="GU64" s="387"/>
      <c r="GV64" s="387"/>
      <c r="GW64" s="387"/>
      <c r="GX64" s="387"/>
      <c r="GY64" s="387"/>
      <c r="GZ64" s="387"/>
      <c r="HA64" s="387"/>
      <c r="HB64" s="387"/>
      <c r="HC64" s="387"/>
      <c r="HD64" s="387"/>
      <c r="HE64" s="387"/>
      <c r="HF64" s="387"/>
      <c r="HG64" s="387"/>
      <c r="HH64" s="387"/>
      <c r="HI64" s="387"/>
      <c r="HJ64" s="387"/>
      <c r="HK64" s="387"/>
      <c r="HL64" s="387"/>
      <c r="HM64" s="387"/>
      <c r="HN64" s="387"/>
      <c r="HO64" s="387"/>
      <c r="HP64" s="387"/>
      <c r="HQ64" s="387"/>
      <c r="HR64" s="387"/>
      <c r="HS64" s="387"/>
      <c r="HT64" s="387"/>
      <c r="HU64" s="387"/>
      <c r="HV64" s="387"/>
      <c r="HW64" s="387"/>
      <c r="HX64" s="387"/>
      <c r="HY64" s="387"/>
      <c r="HZ64" s="387"/>
      <c r="IA64" s="387"/>
      <c r="IB64" s="387"/>
      <c r="IC64" s="387"/>
      <c r="ID64" s="387"/>
      <c r="IE64" s="387"/>
      <c r="IF64" s="387"/>
      <c r="IG64" s="387"/>
      <c r="IH64" s="387"/>
      <c r="II64" s="387"/>
      <c r="IJ64" s="387"/>
      <c r="IK64" s="387"/>
      <c r="IL64" s="387"/>
      <c r="IM64" s="387"/>
      <c r="IN64" s="387"/>
      <c r="IO64" s="387"/>
      <c r="IP64" s="387"/>
      <c r="IQ64" s="387"/>
      <c r="IR64" s="387"/>
      <c r="IS64" s="387"/>
      <c r="IT64" s="387"/>
      <c r="IU64" s="391"/>
    </row>
    <row r="65" spans="1:255" ht="15.6" customHeight="1">
      <c r="A65" s="406"/>
      <c r="B65" s="896" t="s">
        <v>167</v>
      </c>
      <c r="C65" s="897"/>
      <c r="D65" s="898"/>
      <c r="E65" s="898"/>
      <c r="F65" s="248"/>
      <c r="G65" s="248"/>
      <c r="H65" s="248"/>
      <c r="I65" s="248"/>
      <c r="J65" s="248"/>
      <c r="K65" s="248"/>
      <c r="L65" s="387"/>
      <c r="M65" s="387"/>
      <c r="N65" s="387"/>
      <c r="O65" s="387"/>
      <c r="P65" s="387"/>
      <c r="Q65" s="387"/>
      <c r="R65" s="387"/>
      <c r="S65" s="387"/>
      <c r="T65" s="387"/>
      <c r="U65" s="387"/>
      <c r="V65" s="387"/>
      <c r="W65" s="387"/>
      <c r="X65" s="387"/>
      <c r="Y65" s="387"/>
      <c r="Z65" s="387"/>
      <c r="AA65" s="387"/>
      <c r="AB65" s="387"/>
      <c r="AC65" s="387"/>
      <c r="AD65" s="387"/>
      <c r="AE65" s="387"/>
      <c r="AF65" s="387"/>
      <c r="AG65" s="387"/>
      <c r="AH65" s="387"/>
      <c r="AI65" s="387"/>
      <c r="AJ65" s="387"/>
      <c r="AK65" s="387"/>
      <c r="AL65" s="387"/>
      <c r="AM65" s="387"/>
      <c r="AN65" s="387"/>
      <c r="AO65" s="387"/>
      <c r="AP65" s="387"/>
      <c r="AQ65" s="387"/>
      <c r="AR65" s="387"/>
      <c r="AS65" s="387"/>
      <c r="AT65" s="387"/>
      <c r="AU65" s="387"/>
      <c r="AV65" s="387"/>
      <c r="AW65" s="387"/>
      <c r="AX65" s="387"/>
      <c r="AY65" s="387"/>
      <c r="AZ65" s="387"/>
      <c r="BA65" s="387"/>
      <c r="BB65" s="387"/>
      <c r="BC65" s="387"/>
      <c r="BD65" s="387"/>
      <c r="BE65" s="387"/>
      <c r="BF65" s="387"/>
      <c r="BG65" s="387"/>
      <c r="BH65" s="387"/>
      <c r="BI65" s="387"/>
      <c r="BJ65" s="387"/>
      <c r="BK65" s="387"/>
      <c r="BL65" s="387"/>
      <c r="BM65" s="387"/>
      <c r="BN65" s="387"/>
      <c r="BO65" s="387"/>
      <c r="BP65" s="387"/>
      <c r="BQ65" s="387"/>
      <c r="BR65" s="387"/>
      <c r="BS65" s="387"/>
      <c r="BT65" s="387"/>
      <c r="BU65" s="387"/>
      <c r="BV65" s="387"/>
      <c r="BW65" s="387"/>
      <c r="BX65" s="387"/>
      <c r="BY65" s="387"/>
      <c r="BZ65" s="387"/>
      <c r="CA65" s="387"/>
      <c r="CB65" s="387"/>
      <c r="CC65" s="387"/>
      <c r="CD65" s="387"/>
      <c r="CE65" s="387"/>
      <c r="CF65" s="387"/>
      <c r="CG65" s="387"/>
      <c r="CH65" s="387"/>
      <c r="CI65" s="387"/>
      <c r="CJ65" s="387"/>
      <c r="CK65" s="387"/>
      <c r="CL65" s="387"/>
      <c r="CM65" s="387"/>
      <c r="CN65" s="387"/>
      <c r="CO65" s="387"/>
      <c r="CP65" s="387"/>
      <c r="CQ65" s="387"/>
      <c r="CR65" s="387"/>
      <c r="CS65" s="387"/>
      <c r="CT65" s="387"/>
      <c r="CU65" s="387"/>
      <c r="CV65" s="387"/>
      <c r="CW65" s="387"/>
      <c r="CX65" s="387"/>
      <c r="CY65" s="387"/>
      <c r="CZ65" s="387"/>
      <c r="DA65" s="387"/>
      <c r="DB65" s="387"/>
      <c r="DC65" s="387"/>
      <c r="DD65" s="387"/>
      <c r="DE65" s="387"/>
      <c r="DF65" s="387"/>
      <c r="DG65" s="387"/>
      <c r="DH65" s="387"/>
      <c r="DI65" s="387"/>
      <c r="DJ65" s="387"/>
      <c r="DK65" s="387"/>
      <c r="DL65" s="387"/>
      <c r="DM65" s="387"/>
      <c r="DN65" s="387"/>
      <c r="DO65" s="387"/>
      <c r="DP65" s="387"/>
      <c r="DQ65" s="387"/>
      <c r="DR65" s="387"/>
      <c r="DS65" s="387"/>
      <c r="DT65" s="387"/>
      <c r="DU65" s="387"/>
      <c r="DV65" s="387"/>
      <c r="DW65" s="387"/>
      <c r="DX65" s="387"/>
      <c r="DY65" s="387"/>
      <c r="DZ65" s="387"/>
      <c r="EA65" s="387"/>
      <c r="EB65" s="387"/>
      <c r="EC65" s="387"/>
      <c r="ED65" s="387"/>
      <c r="EE65" s="387"/>
      <c r="EF65" s="387"/>
      <c r="EG65" s="387"/>
      <c r="EH65" s="387"/>
      <c r="EI65" s="387"/>
      <c r="EJ65" s="387"/>
      <c r="EK65" s="387"/>
      <c r="EL65" s="387"/>
      <c r="EM65" s="387"/>
      <c r="EN65" s="387"/>
      <c r="EO65" s="387"/>
      <c r="EP65" s="387"/>
      <c r="EQ65" s="387"/>
      <c r="ER65" s="387"/>
      <c r="ES65" s="387"/>
      <c r="ET65" s="387"/>
      <c r="EU65" s="387"/>
      <c r="EV65" s="387"/>
      <c r="EW65" s="387"/>
      <c r="EX65" s="387"/>
      <c r="EY65" s="387"/>
      <c r="EZ65" s="387"/>
      <c r="FA65" s="387"/>
      <c r="FB65" s="387"/>
      <c r="FC65" s="387"/>
      <c r="FD65" s="387"/>
      <c r="FE65" s="387"/>
      <c r="FF65" s="387"/>
      <c r="FG65" s="387"/>
      <c r="FH65" s="387"/>
      <c r="FI65" s="387"/>
      <c r="FJ65" s="387"/>
      <c r="FK65" s="387"/>
      <c r="FL65" s="387"/>
      <c r="FM65" s="387"/>
      <c r="FN65" s="387"/>
      <c r="FO65" s="387"/>
      <c r="FP65" s="387"/>
      <c r="FQ65" s="387"/>
      <c r="FR65" s="387"/>
      <c r="FS65" s="387"/>
      <c r="FT65" s="387"/>
      <c r="FU65" s="387"/>
      <c r="FV65" s="387"/>
      <c r="FW65" s="387"/>
      <c r="FX65" s="387"/>
      <c r="FY65" s="387"/>
      <c r="FZ65" s="387"/>
      <c r="GA65" s="387"/>
      <c r="GB65" s="387"/>
      <c r="GC65" s="387"/>
      <c r="GD65" s="387"/>
      <c r="GE65" s="387"/>
      <c r="GF65" s="387"/>
      <c r="GG65" s="387"/>
      <c r="GH65" s="387"/>
      <c r="GI65" s="387"/>
      <c r="GJ65" s="387"/>
      <c r="GK65" s="387"/>
      <c r="GL65" s="387"/>
      <c r="GM65" s="387"/>
      <c r="GN65" s="387"/>
      <c r="GO65" s="387"/>
      <c r="GP65" s="387"/>
      <c r="GQ65" s="387"/>
      <c r="GR65" s="387"/>
      <c r="GS65" s="387"/>
      <c r="GT65" s="387"/>
      <c r="GU65" s="387"/>
      <c r="GV65" s="387"/>
      <c r="GW65" s="387"/>
      <c r="GX65" s="387"/>
      <c r="GY65" s="387"/>
      <c r="GZ65" s="387"/>
      <c r="HA65" s="387"/>
      <c r="HB65" s="387"/>
      <c r="HC65" s="387"/>
      <c r="HD65" s="387"/>
      <c r="HE65" s="387"/>
      <c r="HF65" s="387"/>
      <c r="HG65" s="387"/>
      <c r="HH65" s="387"/>
      <c r="HI65" s="387"/>
      <c r="HJ65" s="387"/>
      <c r="HK65" s="387"/>
      <c r="HL65" s="387"/>
      <c r="HM65" s="387"/>
      <c r="HN65" s="387"/>
      <c r="HO65" s="387"/>
      <c r="HP65" s="387"/>
      <c r="HQ65" s="387"/>
      <c r="HR65" s="387"/>
      <c r="HS65" s="387"/>
      <c r="HT65" s="387"/>
      <c r="HU65" s="387"/>
      <c r="HV65" s="387"/>
      <c r="HW65" s="387"/>
      <c r="HX65" s="387"/>
      <c r="HY65" s="387"/>
      <c r="HZ65" s="387"/>
      <c r="IA65" s="387"/>
      <c r="IB65" s="387"/>
      <c r="IC65" s="387"/>
      <c r="ID65" s="387"/>
      <c r="IE65" s="387"/>
      <c r="IF65" s="387"/>
      <c r="IG65" s="387"/>
      <c r="IH65" s="387"/>
      <c r="II65" s="387"/>
      <c r="IJ65" s="387"/>
      <c r="IK65" s="387"/>
      <c r="IL65" s="387"/>
      <c r="IM65" s="387"/>
      <c r="IN65" s="387"/>
      <c r="IO65" s="387"/>
      <c r="IP65" s="387"/>
      <c r="IQ65" s="387"/>
      <c r="IR65" s="387"/>
      <c r="IS65" s="387"/>
      <c r="IT65" s="387"/>
      <c r="IU65" s="391"/>
    </row>
    <row r="66" spans="1:255" ht="15" customHeight="1">
      <c r="A66" s="419"/>
      <c r="B66" s="1438" t="s">
        <v>17</v>
      </c>
      <c r="C66" s="1270"/>
      <c r="D66" s="1270"/>
      <c r="E66" s="1271"/>
      <c r="F66" s="364"/>
      <c r="G66" s="248"/>
      <c r="H66" s="248"/>
      <c r="I66" s="248"/>
      <c r="J66" s="248"/>
      <c r="K66" s="248"/>
      <c r="L66" s="387"/>
      <c r="M66" s="387"/>
      <c r="N66" s="387"/>
      <c r="O66" s="387"/>
      <c r="P66" s="387"/>
      <c r="Q66" s="387"/>
      <c r="R66" s="387"/>
      <c r="S66" s="387"/>
      <c r="T66" s="387"/>
      <c r="U66" s="387"/>
      <c r="V66" s="387"/>
      <c r="W66" s="387"/>
      <c r="X66" s="387"/>
      <c r="Y66" s="387"/>
      <c r="Z66" s="387"/>
      <c r="AA66" s="387"/>
      <c r="AB66" s="387"/>
      <c r="AC66" s="387"/>
      <c r="AD66" s="387"/>
      <c r="AE66" s="387"/>
      <c r="AF66" s="387"/>
      <c r="AG66" s="387"/>
      <c r="AH66" s="387"/>
      <c r="AI66" s="387"/>
      <c r="AJ66" s="387"/>
      <c r="AK66" s="387"/>
      <c r="AL66" s="387"/>
      <c r="AM66" s="387"/>
      <c r="AN66" s="387"/>
      <c r="AO66" s="387"/>
      <c r="AP66" s="387"/>
      <c r="AQ66" s="387"/>
      <c r="AR66" s="387"/>
      <c r="AS66" s="387"/>
      <c r="AT66" s="387"/>
      <c r="AU66" s="387"/>
      <c r="AV66" s="387"/>
      <c r="AW66" s="387"/>
      <c r="AX66" s="387"/>
      <c r="AY66" s="387"/>
      <c r="AZ66" s="387"/>
      <c r="BA66" s="387"/>
      <c r="BB66" s="387"/>
      <c r="BC66" s="387"/>
      <c r="BD66" s="387"/>
      <c r="BE66" s="387"/>
      <c r="BF66" s="387"/>
      <c r="BG66" s="387"/>
      <c r="BH66" s="387"/>
      <c r="BI66" s="387"/>
      <c r="BJ66" s="387"/>
      <c r="BK66" s="387"/>
      <c r="BL66" s="387"/>
      <c r="BM66" s="387"/>
      <c r="BN66" s="387"/>
      <c r="BO66" s="387"/>
      <c r="BP66" s="387"/>
      <c r="BQ66" s="387"/>
      <c r="BR66" s="387"/>
      <c r="BS66" s="387"/>
      <c r="BT66" s="387"/>
      <c r="BU66" s="387"/>
      <c r="BV66" s="387"/>
      <c r="BW66" s="387"/>
      <c r="BX66" s="387"/>
      <c r="BY66" s="387"/>
      <c r="BZ66" s="387"/>
      <c r="CA66" s="387"/>
      <c r="CB66" s="387"/>
      <c r="CC66" s="387"/>
      <c r="CD66" s="387"/>
      <c r="CE66" s="387"/>
      <c r="CF66" s="387"/>
      <c r="CG66" s="387"/>
      <c r="CH66" s="387"/>
      <c r="CI66" s="387"/>
      <c r="CJ66" s="387"/>
      <c r="CK66" s="387"/>
      <c r="CL66" s="387"/>
      <c r="CM66" s="387"/>
      <c r="CN66" s="387"/>
      <c r="CO66" s="387"/>
      <c r="CP66" s="387"/>
      <c r="CQ66" s="387"/>
      <c r="CR66" s="387"/>
      <c r="CS66" s="387"/>
      <c r="CT66" s="387"/>
      <c r="CU66" s="387"/>
      <c r="CV66" s="387"/>
      <c r="CW66" s="387"/>
      <c r="CX66" s="387"/>
      <c r="CY66" s="387"/>
      <c r="CZ66" s="387"/>
      <c r="DA66" s="387"/>
      <c r="DB66" s="387"/>
      <c r="DC66" s="387"/>
      <c r="DD66" s="387"/>
      <c r="DE66" s="387"/>
      <c r="DF66" s="387"/>
      <c r="DG66" s="387"/>
      <c r="DH66" s="387"/>
      <c r="DI66" s="387"/>
      <c r="DJ66" s="387"/>
      <c r="DK66" s="387"/>
      <c r="DL66" s="387"/>
      <c r="DM66" s="387"/>
      <c r="DN66" s="387"/>
      <c r="DO66" s="387"/>
      <c r="DP66" s="387"/>
      <c r="DQ66" s="387"/>
      <c r="DR66" s="387"/>
      <c r="DS66" s="387"/>
      <c r="DT66" s="387"/>
      <c r="DU66" s="387"/>
      <c r="DV66" s="387"/>
      <c r="DW66" s="387"/>
      <c r="DX66" s="387"/>
      <c r="DY66" s="387"/>
      <c r="DZ66" s="387"/>
      <c r="EA66" s="387"/>
      <c r="EB66" s="387"/>
      <c r="EC66" s="387"/>
      <c r="ED66" s="387"/>
      <c r="EE66" s="387"/>
      <c r="EF66" s="387"/>
      <c r="EG66" s="387"/>
      <c r="EH66" s="387"/>
      <c r="EI66" s="387"/>
      <c r="EJ66" s="387"/>
      <c r="EK66" s="387"/>
      <c r="EL66" s="387"/>
      <c r="EM66" s="387"/>
      <c r="EN66" s="387"/>
      <c r="EO66" s="387"/>
      <c r="EP66" s="387"/>
      <c r="EQ66" s="387"/>
      <c r="ER66" s="387"/>
      <c r="ES66" s="387"/>
      <c r="ET66" s="387"/>
      <c r="EU66" s="387"/>
      <c r="EV66" s="387"/>
      <c r="EW66" s="387"/>
      <c r="EX66" s="387"/>
      <c r="EY66" s="387"/>
      <c r="EZ66" s="387"/>
      <c r="FA66" s="387"/>
      <c r="FB66" s="387"/>
      <c r="FC66" s="387"/>
      <c r="FD66" s="387"/>
      <c r="FE66" s="387"/>
      <c r="FF66" s="387"/>
      <c r="FG66" s="387"/>
      <c r="FH66" s="387"/>
      <c r="FI66" s="387"/>
      <c r="FJ66" s="387"/>
      <c r="FK66" s="387"/>
      <c r="FL66" s="387"/>
      <c r="FM66" s="387"/>
      <c r="FN66" s="387"/>
      <c r="FO66" s="387"/>
      <c r="FP66" s="387"/>
      <c r="FQ66" s="387"/>
      <c r="FR66" s="387"/>
      <c r="FS66" s="387"/>
      <c r="FT66" s="387"/>
      <c r="FU66" s="387"/>
      <c r="FV66" s="387"/>
      <c r="FW66" s="387"/>
      <c r="FX66" s="387"/>
      <c r="FY66" s="387"/>
      <c r="FZ66" s="387"/>
      <c r="GA66" s="387"/>
      <c r="GB66" s="387"/>
      <c r="GC66" s="387"/>
      <c r="GD66" s="387"/>
      <c r="GE66" s="387"/>
      <c r="GF66" s="387"/>
      <c r="GG66" s="387"/>
      <c r="GH66" s="387"/>
      <c r="GI66" s="387"/>
      <c r="GJ66" s="387"/>
      <c r="GK66" s="387"/>
      <c r="GL66" s="387"/>
      <c r="GM66" s="387"/>
      <c r="GN66" s="387"/>
      <c r="GO66" s="387"/>
      <c r="GP66" s="387"/>
      <c r="GQ66" s="387"/>
      <c r="GR66" s="387"/>
      <c r="GS66" s="387"/>
      <c r="GT66" s="387"/>
      <c r="GU66" s="387"/>
      <c r="GV66" s="387"/>
      <c r="GW66" s="387"/>
      <c r="GX66" s="387"/>
      <c r="GY66" s="387"/>
      <c r="GZ66" s="387"/>
      <c r="HA66" s="387"/>
      <c r="HB66" s="387"/>
      <c r="HC66" s="387"/>
      <c r="HD66" s="387"/>
      <c r="HE66" s="387"/>
      <c r="HF66" s="387"/>
      <c r="HG66" s="387"/>
      <c r="HH66" s="387"/>
      <c r="HI66" s="387"/>
      <c r="HJ66" s="387"/>
      <c r="HK66" s="387"/>
      <c r="HL66" s="387"/>
      <c r="HM66" s="387"/>
      <c r="HN66" s="387"/>
      <c r="HO66" s="387"/>
      <c r="HP66" s="387"/>
      <c r="HQ66" s="387"/>
      <c r="HR66" s="387"/>
      <c r="HS66" s="387"/>
      <c r="HT66" s="387"/>
      <c r="HU66" s="387"/>
      <c r="HV66" s="387"/>
      <c r="HW66" s="387"/>
      <c r="HX66" s="387"/>
      <c r="HY66" s="387"/>
      <c r="HZ66" s="387"/>
      <c r="IA66" s="387"/>
      <c r="IB66" s="387"/>
      <c r="IC66" s="387"/>
      <c r="ID66" s="387"/>
      <c r="IE66" s="387"/>
      <c r="IF66" s="387"/>
      <c r="IG66" s="387"/>
      <c r="IH66" s="387"/>
      <c r="II66" s="387"/>
      <c r="IJ66" s="387"/>
      <c r="IK66" s="387"/>
      <c r="IL66" s="387"/>
      <c r="IM66" s="387"/>
      <c r="IN66" s="387"/>
      <c r="IO66" s="387"/>
      <c r="IP66" s="387"/>
      <c r="IQ66" s="387"/>
      <c r="IR66" s="387"/>
      <c r="IS66" s="387"/>
      <c r="IT66" s="387"/>
      <c r="IU66" s="391"/>
    </row>
    <row r="67" spans="1:255" ht="15" customHeight="1">
      <c r="A67" s="419"/>
      <c r="B67" s="1439"/>
      <c r="C67" s="1440"/>
      <c r="D67" s="1440"/>
      <c r="E67" s="1441"/>
      <c r="F67" s="364"/>
      <c r="G67" s="248"/>
      <c r="H67" s="248"/>
      <c r="I67" s="248"/>
      <c r="J67" s="248"/>
      <c r="K67" s="248"/>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7"/>
      <c r="AJ67" s="387"/>
      <c r="AK67" s="387"/>
      <c r="AL67" s="387"/>
      <c r="AM67" s="387"/>
      <c r="AN67" s="387"/>
      <c r="AO67" s="387"/>
      <c r="AP67" s="387"/>
      <c r="AQ67" s="387"/>
      <c r="AR67" s="387"/>
      <c r="AS67" s="387"/>
      <c r="AT67" s="387"/>
      <c r="AU67" s="387"/>
      <c r="AV67" s="387"/>
      <c r="AW67" s="387"/>
      <c r="AX67" s="387"/>
      <c r="AY67" s="387"/>
      <c r="AZ67" s="387"/>
      <c r="BA67" s="387"/>
      <c r="BB67" s="387"/>
      <c r="BC67" s="387"/>
      <c r="BD67" s="387"/>
      <c r="BE67" s="387"/>
      <c r="BF67" s="387"/>
      <c r="BG67" s="387"/>
      <c r="BH67" s="387"/>
      <c r="BI67" s="387"/>
      <c r="BJ67" s="387"/>
      <c r="BK67" s="387"/>
      <c r="BL67" s="387"/>
      <c r="BM67" s="387"/>
      <c r="BN67" s="387"/>
      <c r="BO67" s="387"/>
      <c r="BP67" s="387"/>
      <c r="BQ67" s="387"/>
      <c r="BR67" s="387"/>
      <c r="BS67" s="387"/>
      <c r="BT67" s="387"/>
      <c r="BU67" s="387"/>
      <c r="BV67" s="387"/>
      <c r="BW67" s="387"/>
      <c r="BX67" s="387"/>
      <c r="BY67" s="387"/>
      <c r="BZ67" s="387"/>
      <c r="CA67" s="387"/>
      <c r="CB67" s="387"/>
      <c r="CC67" s="387"/>
      <c r="CD67" s="387"/>
      <c r="CE67" s="387"/>
      <c r="CF67" s="387"/>
      <c r="CG67" s="387"/>
      <c r="CH67" s="387"/>
      <c r="CI67" s="387"/>
      <c r="CJ67" s="387"/>
      <c r="CK67" s="387"/>
      <c r="CL67" s="387"/>
      <c r="CM67" s="387"/>
      <c r="CN67" s="387"/>
      <c r="CO67" s="387"/>
      <c r="CP67" s="387"/>
      <c r="CQ67" s="387"/>
      <c r="CR67" s="387"/>
      <c r="CS67" s="387"/>
      <c r="CT67" s="387"/>
      <c r="CU67" s="387"/>
      <c r="CV67" s="387"/>
      <c r="CW67" s="387"/>
      <c r="CX67" s="387"/>
      <c r="CY67" s="387"/>
      <c r="CZ67" s="387"/>
      <c r="DA67" s="387"/>
      <c r="DB67" s="387"/>
      <c r="DC67" s="387"/>
      <c r="DD67" s="387"/>
      <c r="DE67" s="387"/>
      <c r="DF67" s="387"/>
      <c r="DG67" s="387"/>
      <c r="DH67" s="387"/>
      <c r="DI67" s="387"/>
      <c r="DJ67" s="387"/>
      <c r="DK67" s="387"/>
      <c r="DL67" s="387"/>
      <c r="DM67" s="387"/>
      <c r="DN67" s="387"/>
      <c r="DO67" s="387"/>
      <c r="DP67" s="387"/>
      <c r="DQ67" s="387"/>
      <c r="DR67" s="387"/>
      <c r="DS67" s="387"/>
      <c r="DT67" s="387"/>
      <c r="DU67" s="387"/>
      <c r="DV67" s="387"/>
      <c r="DW67" s="387"/>
      <c r="DX67" s="387"/>
      <c r="DY67" s="387"/>
      <c r="DZ67" s="387"/>
      <c r="EA67" s="387"/>
      <c r="EB67" s="387"/>
      <c r="EC67" s="387"/>
      <c r="ED67" s="387"/>
      <c r="EE67" s="387"/>
      <c r="EF67" s="387"/>
      <c r="EG67" s="387"/>
      <c r="EH67" s="387"/>
      <c r="EI67" s="387"/>
      <c r="EJ67" s="387"/>
      <c r="EK67" s="387"/>
      <c r="EL67" s="387"/>
      <c r="EM67" s="387"/>
      <c r="EN67" s="387"/>
      <c r="EO67" s="387"/>
      <c r="EP67" s="387"/>
      <c r="EQ67" s="387"/>
      <c r="ER67" s="387"/>
      <c r="ES67" s="387"/>
      <c r="ET67" s="387"/>
      <c r="EU67" s="387"/>
      <c r="EV67" s="387"/>
      <c r="EW67" s="387"/>
      <c r="EX67" s="387"/>
      <c r="EY67" s="387"/>
      <c r="EZ67" s="387"/>
      <c r="FA67" s="387"/>
      <c r="FB67" s="387"/>
      <c r="FC67" s="387"/>
      <c r="FD67" s="387"/>
      <c r="FE67" s="387"/>
      <c r="FF67" s="387"/>
      <c r="FG67" s="387"/>
      <c r="FH67" s="387"/>
      <c r="FI67" s="387"/>
      <c r="FJ67" s="387"/>
      <c r="FK67" s="387"/>
      <c r="FL67" s="387"/>
      <c r="FM67" s="387"/>
      <c r="FN67" s="387"/>
      <c r="FO67" s="387"/>
      <c r="FP67" s="387"/>
      <c r="FQ67" s="387"/>
      <c r="FR67" s="387"/>
      <c r="FS67" s="387"/>
      <c r="FT67" s="387"/>
      <c r="FU67" s="387"/>
      <c r="FV67" s="387"/>
      <c r="FW67" s="387"/>
      <c r="FX67" s="387"/>
      <c r="FY67" s="387"/>
      <c r="FZ67" s="387"/>
      <c r="GA67" s="387"/>
      <c r="GB67" s="387"/>
      <c r="GC67" s="387"/>
      <c r="GD67" s="387"/>
      <c r="GE67" s="387"/>
      <c r="GF67" s="387"/>
      <c r="GG67" s="387"/>
      <c r="GH67" s="387"/>
      <c r="GI67" s="387"/>
      <c r="GJ67" s="387"/>
      <c r="GK67" s="387"/>
      <c r="GL67" s="387"/>
      <c r="GM67" s="387"/>
      <c r="GN67" s="387"/>
      <c r="GO67" s="387"/>
      <c r="GP67" s="387"/>
      <c r="GQ67" s="387"/>
      <c r="GR67" s="387"/>
      <c r="GS67" s="387"/>
      <c r="GT67" s="387"/>
      <c r="GU67" s="387"/>
      <c r="GV67" s="387"/>
      <c r="GW67" s="387"/>
      <c r="GX67" s="387"/>
      <c r="GY67" s="387"/>
      <c r="GZ67" s="387"/>
      <c r="HA67" s="387"/>
      <c r="HB67" s="387"/>
      <c r="HC67" s="387"/>
      <c r="HD67" s="387"/>
      <c r="HE67" s="387"/>
      <c r="HF67" s="387"/>
      <c r="HG67" s="387"/>
      <c r="HH67" s="387"/>
      <c r="HI67" s="387"/>
      <c r="HJ67" s="387"/>
      <c r="HK67" s="387"/>
      <c r="HL67" s="387"/>
      <c r="HM67" s="387"/>
      <c r="HN67" s="387"/>
      <c r="HO67" s="387"/>
      <c r="HP67" s="387"/>
      <c r="HQ67" s="387"/>
      <c r="HR67" s="387"/>
      <c r="HS67" s="387"/>
      <c r="HT67" s="387"/>
      <c r="HU67" s="387"/>
      <c r="HV67" s="387"/>
      <c r="HW67" s="387"/>
      <c r="HX67" s="387"/>
      <c r="HY67" s="387"/>
      <c r="HZ67" s="387"/>
      <c r="IA67" s="387"/>
      <c r="IB67" s="387"/>
      <c r="IC67" s="387"/>
      <c r="ID67" s="387"/>
      <c r="IE67" s="387"/>
      <c r="IF67" s="387"/>
      <c r="IG67" s="387"/>
      <c r="IH67" s="387"/>
      <c r="II67" s="387"/>
      <c r="IJ67" s="387"/>
      <c r="IK67" s="387"/>
      <c r="IL67" s="387"/>
      <c r="IM67" s="387"/>
      <c r="IN67" s="387"/>
      <c r="IO67" s="387"/>
      <c r="IP67" s="387"/>
      <c r="IQ67" s="387"/>
      <c r="IR67" s="387"/>
      <c r="IS67" s="387"/>
      <c r="IT67" s="387"/>
      <c r="IU67" s="391"/>
    </row>
    <row r="68" spans="1:255" ht="15" customHeight="1">
      <c r="A68" s="398"/>
      <c r="B68" s="899"/>
      <c r="C68" s="660"/>
      <c r="D68" s="665"/>
      <c r="E68" s="665"/>
      <c r="F68" s="248"/>
      <c r="G68" s="248"/>
      <c r="H68" s="248"/>
      <c r="I68" s="248"/>
      <c r="J68" s="248"/>
      <c r="K68" s="248"/>
      <c r="L68" s="387"/>
      <c r="M68" s="387"/>
      <c r="N68" s="387"/>
      <c r="O68" s="387"/>
      <c r="P68" s="387"/>
      <c r="Q68" s="387"/>
      <c r="R68" s="387"/>
      <c r="S68" s="387"/>
      <c r="T68" s="387"/>
      <c r="U68" s="387"/>
      <c r="V68" s="387"/>
      <c r="W68" s="387"/>
      <c r="X68" s="387"/>
      <c r="Y68" s="387"/>
      <c r="Z68" s="387"/>
      <c r="AA68" s="387"/>
      <c r="AB68" s="387"/>
      <c r="AC68" s="387"/>
      <c r="AD68" s="387"/>
      <c r="AE68" s="387"/>
      <c r="AF68" s="387"/>
      <c r="AG68" s="387"/>
      <c r="AH68" s="387"/>
      <c r="AI68" s="387"/>
      <c r="AJ68" s="387"/>
      <c r="AK68" s="387"/>
      <c r="AL68" s="387"/>
      <c r="AM68" s="387"/>
      <c r="AN68" s="387"/>
      <c r="AO68" s="387"/>
      <c r="AP68" s="387"/>
      <c r="AQ68" s="387"/>
      <c r="AR68" s="387"/>
      <c r="AS68" s="387"/>
      <c r="AT68" s="387"/>
      <c r="AU68" s="387"/>
      <c r="AV68" s="387"/>
      <c r="AW68" s="387"/>
      <c r="AX68" s="387"/>
      <c r="AY68" s="387"/>
      <c r="AZ68" s="387"/>
      <c r="BA68" s="387"/>
      <c r="BB68" s="387"/>
      <c r="BC68" s="387"/>
      <c r="BD68" s="387"/>
      <c r="BE68" s="387"/>
      <c r="BF68" s="387"/>
      <c r="BG68" s="387"/>
      <c r="BH68" s="387"/>
      <c r="BI68" s="387"/>
      <c r="BJ68" s="387"/>
      <c r="BK68" s="387"/>
      <c r="BL68" s="387"/>
      <c r="BM68" s="387"/>
      <c r="BN68" s="387"/>
      <c r="BO68" s="387"/>
      <c r="BP68" s="387"/>
      <c r="BQ68" s="387"/>
      <c r="BR68" s="387"/>
      <c r="BS68" s="387"/>
      <c r="BT68" s="387"/>
      <c r="BU68" s="387"/>
      <c r="BV68" s="387"/>
      <c r="BW68" s="387"/>
      <c r="BX68" s="387"/>
      <c r="BY68" s="387"/>
      <c r="BZ68" s="387"/>
      <c r="CA68" s="387"/>
      <c r="CB68" s="387"/>
      <c r="CC68" s="387"/>
      <c r="CD68" s="387"/>
      <c r="CE68" s="387"/>
      <c r="CF68" s="387"/>
      <c r="CG68" s="387"/>
      <c r="CH68" s="387"/>
      <c r="CI68" s="387"/>
      <c r="CJ68" s="387"/>
      <c r="CK68" s="387"/>
      <c r="CL68" s="387"/>
      <c r="CM68" s="387"/>
      <c r="CN68" s="387"/>
      <c r="CO68" s="387"/>
      <c r="CP68" s="387"/>
      <c r="CQ68" s="387"/>
      <c r="CR68" s="387"/>
      <c r="CS68" s="387"/>
      <c r="CT68" s="387"/>
      <c r="CU68" s="387"/>
      <c r="CV68" s="387"/>
      <c r="CW68" s="387"/>
      <c r="CX68" s="387"/>
      <c r="CY68" s="387"/>
      <c r="CZ68" s="387"/>
      <c r="DA68" s="387"/>
      <c r="DB68" s="387"/>
      <c r="DC68" s="387"/>
      <c r="DD68" s="387"/>
      <c r="DE68" s="387"/>
      <c r="DF68" s="387"/>
      <c r="DG68" s="387"/>
      <c r="DH68" s="387"/>
      <c r="DI68" s="387"/>
      <c r="DJ68" s="387"/>
      <c r="DK68" s="387"/>
      <c r="DL68" s="387"/>
      <c r="DM68" s="387"/>
      <c r="DN68" s="387"/>
      <c r="DO68" s="387"/>
      <c r="DP68" s="387"/>
      <c r="DQ68" s="387"/>
      <c r="DR68" s="387"/>
      <c r="DS68" s="387"/>
      <c r="DT68" s="387"/>
      <c r="DU68" s="387"/>
      <c r="DV68" s="387"/>
      <c r="DW68" s="387"/>
      <c r="DX68" s="387"/>
      <c r="DY68" s="387"/>
      <c r="DZ68" s="387"/>
      <c r="EA68" s="387"/>
      <c r="EB68" s="387"/>
      <c r="EC68" s="387"/>
      <c r="ED68" s="387"/>
      <c r="EE68" s="387"/>
      <c r="EF68" s="387"/>
      <c r="EG68" s="387"/>
      <c r="EH68" s="387"/>
      <c r="EI68" s="387"/>
      <c r="EJ68" s="387"/>
      <c r="EK68" s="387"/>
      <c r="EL68" s="387"/>
      <c r="EM68" s="387"/>
      <c r="EN68" s="387"/>
      <c r="EO68" s="387"/>
      <c r="EP68" s="387"/>
      <c r="EQ68" s="387"/>
      <c r="ER68" s="387"/>
      <c r="ES68" s="387"/>
      <c r="ET68" s="387"/>
      <c r="EU68" s="387"/>
      <c r="EV68" s="387"/>
      <c r="EW68" s="387"/>
      <c r="EX68" s="387"/>
      <c r="EY68" s="387"/>
      <c r="EZ68" s="387"/>
      <c r="FA68" s="387"/>
      <c r="FB68" s="387"/>
      <c r="FC68" s="387"/>
      <c r="FD68" s="387"/>
      <c r="FE68" s="387"/>
      <c r="FF68" s="387"/>
      <c r="FG68" s="387"/>
      <c r="FH68" s="387"/>
      <c r="FI68" s="387"/>
      <c r="FJ68" s="387"/>
      <c r="FK68" s="387"/>
      <c r="FL68" s="387"/>
      <c r="FM68" s="387"/>
      <c r="FN68" s="387"/>
      <c r="FO68" s="387"/>
      <c r="FP68" s="387"/>
      <c r="FQ68" s="387"/>
      <c r="FR68" s="387"/>
      <c r="FS68" s="387"/>
      <c r="FT68" s="387"/>
      <c r="FU68" s="387"/>
      <c r="FV68" s="387"/>
      <c r="FW68" s="387"/>
      <c r="FX68" s="387"/>
      <c r="FY68" s="387"/>
      <c r="FZ68" s="387"/>
      <c r="GA68" s="387"/>
      <c r="GB68" s="387"/>
      <c r="GC68" s="387"/>
      <c r="GD68" s="387"/>
      <c r="GE68" s="387"/>
      <c r="GF68" s="387"/>
      <c r="GG68" s="387"/>
      <c r="GH68" s="387"/>
      <c r="GI68" s="387"/>
      <c r="GJ68" s="387"/>
      <c r="GK68" s="387"/>
      <c r="GL68" s="387"/>
      <c r="GM68" s="387"/>
      <c r="GN68" s="387"/>
      <c r="GO68" s="387"/>
      <c r="GP68" s="387"/>
      <c r="GQ68" s="387"/>
      <c r="GR68" s="387"/>
      <c r="GS68" s="387"/>
      <c r="GT68" s="387"/>
      <c r="GU68" s="387"/>
      <c r="GV68" s="387"/>
      <c r="GW68" s="387"/>
      <c r="GX68" s="387"/>
      <c r="GY68" s="387"/>
      <c r="GZ68" s="387"/>
      <c r="HA68" s="387"/>
      <c r="HB68" s="387"/>
      <c r="HC68" s="387"/>
      <c r="HD68" s="387"/>
      <c r="HE68" s="387"/>
      <c r="HF68" s="387"/>
      <c r="HG68" s="387"/>
      <c r="HH68" s="387"/>
      <c r="HI68" s="387"/>
      <c r="HJ68" s="387"/>
      <c r="HK68" s="387"/>
      <c r="HL68" s="387"/>
      <c r="HM68" s="387"/>
      <c r="HN68" s="387"/>
      <c r="HO68" s="387"/>
      <c r="HP68" s="387"/>
      <c r="HQ68" s="387"/>
      <c r="HR68" s="387"/>
      <c r="HS68" s="387"/>
      <c r="HT68" s="387"/>
      <c r="HU68" s="387"/>
      <c r="HV68" s="387"/>
      <c r="HW68" s="387"/>
      <c r="HX68" s="387"/>
      <c r="HY68" s="387"/>
      <c r="HZ68" s="387"/>
      <c r="IA68" s="387"/>
      <c r="IB68" s="387"/>
      <c r="IC68" s="387"/>
      <c r="ID68" s="387"/>
      <c r="IE68" s="387"/>
      <c r="IF68" s="387"/>
      <c r="IG68" s="387"/>
      <c r="IH68" s="387"/>
      <c r="II68" s="387"/>
      <c r="IJ68" s="387"/>
      <c r="IK68" s="387"/>
      <c r="IL68" s="387"/>
      <c r="IM68" s="387"/>
      <c r="IN68" s="387"/>
      <c r="IO68" s="387"/>
      <c r="IP68" s="387"/>
      <c r="IQ68" s="387"/>
      <c r="IR68" s="387"/>
      <c r="IS68" s="387"/>
      <c r="IT68" s="387"/>
      <c r="IU68" s="391"/>
    </row>
    <row r="69" spans="1:255" ht="15" customHeight="1" thickBot="1">
      <c r="A69" s="398"/>
      <c r="B69" s="270"/>
      <c r="C69" s="404"/>
      <c r="D69" s="270"/>
      <c r="E69" s="248"/>
      <c r="F69" s="248"/>
      <c r="G69" s="248"/>
      <c r="H69" s="248"/>
      <c r="I69" s="248"/>
      <c r="J69" s="248"/>
      <c r="K69" s="248"/>
      <c r="L69" s="387"/>
      <c r="M69" s="387"/>
      <c r="N69" s="387"/>
      <c r="O69" s="387"/>
      <c r="P69" s="387"/>
      <c r="Q69" s="387"/>
      <c r="R69" s="387"/>
      <c r="S69" s="387"/>
      <c r="T69" s="387"/>
      <c r="U69" s="387"/>
      <c r="V69" s="387"/>
      <c r="W69" s="387"/>
      <c r="X69" s="387"/>
      <c r="Y69" s="387"/>
      <c r="Z69" s="387"/>
      <c r="AA69" s="387"/>
      <c r="AB69" s="387"/>
      <c r="AC69" s="387"/>
      <c r="AD69" s="387"/>
      <c r="AE69" s="387"/>
      <c r="AF69" s="387"/>
      <c r="AG69" s="387"/>
      <c r="AH69" s="387"/>
      <c r="AI69" s="387"/>
      <c r="AJ69" s="387"/>
      <c r="AK69" s="387"/>
      <c r="AL69" s="387"/>
      <c r="AM69" s="387"/>
      <c r="AN69" s="387"/>
      <c r="AO69" s="387"/>
      <c r="AP69" s="387"/>
      <c r="AQ69" s="387"/>
      <c r="AR69" s="387"/>
      <c r="AS69" s="387"/>
      <c r="AT69" s="387"/>
      <c r="AU69" s="387"/>
      <c r="AV69" s="387"/>
      <c r="AW69" s="387"/>
      <c r="AX69" s="387"/>
      <c r="AY69" s="387"/>
      <c r="AZ69" s="387"/>
      <c r="BA69" s="387"/>
      <c r="BB69" s="387"/>
      <c r="BC69" s="387"/>
      <c r="BD69" s="387"/>
      <c r="BE69" s="387"/>
      <c r="BF69" s="387"/>
      <c r="BG69" s="387"/>
      <c r="BH69" s="387"/>
      <c r="BI69" s="387"/>
      <c r="BJ69" s="387"/>
      <c r="BK69" s="387"/>
      <c r="BL69" s="387"/>
      <c r="BM69" s="387"/>
      <c r="BN69" s="387"/>
      <c r="BO69" s="387"/>
      <c r="BP69" s="387"/>
      <c r="BQ69" s="387"/>
      <c r="BR69" s="387"/>
      <c r="BS69" s="387"/>
      <c r="BT69" s="387"/>
      <c r="BU69" s="387"/>
      <c r="BV69" s="387"/>
      <c r="BW69" s="387"/>
      <c r="BX69" s="387"/>
      <c r="BY69" s="387"/>
      <c r="BZ69" s="387"/>
      <c r="CA69" s="387"/>
      <c r="CB69" s="387"/>
      <c r="CC69" s="387"/>
      <c r="CD69" s="387"/>
      <c r="CE69" s="387"/>
      <c r="CF69" s="387"/>
      <c r="CG69" s="387"/>
      <c r="CH69" s="387"/>
      <c r="CI69" s="387"/>
      <c r="CJ69" s="387"/>
      <c r="CK69" s="387"/>
      <c r="CL69" s="387"/>
      <c r="CM69" s="387"/>
      <c r="CN69" s="387"/>
      <c r="CO69" s="387"/>
      <c r="CP69" s="387"/>
      <c r="CQ69" s="387"/>
      <c r="CR69" s="387"/>
      <c r="CS69" s="387"/>
      <c r="CT69" s="387"/>
      <c r="CU69" s="387"/>
      <c r="CV69" s="387"/>
      <c r="CW69" s="387"/>
      <c r="CX69" s="387"/>
      <c r="CY69" s="387"/>
      <c r="CZ69" s="387"/>
      <c r="DA69" s="387"/>
      <c r="DB69" s="387"/>
      <c r="DC69" s="387"/>
      <c r="DD69" s="387"/>
      <c r="DE69" s="387"/>
      <c r="DF69" s="387"/>
      <c r="DG69" s="387"/>
      <c r="DH69" s="387"/>
      <c r="DI69" s="387"/>
      <c r="DJ69" s="387"/>
      <c r="DK69" s="387"/>
      <c r="DL69" s="387"/>
      <c r="DM69" s="387"/>
      <c r="DN69" s="387"/>
      <c r="DO69" s="387"/>
      <c r="DP69" s="387"/>
      <c r="DQ69" s="387"/>
      <c r="DR69" s="387"/>
      <c r="DS69" s="387"/>
      <c r="DT69" s="387"/>
      <c r="DU69" s="387"/>
      <c r="DV69" s="387"/>
      <c r="DW69" s="387"/>
      <c r="DX69" s="387"/>
      <c r="DY69" s="387"/>
      <c r="DZ69" s="387"/>
      <c r="EA69" s="387"/>
      <c r="EB69" s="387"/>
      <c r="EC69" s="387"/>
      <c r="ED69" s="387"/>
      <c r="EE69" s="387"/>
      <c r="EF69" s="387"/>
      <c r="EG69" s="387"/>
      <c r="EH69" s="387"/>
      <c r="EI69" s="387"/>
      <c r="EJ69" s="387"/>
      <c r="EK69" s="387"/>
      <c r="EL69" s="387"/>
      <c r="EM69" s="387"/>
      <c r="EN69" s="387"/>
      <c r="EO69" s="387"/>
      <c r="EP69" s="387"/>
      <c r="EQ69" s="387"/>
      <c r="ER69" s="387"/>
      <c r="ES69" s="387"/>
      <c r="ET69" s="387"/>
      <c r="EU69" s="387"/>
      <c r="EV69" s="387"/>
      <c r="EW69" s="387"/>
      <c r="EX69" s="387"/>
      <c r="EY69" s="387"/>
      <c r="EZ69" s="387"/>
      <c r="FA69" s="387"/>
      <c r="FB69" s="387"/>
      <c r="FC69" s="387"/>
      <c r="FD69" s="387"/>
      <c r="FE69" s="387"/>
      <c r="FF69" s="387"/>
      <c r="FG69" s="387"/>
      <c r="FH69" s="387"/>
      <c r="FI69" s="387"/>
      <c r="FJ69" s="387"/>
      <c r="FK69" s="387"/>
      <c r="FL69" s="387"/>
      <c r="FM69" s="387"/>
      <c r="FN69" s="387"/>
      <c r="FO69" s="387"/>
      <c r="FP69" s="387"/>
      <c r="FQ69" s="387"/>
      <c r="FR69" s="387"/>
      <c r="FS69" s="387"/>
      <c r="FT69" s="387"/>
      <c r="FU69" s="387"/>
      <c r="FV69" s="387"/>
      <c r="FW69" s="387"/>
      <c r="FX69" s="387"/>
      <c r="FY69" s="387"/>
      <c r="FZ69" s="387"/>
      <c r="GA69" s="387"/>
      <c r="GB69" s="387"/>
      <c r="GC69" s="387"/>
      <c r="GD69" s="387"/>
      <c r="GE69" s="387"/>
      <c r="GF69" s="387"/>
      <c r="GG69" s="387"/>
      <c r="GH69" s="387"/>
      <c r="GI69" s="387"/>
      <c r="GJ69" s="387"/>
      <c r="GK69" s="387"/>
      <c r="GL69" s="387"/>
      <c r="GM69" s="387"/>
      <c r="GN69" s="387"/>
      <c r="GO69" s="387"/>
      <c r="GP69" s="387"/>
      <c r="GQ69" s="387"/>
      <c r="GR69" s="387"/>
      <c r="GS69" s="387"/>
      <c r="GT69" s="387"/>
      <c r="GU69" s="387"/>
      <c r="GV69" s="387"/>
      <c r="GW69" s="387"/>
      <c r="GX69" s="387"/>
      <c r="GY69" s="387"/>
      <c r="GZ69" s="387"/>
      <c r="HA69" s="387"/>
      <c r="HB69" s="387"/>
      <c r="HC69" s="387"/>
      <c r="HD69" s="387"/>
      <c r="HE69" s="387"/>
      <c r="HF69" s="387"/>
      <c r="HG69" s="387"/>
      <c r="HH69" s="387"/>
      <c r="HI69" s="387"/>
      <c r="HJ69" s="387"/>
      <c r="HK69" s="387"/>
      <c r="HL69" s="387"/>
      <c r="HM69" s="387"/>
      <c r="HN69" s="387"/>
      <c r="HO69" s="387"/>
      <c r="HP69" s="387"/>
      <c r="HQ69" s="387"/>
      <c r="HR69" s="387"/>
      <c r="HS69" s="387"/>
      <c r="HT69" s="387"/>
      <c r="HU69" s="387"/>
      <c r="HV69" s="387"/>
      <c r="HW69" s="387"/>
      <c r="HX69" s="387"/>
      <c r="HY69" s="387"/>
      <c r="HZ69" s="387"/>
      <c r="IA69" s="387"/>
      <c r="IB69" s="387"/>
      <c r="IC69" s="387"/>
      <c r="ID69" s="387"/>
      <c r="IE69" s="387"/>
      <c r="IF69" s="387"/>
      <c r="IG69" s="387"/>
      <c r="IH69" s="387"/>
      <c r="II69" s="387"/>
      <c r="IJ69" s="387"/>
      <c r="IK69" s="387"/>
      <c r="IL69" s="387"/>
      <c r="IM69" s="387"/>
      <c r="IN69" s="387"/>
      <c r="IO69" s="387"/>
      <c r="IP69" s="387"/>
      <c r="IQ69" s="387"/>
      <c r="IR69" s="387"/>
      <c r="IS69" s="387"/>
      <c r="IT69" s="387"/>
      <c r="IU69" s="391"/>
    </row>
    <row r="70" spans="1:255" ht="15.95" customHeight="1" thickBot="1">
      <c r="A70" s="406"/>
      <c r="B70" s="1436" t="s">
        <v>221</v>
      </c>
      <c r="C70" s="1434"/>
      <c r="D70" s="1435"/>
      <c r="E70" s="280"/>
      <c r="F70" s="248"/>
      <c r="G70" s="248"/>
      <c r="H70" s="248"/>
      <c r="I70" s="248"/>
      <c r="J70" s="248"/>
      <c r="K70" s="248"/>
      <c r="L70" s="387"/>
      <c r="M70" s="387"/>
      <c r="N70" s="387"/>
      <c r="O70" s="387"/>
      <c r="P70" s="387"/>
      <c r="Q70" s="387"/>
      <c r="R70" s="387"/>
      <c r="S70" s="387"/>
      <c r="T70" s="387"/>
      <c r="U70" s="387"/>
      <c r="V70" s="387"/>
      <c r="W70" s="387"/>
      <c r="X70" s="387"/>
      <c r="Y70" s="387"/>
      <c r="Z70" s="387"/>
      <c r="AA70" s="387"/>
      <c r="AB70" s="387"/>
      <c r="AC70" s="387"/>
      <c r="AD70" s="387"/>
      <c r="AE70" s="387"/>
      <c r="AF70" s="387"/>
      <c r="AG70" s="387"/>
      <c r="AH70" s="387"/>
      <c r="AI70" s="387"/>
      <c r="AJ70" s="387"/>
      <c r="AK70" s="387"/>
      <c r="AL70" s="387"/>
      <c r="AM70" s="387"/>
      <c r="AN70" s="387"/>
      <c r="AO70" s="387"/>
      <c r="AP70" s="387"/>
      <c r="AQ70" s="387"/>
      <c r="AR70" s="387"/>
      <c r="AS70" s="387"/>
      <c r="AT70" s="387"/>
      <c r="AU70" s="387"/>
      <c r="AV70" s="387"/>
      <c r="AW70" s="387"/>
      <c r="AX70" s="387"/>
      <c r="AY70" s="387"/>
      <c r="AZ70" s="387"/>
      <c r="BA70" s="387"/>
      <c r="BB70" s="387"/>
      <c r="BC70" s="387"/>
      <c r="BD70" s="387"/>
      <c r="BE70" s="387"/>
      <c r="BF70" s="387"/>
      <c r="BG70" s="387"/>
      <c r="BH70" s="387"/>
      <c r="BI70" s="387"/>
      <c r="BJ70" s="387"/>
      <c r="BK70" s="387"/>
      <c r="BL70" s="387"/>
      <c r="BM70" s="387"/>
      <c r="BN70" s="387"/>
      <c r="BO70" s="387"/>
      <c r="BP70" s="387"/>
      <c r="BQ70" s="387"/>
      <c r="BR70" s="387"/>
      <c r="BS70" s="387"/>
      <c r="BT70" s="387"/>
      <c r="BU70" s="387"/>
      <c r="BV70" s="387"/>
      <c r="BW70" s="387"/>
      <c r="BX70" s="387"/>
      <c r="BY70" s="387"/>
      <c r="BZ70" s="387"/>
      <c r="CA70" s="387"/>
      <c r="CB70" s="387"/>
      <c r="CC70" s="387"/>
      <c r="CD70" s="387"/>
      <c r="CE70" s="387"/>
      <c r="CF70" s="387"/>
      <c r="CG70" s="387"/>
      <c r="CH70" s="387"/>
      <c r="CI70" s="387"/>
      <c r="CJ70" s="387"/>
      <c r="CK70" s="387"/>
      <c r="CL70" s="387"/>
      <c r="CM70" s="387"/>
      <c r="CN70" s="387"/>
      <c r="CO70" s="387"/>
      <c r="CP70" s="387"/>
      <c r="CQ70" s="387"/>
      <c r="CR70" s="387"/>
      <c r="CS70" s="387"/>
      <c r="CT70" s="387"/>
      <c r="CU70" s="387"/>
      <c r="CV70" s="387"/>
      <c r="CW70" s="387"/>
      <c r="CX70" s="387"/>
      <c r="CY70" s="387"/>
      <c r="CZ70" s="387"/>
      <c r="DA70" s="387"/>
      <c r="DB70" s="387"/>
      <c r="DC70" s="387"/>
      <c r="DD70" s="387"/>
      <c r="DE70" s="387"/>
      <c r="DF70" s="387"/>
      <c r="DG70" s="387"/>
      <c r="DH70" s="387"/>
      <c r="DI70" s="387"/>
      <c r="DJ70" s="387"/>
      <c r="DK70" s="387"/>
      <c r="DL70" s="387"/>
      <c r="DM70" s="387"/>
      <c r="DN70" s="387"/>
      <c r="DO70" s="387"/>
      <c r="DP70" s="387"/>
      <c r="DQ70" s="387"/>
      <c r="DR70" s="387"/>
      <c r="DS70" s="387"/>
      <c r="DT70" s="387"/>
      <c r="DU70" s="387"/>
      <c r="DV70" s="387"/>
      <c r="DW70" s="387"/>
      <c r="DX70" s="387"/>
      <c r="DY70" s="387"/>
      <c r="DZ70" s="387"/>
      <c r="EA70" s="387"/>
      <c r="EB70" s="387"/>
      <c r="EC70" s="387"/>
      <c r="ED70" s="387"/>
      <c r="EE70" s="387"/>
      <c r="EF70" s="387"/>
      <c r="EG70" s="387"/>
      <c r="EH70" s="387"/>
      <c r="EI70" s="387"/>
      <c r="EJ70" s="387"/>
      <c r="EK70" s="387"/>
      <c r="EL70" s="387"/>
      <c r="EM70" s="387"/>
      <c r="EN70" s="387"/>
      <c r="EO70" s="387"/>
      <c r="EP70" s="387"/>
      <c r="EQ70" s="387"/>
      <c r="ER70" s="387"/>
      <c r="ES70" s="387"/>
      <c r="ET70" s="387"/>
      <c r="EU70" s="387"/>
      <c r="EV70" s="387"/>
      <c r="EW70" s="387"/>
      <c r="EX70" s="387"/>
      <c r="EY70" s="387"/>
      <c r="EZ70" s="387"/>
      <c r="FA70" s="387"/>
      <c r="FB70" s="387"/>
      <c r="FC70" s="387"/>
      <c r="FD70" s="387"/>
      <c r="FE70" s="387"/>
      <c r="FF70" s="387"/>
      <c r="FG70" s="387"/>
      <c r="FH70" s="387"/>
      <c r="FI70" s="387"/>
      <c r="FJ70" s="387"/>
      <c r="FK70" s="387"/>
      <c r="FL70" s="387"/>
      <c r="FM70" s="387"/>
      <c r="FN70" s="387"/>
      <c r="FO70" s="387"/>
      <c r="FP70" s="387"/>
      <c r="FQ70" s="387"/>
      <c r="FR70" s="387"/>
      <c r="FS70" s="387"/>
      <c r="FT70" s="387"/>
      <c r="FU70" s="387"/>
      <c r="FV70" s="387"/>
      <c r="FW70" s="387"/>
      <c r="FX70" s="387"/>
      <c r="FY70" s="387"/>
      <c r="FZ70" s="387"/>
      <c r="GA70" s="387"/>
      <c r="GB70" s="387"/>
      <c r="GC70" s="387"/>
      <c r="GD70" s="387"/>
      <c r="GE70" s="387"/>
      <c r="GF70" s="387"/>
      <c r="GG70" s="387"/>
      <c r="GH70" s="387"/>
      <c r="GI70" s="387"/>
      <c r="GJ70" s="387"/>
      <c r="GK70" s="387"/>
      <c r="GL70" s="387"/>
      <c r="GM70" s="387"/>
      <c r="GN70" s="387"/>
      <c r="GO70" s="387"/>
      <c r="GP70" s="387"/>
      <c r="GQ70" s="387"/>
      <c r="GR70" s="387"/>
      <c r="GS70" s="387"/>
      <c r="GT70" s="387"/>
      <c r="GU70" s="387"/>
      <c r="GV70" s="387"/>
      <c r="GW70" s="387"/>
      <c r="GX70" s="387"/>
      <c r="GY70" s="387"/>
      <c r="GZ70" s="387"/>
      <c r="HA70" s="387"/>
      <c r="HB70" s="387"/>
      <c r="HC70" s="387"/>
      <c r="HD70" s="387"/>
      <c r="HE70" s="387"/>
      <c r="HF70" s="387"/>
      <c r="HG70" s="387"/>
      <c r="HH70" s="387"/>
      <c r="HI70" s="387"/>
      <c r="HJ70" s="387"/>
      <c r="HK70" s="387"/>
      <c r="HL70" s="387"/>
      <c r="HM70" s="387"/>
      <c r="HN70" s="387"/>
      <c r="HO70" s="387"/>
      <c r="HP70" s="387"/>
      <c r="HQ70" s="387"/>
      <c r="HR70" s="387"/>
      <c r="HS70" s="387"/>
      <c r="HT70" s="387"/>
      <c r="HU70" s="387"/>
      <c r="HV70" s="387"/>
      <c r="HW70" s="387"/>
      <c r="HX70" s="387"/>
      <c r="HY70" s="387"/>
      <c r="HZ70" s="387"/>
      <c r="IA70" s="387"/>
      <c r="IB70" s="387"/>
      <c r="IC70" s="387"/>
      <c r="ID70" s="387"/>
      <c r="IE70" s="387"/>
      <c r="IF70" s="387"/>
      <c r="IG70" s="387"/>
      <c r="IH70" s="387"/>
      <c r="II70" s="387"/>
      <c r="IJ70" s="387"/>
      <c r="IK70" s="387"/>
      <c r="IL70" s="387"/>
      <c r="IM70" s="387"/>
      <c r="IN70" s="387"/>
      <c r="IO70" s="387"/>
      <c r="IP70" s="387"/>
      <c r="IQ70" s="387"/>
      <c r="IR70" s="387"/>
      <c r="IS70" s="387"/>
      <c r="IT70" s="387"/>
      <c r="IU70" s="391"/>
    </row>
    <row r="71" spans="1:255" ht="93.6" customHeight="1">
      <c r="A71" s="406"/>
      <c r="B71" s="1432" t="s">
        <v>222</v>
      </c>
      <c r="C71" s="881"/>
      <c r="D71" s="900" t="s">
        <v>1648</v>
      </c>
      <c r="E71" s="280"/>
      <c r="F71" s="248"/>
      <c r="G71" s="248"/>
      <c r="H71" s="248"/>
      <c r="I71" s="248"/>
      <c r="J71" s="248"/>
      <c r="K71" s="248"/>
      <c r="L71" s="387"/>
      <c r="M71" s="387"/>
      <c r="N71" s="387"/>
      <c r="O71" s="387"/>
      <c r="P71" s="387"/>
      <c r="Q71" s="387"/>
      <c r="R71" s="387"/>
      <c r="S71" s="387"/>
      <c r="T71" s="387"/>
      <c r="U71" s="387"/>
      <c r="V71" s="387"/>
      <c r="W71" s="387"/>
      <c r="X71" s="387"/>
      <c r="Y71" s="387"/>
      <c r="Z71" s="387"/>
      <c r="AA71" s="387"/>
      <c r="AB71" s="387"/>
      <c r="AC71" s="387"/>
      <c r="AD71" s="387"/>
      <c r="AE71" s="387"/>
      <c r="AF71" s="387"/>
      <c r="AG71" s="387"/>
      <c r="AH71" s="387"/>
      <c r="AI71" s="387"/>
      <c r="AJ71" s="387"/>
      <c r="AK71" s="387"/>
      <c r="AL71" s="387"/>
      <c r="AM71" s="387"/>
      <c r="AN71" s="387"/>
      <c r="AO71" s="387"/>
      <c r="AP71" s="387"/>
      <c r="AQ71" s="387"/>
      <c r="AR71" s="387"/>
      <c r="AS71" s="387"/>
      <c r="AT71" s="387"/>
      <c r="AU71" s="387"/>
      <c r="AV71" s="387"/>
      <c r="AW71" s="387"/>
      <c r="AX71" s="387"/>
      <c r="AY71" s="387"/>
      <c r="AZ71" s="387"/>
      <c r="BA71" s="387"/>
      <c r="BB71" s="387"/>
      <c r="BC71" s="387"/>
      <c r="BD71" s="387"/>
      <c r="BE71" s="387"/>
      <c r="BF71" s="387"/>
      <c r="BG71" s="387"/>
      <c r="BH71" s="387"/>
      <c r="BI71" s="387"/>
      <c r="BJ71" s="387"/>
      <c r="BK71" s="387"/>
      <c r="BL71" s="387"/>
      <c r="BM71" s="387"/>
      <c r="BN71" s="387"/>
      <c r="BO71" s="387"/>
      <c r="BP71" s="387"/>
      <c r="BQ71" s="387"/>
      <c r="BR71" s="387"/>
      <c r="BS71" s="387"/>
      <c r="BT71" s="387"/>
      <c r="BU71" s="387"/>
      <c r="BV71" s="387"/>
      <c r="BW71" s="387"/>
      <c r="BX71" s="387"/>
      <c r="BY71" s="387"/>
      <c r="BZ71" s="387"/>
      <c r="CA71" s="387"/>
      <c r="CB71" s="387"/>
      <c r="CC71" s="387"/>
      <c r="CD71" s="387"/>
      <c r="CE71" s="387"/>
      <c r="CF71" s="387"/>
      <c r="CG71" s="387"/>
      <c r="CH71" s="387"/>
      <c r="CI71" s="387"/>
      <c r="CJ71" s="387"/>
      <c r="CK71" s="387"/>
      <c r="CL71" s="387"/>
      <c r="CM71" s="387"/>
      <c r="CN71" s="387"/>
      <c r="CO71" s="387"/>
      <c r="CP71" s="387"/>
      <c r="CQ71" s="387"/>
      <c r="CR71" s="387"/>
      <c r="CS71" s="387"/>
      <c r="CT71" s="387"/>
      <c r="CU71" s="387"/>
      <c r="CV71" s="387"/>
      <c r="CW71" s="387"/>
      <c r="CX71" s="387"/>
      <c r="CY71" s="387"/>
      <c r="CZ71" s="387"/>
      <c r="DA71" s="387"/>
      <c r="DB71" s="387"/>
      <c r="DC71" s="387"/>
      <c r="DD71" s="387"/>
      <c r="DE71" s="387"/>
      <c r="DF71" s="387"/>
      <c r="DG71" s="387"/>
      <c r="DH71" s="387"/>
      <c r="DI71" s="387"/>
      <c r="DJ71" s="387"/>
      <c r="DK71" s="387"/>
      <c r="DL71" s="387"/>
      <c r="DM71" s="387"/>
      <c r="DN71" s="387"/>
      <c r="DO71" s="387"/>
      <c r="DP71" s="387"/>
      <c r="DQ71" s="387"/>
      <c r="DR71" s="387"/>
      <c r="DS71" s="387"/>
      <c r="DT71" s="387"/>
      <c r="DU71" s="387"/>
      <c r="DV71" s="387"/>
      <c r="DW71" s="387"/>
      <c r="DX71" s="387"/>
      <c r="DY71" s="387"/>
      <c r="DZ71" s="387"/>
      <c r="EA71" s="387"/>
      <c r="EB71" s="387"/>
      <c r="EC71" s="387"/>
      <c r="ED71" s="387"/>
      <c r="EE71" s="387"/>
      <c r="EF71" s="387"/>
      <c r="EG71" s="387"/>
      <c r="EH71" s="387"/>
      <c r="EI71" s="387"/>
      <c r="EJ71" s="387"/>
      <c r="EK71" s="387"/>
      <c r="EL71" s="387"/>
      <c r="EM71" s="387"/>
      <c r="EN71" s="387"/>
      <c r="EO71" s="387"/>
      <c r="EP71" s="387"/>
      <c r="EQ71" s="387"/>
      <c r="ER71" s="387"/>
      <c r="ES71" s="387"/>
      <c r="ET71" s="387"/>
      <c r="EU71" s="387"/>
      <c r="EV71" s="387"/>
      <c r="EW71" s="387"/>
      <c r="EX71" s="387"/>
      <c r="EY71" s="387"/>
      <c r="EZ71" s="387"/>
      <c r="FA71" s="387"/>
      <c r="FB71" s="387"/>
      <c r="FC71" s="387"/>
      <c r="FD71" s="387"/>
      <c r="FE71" s="387"/>
      <c r="FF71" s="387"/>
      <c r="FG71" s="387"/>
      <c r="FH71" s="387"/>
      <c r="FI71" s="387"/>
      <c r="FJ71" s="387"/>
      <c r="FK71" s="387"/>
      <c r="FL71" s="387"/>
      <c r="FM71" s="387"/>
      <c r="FN71" s="387"/>
      <c r="FO71" s="387"/>
      <c r="FP71" s="387"/>
      <c r="FQ71" s="387"/>
      <c r="FR71" s="387"/>
      <c r="FS71" s="387"/>
      <c r="FT71" s="387"/>
      <c r="FU71" s="387"/>
      <c r="FV71" s="387"/>
      <c r="FW71" s="387"/>
      <c r="FX71" s="387"/>
      <c r="FY71" s="387"/>
      <c r="FZ71" s="387"/>
      <c r="GA71" s="387"/>
      <c r="GB71" s="387"/>
      <c r="GC71" s="387"/>
      <c r="GD71" s="387"/>
      <c r="GE71" s="387"/>
      <c r="GF71" s="387"/>
      <c r="GG71" s="387"/>
      <c r="GH71" s="387"/>
      <c r="GI71" s="387"/>
      <c r="GJ71" s="387"/>
      <c r="GK71" s="387"/>
      <c r="GL71" s="387"/>
      <c r="GM71" s="387"/>
      <c r="GN71" s="387"/>
      <c r="GO71" s="387"/>
      <c r="GP71" s="387"/>
      <c r="GQ71" s="387"/>
      <c r="GR71" s="387"/>
      <c r="GS71" s="387"/>
      <c r="GT71" s="387"/>
      <c r="GU71" s="387"/>
      <c r="GV71" s="387"/>
      <c r="GW71" s="387"/>
      <c r="GX71" s="387"/>
      <c r="GY71" s="387"/>
      <c r="GZ71" s="387"/>
      <c r="HA71" s="387"/>
      <c r="HB71" s="387"/>
      <c r="HC71" s="387"/>
      <c r="HD71" s="387"/>
      <c r="HE71" s="387"/>
      <c r="HF71" s="387"/>
      <c r="HG71" s="387"/>
      <c r="HH71" s="387"/>
      <c r="HI71" s="387"/>
      <c r="HJ71" s="387"/>
      <c r="HK71" s="387"/>
      <c r="HL71" s="387"/>
      <c r="HM71" s="387"/>
      <c r="HN71" s="387"/>
      <c r="HO71" s="387"/>
      <c r="HP71" s="387"/>
      <c r="HQ71" s="387"/>
      <c r="HR71" s="387"/>
      <c r="HS71" s="387"/>
      <c r="HT71" s="387"/>
      <c r="HU71" s="387"/>
      <c r="HV71" s="387"/>
      <c r="HW71" s="387"/>
      <c r="HX71" s="387"/>
      <c r="HY71" s="387"/>
      <c r="HZ71" s="387"/>
      <c r="IA71" s="387"/>
      <c r="IB71" s="387"/>
      <c r="IC71" s="387"/>
      <c r="ID71" s="387"/>
      <c r="IE71" s="387"/>
      <c r="IF71" s="387"/>
      <c r="IG71" s="387"/>
      <c r="IH71" s="387"/>
      <c r="II71" s="387"/>
      <c r="IJ71" s="387"/>
      <c r="IK71" s="387"/>
      <c r="IL71" s="387"/>
      <c r="IM71" s="387"/>
      <c r="IN71" s="387"/>
      <c r="IO71" s="387"/>
      <c r="IP71" s="387"/>
      <c r="IQ71" s="387"/>
      <c r="IR71" s="387"/>
      <c r="IS71" s="387"/>
      <c r="IT71" s="387"/>
      <c r="IU71" s="391"/>
    </row>
    <row r="72" spans="1:255" ht="15" customHeight="1">
      <c r="A72" s="406"/>
      <c r="B72" s="1113"/>
      <c r="C72" s="348"/>
      <c r="D72" s="547" t="s">
        <v>225</v>
      </c>
      <c r="E72" s="280"/>
      <c r="F72" s="248"/>
      <c r="G72" s="248"/>
      <c r="H72" s="248"/>
      <c r="I72" s="248"/>
      <c r="J72" s="248"/>
      <c r="K72" s="248"/>
      <c r="L72" s="387"/>
      <c r="M72" s="387"/>
      <c r="N72" s="387"/>
      <c r="O72" s="387"/>
      <c r="P72" s="387"/>
      <c r="Q72" s="387"/>
      <c r="R72" s="387"/>
      <c r="S72" s="387"/>
      <c r="T72" s="387"/>
      <c r="U72" s="387"/>
      <c r="V72" s="387"/>
      <c r="W72" s="387"/>
      <c r="X72" s="387"/>
      <c r="Y72" s="387"/>
      <c r="Z72" s="387"/>
      <c r="AA72" s="387"/>
      <c r="AB72" s="387"/>
      <c r="AC72" s="387"/>
      <c r="AD72" s="387"/>
      <c r="AE72" s="387"/>
      <c r="AF72" s="387"/>
      <c r="AG72" s="387"/>
      <c r="AH72" s="387"/>
      <c r="AI72" s="387"/>
      <c r="AJ72" s="387"/>
      <c r="AK72" s="387"/>
      <c r="AL72" s="387"/>
      <c r="AM72" s="387"/>
      <c r="AN72" s="387"/>
      <c r="AO72" s="387"/>
      <c r="AP72" s="387"/>
      <c r="AQ72" s="387"/>
      <c r="AR72" s="387"/>
      <c r="AS72" s="387"/>
      <c r="AT72" s="387"/>
      <c r="AU72" s="387"/>
      <c r="AV72" s="387"/>
      <c r="AW72" s="387"/>
      <c r="AX72" s="387"/>
      <c r="AY72" s="387"/>
      <c r="AZ72" s="387"/>
      <c r="BA72" s="387"/>
      <c r="BB72" s="387"/>
      <c r="BC72" s="387"/>
      <c r="BD72" s="387"/>
      <c r="BE72" s="387"/>
      <c r="BF72" s="387"/>
      <c r="BG72" s="387"/>
      <c r="BH72" s="387"/>
      <c r="BI72" s="387"/>
      <c r="BJ72" s="387"/>
      <c r="BK72" s="387"/>
      <c r="BL72" s="387"/>
      <c r="BM72" s="387"/>
      <c r="BN72" s="387"/>
      <c r="BO72" s="387"/>
      <c r="BP72" s="387"/>
      <c r="BQ72" s="387"/>
      <c r="BR72" s="387"/>
      <c r="BS72" s="387"/>
      <c r="BT72" s="387"/>
      <c r="BU72" s="387"/>
      <c r="BV72" s="387"/>
      <c r="BW72" s="387"/>
      <c r="BX72" s="387"/>
      <c r="BY72" s="387"/>
      <c r="BZ72" s="387"/>
      <c r="CA72" s="387"/>
      <c r="CB72" s="387"/>
      <c r="CC72" s="387"/>
      <c r="CD72" s="387"/>
      <c r="CE72" s="387"/>
      <c r="CF72" s="387"/>
      <c r="CG72" s="387"/>
      <c r="CH72" s="387"/>
      <c r="CI72" s="387"/>
      <c r="CJ72" s="387"/>
      <c r="CK72" s="387"/>
      <c r="CL72" s="387"/>
      <c r="CM72" s="387"/>
      <c r="CN72" s="387"/>
      <c r="CO72" s="387"/>
      <c r="CP72" s="387"/>
      <c r="CQ72" s="387"/>
      <c r="CR72" s="387"/>
      <c r="CS72" s="387"/>
      <c r="CT72" s="387"/>
      <c r="CU72" s="387"/>
      <c r="CV72" s="387"/>
      <c r="CW72" s="387"/>
      <c r="CX72" s="387"/>
      <c r="CY72" s="387"/>
      <c r="CZ72" s="387"/>
      <c r="DA72" s="387"/>
      <c r="DB72" s="387"/>
      <c r="DC72" s="387"/>
      <c r="DD72" s="387"/>
      <c r="DE72" s="387"/>
      <c r="DF72" s="387"/>
      <c r="DG72" s="387"/>
      <c r="DH72" s="387"/>
      <c r="DI72" s="387"/>
      <c r="DJ72" s="387"/>
      <c r="DK72" s="387"/>
      <c r="DL72" s="387"/>
      <c r="DM72" s="387"/>
      <c r="DN72" s="387"/>
      <c r="DO72" s="387"/>
      <c r="DP72" s="387"/>
      <c r="DQ72" s="387"/>
      <c r="DR72" s="387"/>
      <c r="DS72" s="387"/>
      <c r="DT72" s="387"/>
      <c r="DU72" s="387"/>
      <c r="DV72" s="387"/>
      <c r="DW72" s="387"/>
      <c r="DX72" s="387"/>
      <c r="DY72" s="387"/>
      <c r="DZ72" s="387"/>
      <c r="EA72" s="387"/>
      <c r="EB72" s="387"/>
      <c r="EC72" s="387"/>
      <c r="ED72" s="387"/>
      <c r="EE72" s="387"/>
      <c r="EF72" s="387"/>
      <c r="EG72" s="387"/>
      <c r="EH72" s="387"/>
      <c r="EI72" s="387"/>
      <c r="EJ72" s="387"/>
      <c r="EK72" s="387"/>
      <c r="EL72" s="387"/>
      <c r="EM72" s="387"/>
      <c r="EN72" s="387"/>
      <c r="EO72" s="387"/>
      <c r="EP72" s="387"/>
      <c r="EQ72" s="387"/>
      <c r="ER72" s="387"/>
      <c r="ES72" s="387"/>
      <c r="ET72" s="387"/>
      <c r="EU72" s="387"/>
      <c r="EV72" s="387"/>
      <c r="EW72" s="387"/>
      <c r="EX72" s="387"/>
      <c r="EY72" s="387"/>
      <c r="EZ72" s="387"/>
      <c r="FA72" s="387"/>
      <c r="FB72" s="387"/>
      <c r="FC72" s="387"/>
      <c r="FD72" s="387"/>
      <c r="FE72" s="387"/>
      <c r="FF72" s="387"/>
      <c r="FG72" s="387"/>
      <c r="FH72" s="387"/>
      <c r="FI72" s="387"/>
      <c r="FJ72" s="387"/>
      <c r="FK72" s="387"/>
      <c r="FL72" s="387"/>
      <c r="FM72" s="387"/>
      <c r="FN72" s="387"/>
      <c r="FO72" s="387"/>
      <c r="FP72" s="387"/>
      <c r="FQ72" s="387"/>
      <c r="FR72" s="387"/>
      <c r="FS72" s="387"/>
      <c r="FT72" s="387"/>
      <c r="FU72" s="387"/>
      <c r="FV72" s="387"/>
      <c r="FW72" s="387"/>
      <c r="FX72" s="387"/>
      <c r="FY72" s="387"/>
      <c r="FZ72" s="387"/>
      <c r="GA72" s="387"/>
      <c r="GB72" s="387"/>
      <c r="GC72" s="387"/>
      <c r="GD72" s="387"/>
      <c r="GE72" s="387"/>
      <c r="GF72" s="387"/>
      <c r="GG72" s="387"/>
      <c r="GH72" s="387"/>
      <c r="GI72" s="387"/>
      <c r="GJ72" s="387"/>
      <c r="GK72" s="387"/>
      <c r="GL72" s="387"/>
      <c r="GM72" s="387"/>
      <c r="GN72" s="387"/>
      <c r="GO72" s="387"/>
      <c r="GP72" s="387"/>
      <c r="GQ72" s="387"/>
      <c r="GR72" s="387"/>
      <c r="GS72" s="387"/>
      <c r="GT72" s="387"/>
      <c r="GU72" s="387"/>
      <c r="GV72" s="387"/>
      <c r="GW72" s="387"/>
      <c r="GX72" s="387"/>
      <c r="GY72" s="387"/>
      <c r="GZ72" s="387"/>
      <c r="HA72" s="387"/>
      <c r="HB72" s="387"/>
      <c r="HC72" s="387"/>
      <c r="HD72" s="387"/>
      <c r="HE72" s="387"/>
      <c r="HF72" s="387"/>
      <c r="HG72" s="387"/>
      <c r="HH72" s="387"/>
      <c r="HI72" s="387"/>
      <c r="HJ72" s="387"/>
      <c r="HK72" s="387"/>
      <c r="HL72" s="387"/>
      <c r="HM72" s="387"/>
      <c r="HN72" s="387"/>
      <c r="HO72" s="387"/>
      <c r="HP72" s="387"/>
      <c r="HQ72" s="387"/>
      <c r="HR72" s="387"/>
      <c r="HS72" s="387"/>
      <c r="HT72" s="387"/>
      <c r="HU72" s="387"/>
      <c r="HV72" s="387"/>
      <c r="HW72" s="387"/>
      <c r="HX72" s="387"/>
      <c r="HY72" s="387"/>
      <c r="HZ72" s="387"/>
      <c r="IA72" s="387"/>
      <c r="IB72" s="387"/>
      <c r="IC72" s="387"/>
      <c r="ID72" s="387"/>
      <c r="IE72" s="387"/>
      <c r="IF72" s="387"/>
      <c r="IG72" s="387"/>
      <c r="IH72" s="387"/>
      <c r="II72" s="387"/>
      <c r="IJ72" s="387"/>
      <c r="IK72" s="387"/>
      <c r="IL72" s="387"/>
      <c r="IM72" s="387"/>
      <c r="IN72" s="387"/>
      <c r="IO72" s="387"/>
      <c r="IP72" s="387"/>
      <c r="IQ72" s="387"/>
      <c r="IR72" s="387"/>
      <c r="IS72" s="387"/>
      <c r="IT72" s="387"/>
      <c r="IU72" s="391"/>
    </row>
    <row r="73" spans="1:255" ht="102.95" customHeight="1">
      <c r="A73" s="406"/>
      <c r="B73" s="1113"/>
      <c r="C73" s="348"/>
      <c r="D73" s="546" t="s">
        <v>1649</v>
      </c>
      <c r="E73" s="280"/>
      <c r="F73" s="248"/>
      <c r="G73" s="248"/>
      <c r="H73" s="248"/>
      <c r="I73" s="248"/>
      <c r="J73" s="248"/>
      <c r="K73" s="248"/>
      <c r="L73" s="387"/>
      <c r="M73" s="387"/>
      <c r="N73" s="387"/>
      <c r="O73" s="387"/>
      <c r="P73" s="387"/>
      <c r="Q73" s="387"/>
      <c r="R73" s="387"/>
      <c r="S73" s="387"/>
      <c r="T73" s="387"/>
      <c r="U73" s="387"/>
      <c r="V73" s="387"/>
      <c r="W73" s="387"/>
      <c r="X73" s="387"/>
      <c r="Y73" s="387"/>
      <c r="Z73" s="387"/>
      <c r="AA73" s="387"/>
      <c r="AB73" s="387"/>
      <c r="AC73" s="387"/>
      <c r="AD73" s="387"/>
      <c r="AE73" s="387"/>
      <c r="AF73" s="387"/>
      <c r="AG73" s="387"/>
      <c r="AH73" s="387"/>
      <c r="AI73" s="387"/>
      <c r="AJ73" s="387"/>
      <c r="AK73" s="387"/>
      <c r="AL73" s="387"/>
      <c r="AM73" s="387"/>
      <c r="AN73" s="387"/>
      <c r="AO73" s="387"/>
      <c r="AP73" s="387"/>
      <c r="AQ73" s="387"/>
      <c r="AR73" s="387"/>
      <c r="AS73" s="387"/>
      <c r="AT73" s="387"/>
      <c r="AU73" s="387"/>
      <c r="AV73" s="387"/>
      <c r="AW73" s="387"/>
      <c r="AX73" s="387"/>
      <c r="AY73" s="387"/>
      <c r="AZ73" s="387"/>
      <c r="BA73" s="387"/>
      <c r="BB73" s="387"/>
      <c r="BC73" s="387"/>
      <c r="BD73" s="387"/>
      <c r="BE73" s="387"/>
      <c r="BF73" s="387"/>
      <c r="BG73" s="387"/>
      <c r="BH73" s="387"/>
      <c r="BI73" s="387"/>
      <c r="BJ73" s="387"/>
      <c r="BK73" s="387"/>
      <c r="BL73" s="387"/>
      <c r="BM73" s="387"/>
      <c r="BN73" s="387"/>
      <c r="BO73" s="387"/>
      <c r="BP73" s="387"/>
      <c r="BQ73" s="387"/>
      <c r="BR73" s="387"/>
      <c r="BS73" s="387"/>
      <c r="BT73" s="387"/>
      <c r="BU73" s="387"/>
      <c r="BV73" s="387"/>
      <c r="BW73" s="387"/>
      <c r="BX73" s="387"/>
      <c r="BY73" s="387"/>
      <c r="BZ73" s="387"/>
      <c r="CA73" s="387"/>
      <c r="CB73" s="387"/>
      <c r="CC73" s="387"/>
      <c r="CD73" s="387"/>
      <c r="CE73" s="387"/>
      <c r="CF73" s="387"/>
      <c r="CG73" s="387"/>
      <c r="CH73" s="387"/>
      <c r="CI73" s="387"/>
      <c r="CJ73" s="387"/>
      <c r="CK73" s="387"/>
      <c r="CL73" s="387"/>
      <c r="CM73" s="387"/>
      <c r="CN73" s="387"/>
      <c r="CO73" s="387"/>
      <c r="CP73" s="387"/>
      <c r="CQ73" s="387"/>
      <c r="CR73" s="387"/>
      <c r="CS73" s="387"/>
      <c r="CT73" s="387"/>
      <c r="CU73" s="387"/>
      <c r="CV73" s="387"/>
      <c r="CW73" s="387"/>
      <c r="CX73" s="387"/>
      <c r="CY73" s="387"/>
      <c r="CZ73" s="387"/>
      <c r="DA73" s="387"/>
      <c r="DB73" s="387"/>
      <c r="DC73" s="387"/>
      <c r="DD73" s="387"/>
      <c r="DE73" s="387"/>
      <c r="DF73" s="387"/>
      <c r="DG73" s="387"/>
      <c r="DH73" s="387"/>
      <c r="DI73" s="387"/>
      <c r="DJ73" s="387"/>
      <c r="DK73" s="387"/>
      <c r="DL73" s="387"/>
      <c r="DM73" s="387"/>
      <c r="DN73" s="387"/>
      <c r="DO73" s="387"/>
      <c r="DP73" s="387"/>
      <c r="DQ73" s="387"/>
      <c r="DR73" s="387"/>
      <c r="DS73" s="387"/>
      <c r="DT73" s="387"/>
      <c r="DU73" s="387"/>
      <c r="DV73" s="387"/>
      <c r="DW73" s="387"/>
      <c r="DX73" s="387"/>
      <c r="DY73" s="387"/>
      <c r="DZ73" s="387"/>
      <c r="EA73" s="387"/>
      <c r="EB73" s="387"/>
      <c r="EC73" s="387"/>
      <c r="ED73" s="387"/>
      <c r="EE73" s="387"/>
      <c r="EF73" s="387"/>
      <c r="EG73" s="387"/>
      <c r="EH73" s="387"/>
      <c r="EI73" s="387"/>
      <c r="EJ73" s="387"/>
      <c r="EK73" s="387"/>
      <c r="EL73" s="387"/>
      <c r="EM73" s="387"/>
      <c r="EN73" s="387"/>
      <c r="EO73" s="387"/>
      <c r="EP73" s="387"/>
      <c r="EQ73" s="387"/>
      <c r="ER73" s="387"/>
      <c r="ES73" s="387"/>
      <c r="ET73" s="387"/>
      <c r="EU73" s="387"/>
      <c r="EV73" s="387"/>
      <c r="EW73" s="387"/>
      <c r="EX73" s="387"/>
      <c r="EY73" s="387"/>
      <c r="EZ73" s="387"/>
      <c r="FA73" s="387"/>
      <c r="FB73" s="387"/>
      <c r="FC73" s="387"/>
      <c r="FD73" s="387"/>
      <c r="FE73" s="387"/>
      <c r="FF73" s="387"/>
      <c r="FG73" s="387"/>
      <c r="FH73" s="387"/>
      <c r="FI73" s="387"/>
      <c r="FJ73" s="387"/>
      <c r="FK73" s="387"/>
      <c r="FL73" s="387"/>
      <c r="FM73" s="387"/>
      <c r="FN73" s="387"/>
      <c r="FO73" s="387"/>
      <c r="FP73" s="387"/>
      <c r="FQ73" s="387"/>
      <c r="FR73" s="387"/>
      <c r="FS73" s="387"/>
      <c r="FT73" s="387"/>
      <c r="FU73" s="387"/>
      <c r="FV73" s="387"/>
      <c r="FW73" s="387"/>
      <c r="FX73" s="387"/>
      <c r="FY73" s="387"/>
      <c r="FZ73" s="387"/>
      <c r="GA73" s="387"/>
      <c r="GB73" s="387"/>
      <c r="GC73" s="387"/>
      <c r="GD73" s="387"/>
      <c r="GE73" s="387"/>
      <c r="GF73" s="387"/>
      <c r="GG73" s="387"/>
      <c r="GH73" s="387"/>
      <c r="GI73" s="387"/>
      <c r="GJ73" s="387"/>
      <c r="GK73" s="387"/>
      <c r="GL73" s="387"/>
      <c r="GM73" s="387"/>
      <c r="GN73" s="387"/>
      <c r="GO73" s="387"/>
      <c r="GP73" s="387"/>
      <c r="GQ73" s="387"/>
      <c r="GR73" s="387"/>
      <c r="GS73" s="387"/>
      <c r="GT73" s="387"/>
      <c r="GU73" s="387"/>
      <c r="GV73" s="387"/>
      <c r="GW73" s="387"/>
      <c r="GX73" s="387"/>
      <c r="GY73" s="387"/>
      <c r="GZ73" s="387"/>
      <c r="HA73" s="387"/>
      <c r="HB73" s="387"/>
      <c r="HC73" s="387"/>
      <c r="HD73" s="387"/>
      <c r="HE73" s="387"/>
      <c r="HF73" s="387"/>
      <c r="HG73" s="387"/>
      <c r="HH73" s="387"/>
      <c r="HI73" s="387"/>
      <c r="HJ73" s="387"/>
      <c r="HK73" s="387"/>
      <c r="HL73" s="387"/>
      <c r="HM73" s="387"/>
      <c r="HN73" s="387"/>
      <c r="HO73" s="387"/>
      <c r="HP73" s="387"/>
      <c r="HQ73" s="387"/>
      <c r="HR73" s="387"/>
      <c r="HS73" s="387"/>
      <c r="HT73" s="387"/>
      <c r="HU73" s="387"/>
      <c r="HV73" s="387"/>
      <c r="HW73" s="387"/>
      <c r="HX73" s="387"/>
      <c r="HY73" s="387"/>
      <c r="HZ73" s="387"/>
      <c r="IA73" s="387"/>
      <c r="IB73" s="387"/>
      <c r="IC73" s="387"/>
      <c r="ID73" s="387"/>
      <c r="IE73" s="387"/>
      <c r="IF73" s="387"/>
      <c r="IG73" s="387"/>
      <c r="IH73" s="387"/>
      <c r="II73" s="387"/>
      <c r="IJ73" s="387"/>
      <c r="IK73" s="387"/>
      <c r="IL73" s="387"/>
      <c r="IM73" s="387"/>
      <c r="IN73" s="387"/>
      <c r="IO73" s="387"/>
      <c r="IP73" s="387"/>
      <c r="IQ73" s="387"/>
      <c r="IR73" s="387"/>
      <c r="IS73" s="387"/>
      <c r="IT73" s="387"/>
      <c r="IU73" s="391"/>
    </row>
    <row r="74" spans="1:255" ht="15" customHeight="1">
      <c r="A74" s="406"/>
      <c r="B74" s="1113"/>
      <c r="C74" s="348"/>
      <c r="D74" s="547" t="s">
        <v>227</v>
      </c>
      <c r="E74" s="280"/>
      <c r="F74" s="248"/>
      <c r="G74" s="248"/>
      <c r="H74" s="248"/>
      <c r="I74" s="248"/>
      <c r="J74" s="248"/>
      <c r="K74" s="248"/>
      <c r="L74" s="387"/>
      <c r="M74" s="387"/>
      <c r="N74" s="387"/>
      <c r="O74" s="387"/>
      <c r="P74" s="387"/>
      <c r="Q74" s="387"/>
      <c r="R74" s="387"/>
      <c r="S74" s="387"/>
      <c r="T74" s="387"/>
      <c r="U74" s="387"/>
      <c r="V74" s="387"/>
      <c r="W74" s="387"/>
      <c r="X74" s="387"/>
      <c r="Y74" s="387"/>
      <c r="Z74" s="387"/>
      <c r="AA74" s="387"/>
      <c r="AB74" s="387"/>
      <c r="AC74" s="387"/>
      <c r="AD74" s="387"/>
      <c r="AE74" s="387"/>
      <c r="AF74" s="387"/>
      <c r="AG74" s="387"/>
      <c r="AH74" s="387"/>
      <c r="AI74" s="387"/>
      <c r="AJ74" s="387"/>
      <c r="AK74" s="387"/>
      <c r="AL74" s="387"/>
      <c r="AM74" s="387"/>
      <c r="AN74" s="387"/>
      <c r="AO74" s="387"/>
      <c r="AP74" s="387"/>
      <c r="AQ74" s="387"/>
      <c r="AR74" s="387"/>
      <c r="AS74" s="387"/>
      <c r="AT74" s="387"/>
      <c r="AU74" s="387"/>
      <c r="AV74" s="387"/>
      <c r="AW74" s="387"/>
      <c r="AX74" s="387"/>
      <c r="AY74" s="387"/>
      <c r="AZ74" s="387"/>
      <c r="BA74" s="387"/>
      <c r="BB74" s="387"/>
      <c r="BC74" s="387"/>
      <c r="BD74" s="387"/>
      <c r="BE74" s="387"/>
      <c r="BF74" s="387"/>
      <c r="BG74" s="387"/>
      <c r="BH74" s="387"/>
      <c r="BI74" s="387"/>
      <c r="BJ74" s="387"/>
      <c r="BK74" s="387"/>
      <c r="BL74" s="387"/>
      <c r="BM74" s="387"/>
      <c r="BN74" s="387"/>
      <c r="BO74" s="387"/>
      <c r="BP74" s="387"/>
      <c r="BQ74" s="387"/>
      <c r="BR74" s="387"/>
      <c r="BS74" s="387"/>
      <c r="BT74" s="387"/>
      <c r="BU74" s="387"/>
      <c r="BV74" s="387"/>
      <c r="BW74" s="387"/>
      <c r="BX74" s="387"/>
      <c r="BY74" s="387"/>
      <c r="BZ74" s="387"/>
      <c r="CA74" s="387"/>
      <c r="CB74" s="387"/>
      <c r="CC74" s="387"/>
      <c r="CD74" s="387"/>
      <c r="CE74" s="387"/>
      <c r="CF74" s="387"/>
      <c r="CG74" s="387"/>
      <c r="CH74" s="387"/>
      <c r="CI74" s="387"/>
      <c r="CJ74" s="387"/>
      <c r="CK74" s="387"/>
      <c r="CL74" s="387"/>
      <c r="CM74" s="387"/>
      <c r="CN74" s="387"/>
      <c r="CO74" s="387"/>
      <c r="CP74" s="387"/>
      <c r="CQ74" s="387"/>
      <c r="CR74" s="387"/>
      <c r="CS74" s="387"/>
      <c r="CT74" s="387"/>
      <c r="CU74" s="387"/>
      <c r="CV74" s="387"/>
      <c r="CW74" s="387"/>
      <c r="CX74" s="387"/>
      <c r="CY74" s="387"/>
      <c r="CZ74" s="387"/>
      <c r="DA74" s="387"/>
      <c r="DB74" s="387"/>
      <c r="DC74" s="387"/>
      <c r="DD74" s="387"/>
      <c r="DE74" s="387"/>
      <c r="DF74" s="387"/>
      <c r="DG74" s="387"/>
      <c r="DH74" s="387"/>
      <c r="DI74" s="387"/>
      <c r="DJ74" s="387"/>
      <c r="DK74" s="387"/>
      <c r="DL74" s="387"/>
      <c r="DM74" s="387"/>
      <c r="DN74" s="387"/>
      <c r="DO74" s="387"/>
      <c r="DP74" s="387"/>
      <c r="DQ74" s="387"/>
      <c r="DR74" s="387"/>
      <c r="DS74" s="387"/>
      <c r="DT74" s="387"/>
      <c r="DU74" s="387"/>
      <c r="DV74" s="387"/>
      <c r="DW74" s="387"/>
      <c r="DX74" s="387"/>
      <c r="DY74" s="387"/>
      <c r="DZ74" s="387"/>
      <c r="EA74" s="387"/>
      <c r="EB74" s="387"/>
      <c r="EC74" s="387"/>
      <c r="ED74" s="387"/>
      <c r="EE74" s="387"/>
      <c r="EF74" s="387"/>
      <c r="EG74" s="387"/>
      <c r="EH74" s="387"/>
      <c r="EI74" s="387"/>
      <c r="EJ74" s="387"/>
      <c r="EK74" s="387"/>
      <c r="EL74" s="387"/>
      <c r="EM74" s="387"/>
      <c r="EN74" s="387"/>
      <c r="EO74" s="387"/>
      <c r="EP74" s="387"/>
      <c r="EQ74" s="387"/>
      <c r="ER74" s="387"/>
      <c r="ES74" s="387"/>
      <c r="ET74" s="387"/>
      <c r="EU74" s="387"/>
      <c r="EV74" s="387"/>
      <c r="EW74" s="387"/>
      <c r="EX74" s="387"/>
      <c r="EY74" s="387"/>
      <c r="EZ74" s="387"/>
      <c r="FA74" s="387"/>
      <c r="FB74" s="387"/>
      <c r="FC74" s="387"/>
      <c r="FD74" s="387"/>
      <c r="FE74" s="387"/>
      <c r="FF74" s="387"/>
      <c r="FG74" s="387"/>
      <c r="FH74" s="387"/>
      <c r="FI74" s="387"/>
      <c r="FJ74" s="387"/>
      <c r="FK74" s="387"/>
      <c r="FL74" s="387"/>
      <c r="FM74" s="387"/>
      <c r="FN74" s="387"/>
      <c r="FO74" s="387"/>
      <c r="FP74" s="387"/>
      <c r="FQ74" s="387"/>
      <c r="FR74" s="387"/>
      <c r="FS74" s="387"/>
      <c r="FT74" s="387"/>
      <c r="FU74" s="387"/>
      <c r="FV74" s="387"/>
      <c r="FW74" s="387"/>
      <c r="FX74" s="387"/>
      <c r="FY74" s="387"/>
      <c r="FZ74" s="387"/>
      <c r="GA74" s="387"/>
      <c r="GB74" s="387"/>
      <c r="GC74" s="387"/>
      <c r="GD74" s="387"/>
      <c r="GE74" s="387"/>
      <c r="GF74" s="387"/>
      <c r="GG74" s="387"/>
      <c r="GH74" s="387"/>
      <c r="GI74" s="387"/>
      <c r="GJ74" s="387"/>
      <c r="GK74" s="387"/>
      <c r="GL74" s="387"/>
      <c r="GM74" s="387"/>
      <c r="GN74" s="387"/>
      <c r="GO74" s="387"/>
      <c r="GP74" s="387"/>
      <c r="GQ74" s="387"/>
      <c r="GR74" s="387"/>
      <c r="GS74" s="387"/>
      <c r="GT74" s="387"/>
      <c r="GU74" s="387"/>
      <c r="GV74" s="387"/>
      <c r="GW74" s="387"/>
      <c r="GX74" s="387"/>
      <c r="GY74" s="387"/>
      <c r="GZ74" s="387"/>
      <c r="HA74" s="387"/>
      <c r="HB74" s="387"/>
      <c r="HC74" s="387"/>
      <c r="HD74" s="387"/>
      <c r="HE74" s="387"/>
      <c r="HF74" s="387"/>
      <c r="HG74" s="387"/>
      <c r="HH74" s="387"/>
      <c r="HI74" s="387"/>
      <c r="HJ74" s="387"/>
      <c r="HK74" s="387"/>
      <c r="HL74" s="387"/>
      <c r="HM74" s="387"/>
      <c r="HN74" s="387"/>
      <c r="HO74" s="387"/>
      <c r="HP74" s="387"/>
      <c r="HQ74" s="387"/>
      <c r="HR74" s="387"/>
      <c r="HS74" s="387"/>
      <c r="HT74" s="387"/>
      <c r="HU74" s="387"/>
      <c r="HV74" s="387"/>
      <c r="HW74" s="387"/>
      <c r="HX74" s="387"/>
      <c r="HY74" s="387"/>
      <c r="HZ74" s="387"/>
      <c r="IA74" s="387"/>
      <c r="IB74" s="387"/>
      <c r="IC74" s="387"/>
      <c r="ID74" s="387"/>
      <c r="IE74" s="387"/>
      <c r="IF74" s="387"/>
      <c r="IG74" s="387"/>
      <c r="IH74" s="387"/>
      <c r="II74" s="387"/>
      <c r="IJ74" s="387"/>
      <c r="IK74" s="387"/>
      <c r="IL74" s="387"/>
      <c r="IM74" s="387"/>
      <c r="IN74" s="387"/>
      <c r="IO74" s="387"/>
      <c r="IP74" s="387"/>
      <c r="IQ74" s="387"/>
      <c r="IR74" s="387"/>
      <c r="IS74" s="387"/>
      <c r="IT74" s="387"/>
      <c r="IU74" s="391"/>
    </row>
    <row r="75" spans="1:255" ht="263.45" customHeight="1" thickBot="1">
      <c r="A75" s="406"/>
      <c r="B75" s="1114"/>
      <c r="C75" s="284"/>
      <c r="D75" s="538" t="s">
        <v>1650</v>
      </c>
      <c r="E75" s="280"/>
      <c r="F75" s="248"/>
      <c r="G75" s="248"/>
      <c r="H75" s="248"/>
      <c r="I75" s="248"/>
      <c r="J75" s="248"/>
      <c r="K75" s="248"/>
      <c r="L75" s="387"/>
      <c r="M75" s="387"/>
      <c r="N75" s="387"/>
      <c r="O75" s="387"/>
      <c r="P75" s="387"/>
      <c r="Q75" s="387"/>
      <c r="R75" s="387"/>
      <c r="S75" s="387"/>
      <c r="T75" s="387"/>
      <c r="U75" s="387"/>
      <c r="V75" s="387"/>
      <c r="W75" s="387"/>
      <c r="X75" s="387"/>
      <c r="Y75" s="387"/>
      <c r="Z75" s="387"/>
      <c r="AA75" s="387"/>
      <c r="AB75" s="387"/>
      <c r="AC75" s="387"/>
      <c r="AD75" s="387"/>
      <c r="AE75" s="387"/>
      <c r="AF75" s="387"/>
      <c r="AG75" s="387"/>
      <c r="AH75" s="387"/>
      <c r="AI75" s="387"/>
      <c r="AJ75" s="387"/>
      <c r="AK75" s="387"/>
      <c r="AL75" s="387"/>
      <c r="AM75" s="387"/>
      <c r="AN75" s="387"/>
      <c r="AO75" s="387"/>
      <c r="AP75" s="387"/>
      <c r="AQ75" s="387"/>
      <c r="AR75" s="387"/>
      <c r="AS75" s="387"/>
      <c r="AT75" s="387"/>
      <c r="AU75" s="387"/>
      <c r="AV75" s="387"/>
      <c r="AW75" s="387"/>
      <c r="AX75" s="387"/>
      <c r="AY75" s="387"/>
      <c r="AZ75" s="387"/>
      <c r="BA75" s="387"/>
      <c r="BB75" s="387"/>
      <c r="BC75" s="387"/>
      <c r="BD75" s="387"/>
      <c r="BE75" s="387"/>
      <c r="BF75" s="387"/>
      <c r="BG75" s="387"/>
      <c r="BH75" s="387"/>
      <c r="BI75" s="387"/>
      <c r="BJ75" s="387"/>
      <c r="BK75" s="387"/>
      <c r="BL75" s="387"/>
      <c r="BM75" s="387"/>
      <c r="BN75" s="387"/>
      <c r="BO75" s="387"/>
      <c r="BP75" s="387"/>
      <c r="BQ75" s="387"/>
      <c r="BR75" s="387"/>
      <c r="BS75" s="387"/>
      <c r="BT75" s="387"/>
      <c r="BU75" s="387"/>
      <c r="BV75" s="387"/>
      <c r="BW75" s="387"/>
      <c r="BX75" s="387"/>
      <c r="BY75" s="387"/>
      <c r="BZ75" s="387"/>
      <c r="CA75" s="387"/>
      <c r="CB75" s="387"/>
      <c r="CC75" s="387"/>
      <c r="CD75" s="387"/>
      <c r="CE75" s="387"/>
      <c r="CF75" s="387"/>
      <c r="CG75" s="387"/>
      <c r="CH75" s="387"/>
      <c r="CI75" s="387"/>
      <c r="CJ75" s="387"/>
      <c r="CK75" s="387"/>
      <c r="CL75" s="387"/>
      <c r="CM75" s="387"/>
      <c r="CN75" s="387"/>
      <c r="CO75" s="387"/>
      <c r="CP75" s="387"/>
      <c r="CQ75" s="387"/>
      <c r="CR75" s="387"/>
      <c r="CS75" s="387"/>
      <c r="CT75" s="387"/>
      <c r="CU75" s="387"/>
      <c r="CV75" s="387"/>
      <c r="CW75" s="387"/>
      <c r="CX75" s="387"/>
      <c r="CY75" s="387"/>
      <c r="CZ75" s="387"/>
      <c r="DA75" s="387"/>
      <c r="DB75" s="387"/>
      <c r="DC75" s="387"/>
      <c r="DD75" s="387"/>
      <c r="DE75" s="387"/>
      <c r="DF75" s="387"/>
      <c r="DG75" s="387"/>
      <c r="DH75" s="387"/>
      <c r="DI75" s="387"/>
      <c r="DJ75" s="387"/>
      <c r="DK75" s="387"/>
      <c r="DL75" s="387"/>
      <c r="DM75" s="387"/>
      <c r="DN75" s="387"/>
      <c r="DO75" s="387"/>
      <c r="DP75" s="387"/>
      <c r="DQ75" s="387"/>
      <c r="DR75" s="387"/>
      <c r="DS75" s="387"/>
      <c r="DT75" s="387"/>
      <c r="DU75" s="387"/>
      <c r="DV75" s="387"/>
      <c r="DW75" s="387"/>
      <c r="DX75" s="387"/>
      <c r="DY75" s="387"/>
      <c r="DZ75" s="387"/>
      <c r="EA75" s="387"/>
      <c r="EB75" s="387"/>
      <c r="EC75" s="387"/>
      <c r="ED75" s="387"/>
      <c r="EE75" s="387"/>
      <c r="EF75" s="387"/>
      <c r="EG75" s="387"/>
      <c r="EH75" s="387"/>
      <c r="EI75" s="387"/>
      <c r="EJ75" s="387"/>
      <c r="EK75" s="387"/>
      <c r="EL75" s="387"/>
      <c r="EM75" s="387"/>
      <c r="EN75" s="387"/>
      <c r="EO75" s="387"/>
      <c r="EP75" s="387"/>
      <c r="EQ75" s="387"/>
      <c r="ER75" s="387"/>
      <c r="ES75" s="387"/>
      <c r="ET75" s="387"/>
      <c r="EU75" s="387"/>
      <c r="EV75" s="387"/>
      <c r="EW75" s="387"/>
      <c r="EX75" s="387"/>
      <c r="EY75" s="387"/>
      <c r="EZ75" s="387"/>
      <c r="FA75" s="387"/>
      <c r="FB75" s="387"/>
      <c r="FC75" s="387"/>
      <c r="FD75" s="387"/>
      <c r="FE75" s="387"/>
      <c r="FF75" s="387"/>
      <c r="FG75" s="387"/>
      <c r="FH75" s="387"/>
      <c r="FI75" s="387"/>
      <c r="FJ75" s="387"/>
      <c r="FK75" s="387"/>
      <c r="FL75" s="387"/>
      <c r="FM75" s="387"/>
      <c r="FN75" s="387"/>
      <c r="FO75" s="387"/>
      <c r="FP75" s="387"/>
      <c r="FQ75" s="387"/>
      <c r="FR75" s="387"/>
      <c r="FS75" s="387"/>
      <c r="FT75" s="387"/>
      <c r="FU75" s="387"/>
      <c r="FV75" s="387"/>
      <c r="FW75" s="387"/>
      <c r="FX75" s="387"/>
      <c r="FY75" s="387"/>
      <c r="FZ75" s="387"/>
      <c r="GA75" s="387"/>
      <c r="GB75" s="387"/>
      <c r="GC75" s="387"/>
      <c r="GD75" s="387"/>
      <c r="GE75" s="387"/>
      <c r="GF75" s="387"/>
      <c r="GG75" s="387"/>
      <c r="GH75" s="387"/>
      <c r="GI75" s="387"/>
      <c r="GJ75" s="387"/>
      <c r="GK75" s="387"/>
      <c r="GL75" s="387"/>
      <c r="GM75" s="387"/>
      <c r="GN75" s="387"/>
      <c r="GO75" s="387"/>
      <c r="GP75" s="387"/>
      <c r="GQ75" s="387"/>
      <c r="GR75" s="387"/>
      <c r="GS75" s="387"/>
      <c r="GT75" s="387"/>
      <c r="GU75" s="387"/>
      <c r="GV75" s="387"/>
      <c r="GW75" s="387"/>
      <c r="GX75" s="387"/>
      <c r="GY75" s="387"/>
      <c r="GZ75" s="387"/>
      <c r="HA75" s="387"/>
      <c r="HB75" s="387"/>
      <c r="HC75" s="387"/>
      <c r="HD75" s="387"/>
      <c r="HE75" s="387"/>
      <c r="HF75" s="387"/>
      <c r="HG75" s="387"/>
      <c r="HH75" s="387"/>
      <c r="HI75" s="387"/>
      <c r="HJ75" s="387"/>
      <c r="HK75" s="387"/>
      <c r="HL75" s="387"/>
      <c r="HM75" s="387"/>
      <c r="HN75" s="387"/>
      <c r="HO75" s="387"/>
      <c r="HP75" s="387"/>
      <c r="HQ75" s="387"/>
      <c r="HR75" s="387"/>
      <c r="HS75" s="387"/>
      <c r="HT75" s="387"/>
      <c r="HU75" s="387"/>
      <c r="HV75" s="387"/>
      <c r="HW75" s="387"/>
      <c r="HX75" s="387"/>
      <c r="HY75" s="387"/>
      <c r="HZ75" s="387"/>
      <c r="IA75" s="387"/>
      <c r="IB75" s="387"/>
      <c r="IC75" s="387"/>
      <c r="ID75" s="387"/>
      <c r="IE75" s="387"/>
      <c r="IF75" s="387"/>
      <c r="IG75" s="387"/>
      <c r="IH75" s="387"/>
      <c r="II75" s="387"/>
      <c r="IJ75" s="387"/>
      <c r="IK75" s="387"/>
      <c r="IL75" s="387"/>
      <c r="IM75" s="387"/>
      <c r="IN75" s="387"/>
      <c r="IO75" s="387"/>
      <c r="IP75" s="387"/>
      <c r="IQ75" s="387"/>
      <c r="IR75" s="387"/>
      <c r="IS75" s="387"/>
      <c r="IT75" s="387"/>
      <c r="IU75" s="391"/>
    </row>
    <row r="76" spans="1:255" ht="253.5" customHeight="1">
      <c r="A76" s="406"/>
      <c r="B76" s="1432" t="s">
        <v>224</v>
      </c>
      <c r="C76" s="881"/>
      <c r="D76" s="900" t="s">
        <v>1651</v>
      </c>
      <c r="E76" s="280"/>
      <c r="F76" s="248"/>
      <c r="G76" s="248"/>
      <c r="H76" s="248"/>
      <c r="I76" s="248"/>
      <c r="J76" s="248"/>
      <c r="K76" s="248"/>
      <c r="L76" s="387"/>
      <c r="M76" s="387"/>
      <c r="N76" s="387"/>
      <c r="O76" s="387"/>
      <c r="P76" s="387"/>
      <c r="Q76" s="387"/>
      <c r="R76" s="387"/>
      <c r="S76" s="387"/>
      <c r="T76" s="387"/>
      <c r="U76" s="387"/>
      <c r="V76" s="387"/>
      <c r="W76" s="387"/>
      <c r="X76" s="387"/>
      <c r="Y76" s="387"/>
      <c r="Z76" s="387"/>
      <c r="AA76" s="387"/>
      <c r="AB76" s="387"/>
      <c r="AC76" s="387"/>
      <c r="AD76" s="387"/>
      <c r="AE76" s="387"/>
      <c r="AF76" s="387"/>
      <c r="AG76" s="387"/>
      <c r="AH76" s="387"/>
      <c r="AI76" s="387"/>
      <c r="AJ76" s="387"/>
      <c r="AK76" s="387"/>
      <c r="AL76" s="387"/>
      <c r="AM76" s="387"/>
      <c r="AN76" s="387"/>
      <c r="AO76" s="387"/>
      <c r="AP76" s="387"/>
      <c r="AQ76" s="387"/>
      <c r="AR76" s="387"/>
      <c r="AS76" s="387"/>
      <c r="AT76" s="387"/>
      <c r="AU76" s="387"/>
      <c r="AV76" s="387"/>
      <c r="AW76" s="387"/>
      <c r="AX76" s="387"/>
      <c r="AY76" s="387"/>
      <c r="AZ76" s="387"/>
      <c r="BA76" s="387"/>
      <c r="BB76" s="387"/>
      <c r="BC76" s="387"/>
      <c r="BD76" s="387"/>
      <c r="BE76" s="387"/>
      <c r="BF76" s="387"/>
      <c r="BG76" s="387"/>
      <c r="BH76" s="387"/>
      <c r="BI76" s="387"/>
      <c r="BJ76" s="387"/>
      <c r="BK76" s="387"/>
      <c r="BL76" s="387"/>
      <c r="BM76" s="387"/>
      <c r="BN76" s="387"/>
      <c r="BO76" s="387"/>
      <c r="BP76" s="387"/>
      <c r="BQ76" s="387"/>
      <c r="BR76" s="387"/>
      <c r="BS76" s="387"/>
      <c r="BT76" s="387"/>
      <c r="BU76" s="387"/>
      <c r="BV76" s="387"/>
      <c r="BW76" s="387"/>
      <c r="BX76" s="387"/>
      <c r="BY76" s="387"/>
      <c r="BZ76" s="387"/>
      <c r="CA76" s="387"/>
      <c r="CB76" s="387"/>
      <c r="CC76" s="387"/>
      <c r="CD76" s="387"/>
      <c r="CE76" s="387"/>
      <c r="CF76" s="387"/>
      <c r="CG76" s="387"/>
      <c r="CH76" s="387"/>
      <c r="CI76" s="387"/>
      <c r="CJ76" s="387"/>
      <c r="CK76" s="387"/>
      <c r="CL76" s="387"/>
      <c r="CM76" s="387"/>
      <c r="CN76" s="387"/>
      <c r="CO76" s="387"/>
      <c r="CP76" s="387"/>
      <c r="CQ76" s="387"/>
      <c r="CR76" s="387"/>
      <c r="CS76" s="387"/>
      <c r="CT76" s="387"/>
      <c r="CU76" s="387"/>
      <c r="CV76" s="387"/>
      <c r="CW76" s="387"/>
      <c r="CX76" s="387"/>
      <c r="CY76" s="387"/>
      <c r="CZ76" s="387"/>
      <c r="DA76" s="387"/>
      <c r="DB76" s="387"/>
      <c r="DC76" s="387"/>
      <c r="DD76" s="387"/>
      <c r="DE76" s="387"/>
      <c r="DF76" s="387"/>
      <c r="DG76" s="387"/>
      <c r="DH76" s="387"/>
      <c r="DI76" s="387"/>
      <c r="DJ76" s="387"/>
      <c r="DK76" s="387"/>
      <c r="DL76" s="387"/>
      <c r="DM76" s="387"/>
      <c r="DN76" s="387"/>
      <c r="DO76" s="387"/>
      <c r="DP76" s="387"/>
      <c r="DQ76" s="387"/>
      <c r="DR76" s="387"/>
      <c r="DS76" s="387"/>
      <c r="DT76" s="387"/>
      <c r="DU76" s="387"/>
      <c r="DV76" s="387"/>
      <c r="DW76" s="387"/>
      <c r="DX76" s="387"/>
      <c r="DY76" s="387"/>
      <c r="DZ76" s="387"/>
      <c r="EA76" s="387"/>
      <c r="EB76" s="387"/>
      <c r="EC76" s="387"/>
      <c r="ED76" s="387"/>
      <c r="EE76" s="387"/>
      <c r="EF76" s="387"/>
      <c r="EG76" s="387"/>
      <c r="EH76" s="387"/>
      <c r="EI76" s="387"/>
      <c r="EJ76" s="387"/>
      <c r="EK76" s="387"/>
      <c r="EL76" s="387"/>
      <c r="EM76" s="387"/>
      <c r="EN76" s="387"/>
      <c r="EO76" s="387"/>
      <c r="EP76" s="387"/>
      <c r="EQ76" s="387"/>
      <c r="ER76" s="387"/>
      <c r="ES76" s="387"/>
      <c r="ET76" s="387"/>
      <c r="EU76" s="387"/>
      <c r="EV76" s="387"/>
      <c r="EW76" s="387"/>
      <c r="EX76" s="387"/>
      <c r="EY76" s="387"/>
      <c r="EZ76" s="387"/>
      <c r="FA76" s="387"/>
      <c r="FB76" s="387"/>
      <c r="FC76" s="387"/>
      <c r="FD76" s="387"/>
      <c r="FE76" s="387"/>
      <c r="FF76" s="387"/>
      <c r="FG76" s="387"/>
      <c r="FH76" s="387"/>
      <c r="FI76" s="387"/>
      <c r="FJ76" s="387"/>
      <c r="FK76" s="387"/>
      <c r="FL76" s="387"/>
      <c r="FM76" s="387"/>
      <c r="FN76" s="387"/>
      <c r="FO76" s="387"/>
      <c r="FP76" s="387"/>
      <c r="FQ76" s="387"/>
      <c r="FR76" s="387"/>
      <c r="FS76" s="387"/>
      <c r="FT76" s="387"/>
      <c r="FU76" s="387"/>
      <c r="FV76" s="387"/>
      <c r="FW76" s="387"/>
      <c r="FX76" s="387"/>
      <c r="FY76" s="387"/>
      <c r="FZ76" s="387"/>
      <c r="GA76" s="387"/>
      <c r="GB76" s="387"/>
      <c r="GC76" s="387"/>
      <c r="GD76" s="387"/>
      <c r="GE76" s="387"/>
      <c r="GF76" s="387"/>
      <c r="GG76" s="387"/>
      <c r="GH76" s="387"/>
      <c r="GI76" s="387"/>
      <c r="GJ76" s="387"/>
      <c r="GK76" s="387"/>
      <c r="GL76" s="387"/>
      <c r="GM76" s="387"/>
      <c r="GN76" s="387"/>
      <c r="GO76" s="387"/>
      <c r="GP76" s="387"/>
      <c r="GQ76" s="387"/>
      <c r="GR76" s="387"/>
      <c r="GS76" s="387"/>
      <c r="GT76" s="387"/>
      <c r="GU76" s="387"/>
      <c r="GV76" s="387"/>
      <c r="GW76" s="387"/>
      <c r="GX76" s="387"/>
      <c r="GY76" s="387"/>
      <c r="GZ76" s="387"/>
      <c r="HA76" s="387"/>
      <c r="HB76" s="387"/>
      <c r="HC76" s="387"/>
      <c r="HD76" s="387"/>
      <c r="HE76" s="387"/>
      <c r="HF76" s="387"/>
      <c r="HG76" s="387"/>
      <c r="HH76" s="387"/>
      <c r="HI76" s="387"/>
      <c r="HJ76" s="387"/>
      <c r="HK76" s="387"/>
      <c r="HL76" s="387"/>
      <c r="HM76" s="387"/>
      <c r="HN76" s="387"/>
      <c r="HO76" s="387"/>
      <c r="HP76" s="387"/>
      <c r="HQ76" s="387"/>
      <c r="HR76" s="387"/>
      <c r="HS76" s="387"/>
      <c r="HT76" s="387"/>
      <c r="HU76" s="387"/>
      <c r="HV76" s="387"/>
      <c r="HW76" s="387"/>
      <c r="HX76" s="387"/>
      <c r="HY76" s="387"/>
      <c r="HZ76" s="387"/>
      <c r="IA76" s="387"/>
      <c r="IB76" s="387"/>
      <c r="IC76" s="387"/>
      <c r="ID76" s="387"/>
      <c r="IE76" s="387"/>
      <c r="IF76" s="387"/>
      <c r="IG76" s="387"/>
      <c r="IH76" s="387"/>
      <c r="II76" s="387"/>
      <c r="IJ76" s="387"/>
      <c r="IK76" s="387"/>
      <c r="IL76" s="387"/>
      <c r="IM76" s="387"/>
      <c r="IN76" s="387"/>
      <c r="IO76" s="387"/>
      <c r="IP76" s="387"/>
      <c r="IQ76" s="387"/>
      <c r="IR76" s="387"/>
      <c r="IS76" s="387"/>
      <c r="IT76" s="387"/>
      <c r="IU76" s="391"/>
    </row>
    <row r="77" spans="1:255" ht="183" customHeight="1">
      <c r="A77" s="406"/>
      <c r="B77" s="1113"/>
      <c r="C77" s="348"/>
      <c r="D77" s="546" t="s">
        <v>1652</v>
      </c>
      <c r="E77" s="280"/>
      <c r="F77" s="248"/>
      <c r="G77" s="248"/>
      <c r="H77" s="248"/>
      <c r="I77" s="248"/>
      <c r="J77" s="248"/>
      <c r="K77" s="248"/>
      <c r="L77" s="387"/>
      <c r="M77" s="387"/>
      <c r="N77" s="387"/>
      <c r="O77" s="387"/>
      <c r="P77" s="387"/>
      <c r="Q77" s="387"/>
      <c r="R77" s="387"/>
      <c r="S77" s="387"/>
      <c r="T77" s="387"/>
      <c r="U77" s="387"/>
      <c r="V77" s="387"/>
      <c r="W77" s="387"/>
      <c r="X77" s="387"/>
      <c r="Y77" s="387"/>
      <c r="Z77" s="387"/>
      <c r="AA77" s="387"/>
      <c r="AB77" s="387"/>
      <c r="AC77" s="387"/>
      <c r="AD77" s="387"/>
      <c r="AE77" s="387"/>
      <c r="AF77" s="387"/>
      <c r="AG77" s="387"/>
      <c r="AH77" s="387"/>
      <c r="AI77" s="387"/>
      <c r="AJ77" s="387"/>
      <c r="AK77" s="387"/>
      <c r="AL77" s="387"/>
      <c r="AM77" s="387"/>
      <c r="AN77" s="387"/>
      <c r="AO77" s="387"/>
      <c r="AP77" s="387"/>
      <c r="AQ77" s="387"/>
      <c r="AR77" s="387"/>
      <c r="AS77" s="387"/>
      <c r="AT77" s="387"/>
      <c r="AU77" s="387"/>
      <c r="AV77" s="387"/>
      <c r="AW77" s="387"/>
      <c r="AX77" s="387"/>
      <c r="AY77" s="387"/>
      <c r="AZ77" s="387"/>
      <c r="BA77" s="387"/>
      <c r="BB77" s="387"/>
      <c r="BC77" s="387"/>
      <c r="BD77" s="387"/>
      <c r="BE77" s="387"/>
      <c r="BF77" s="387"/>
      <c r="BG77" s="387"/>
      <c r="BH77" s="387"/>
      <c r="BI77" s="387"/>
      <c r="BJ77" s="387"/>
      <c r="BK77" s="387"/>
      <c r="BL77" s="387"/>
      <c r="BM77" s="387"/>
      <c r="BN77" s="387"/>
      <c r="BO77" s="387"/>
      <c r="BP77" s="387"/>
      <c r="BQ77" s="387"/>
      <c r="BR77" s="387"/>
      <c r="BS77" s="387"/>
      <c r="BT77" s="387"/>
      <c r="BU77" s="387"/>
      <c r="BV77" s="387"/>
      <c r="BW77" s="387"/>
      <c r="BX77" s="387"/>
      <c r="BY77" s="387"/>
      <c r="BZ77" s="387"/>
      <c r="CA77" s="387"/>
      <c r="CB77" s="387"/>
      <c r="CC77" s="387"/>
      <c r="CD77" s="387"/>
      <c r="CE77" s="387"/>
      <c r="CF77" s="387"/>
      <c r="CG77" s="387"/>
      <c r="CH77" s="387"/>
      <c r="CI77" s="387"/>
      <c r="CJ77" s="387"/>
      <c r="CK77" s="387"/>
      <c r="CL77" s="387"/>
      <c r="CM77" s="387"/>
      <c r="CN77" s="387"/>
      <c r="CO77" s="387"/>
      <c r="CP77" s="387"/>
      <c r="CQ77" s="387"/>
      <c r="CR77" s="387"/>
      <c r="CS77" s="387"/>
      <c r="CT77" s="387"/>
      <c r="CU77" s="387"/>
      <c r="CV77" s="387"/>
      <c r="CW77" s="387"/>
      <c r="CX77" s="387"/>
      <c r="CY77" s="387"/>
      <c r="CZ77" s="387"/>
      <c r="DA77" s="387"/>
      <c r="DB77" s="387"/>
      <c r="DC77" s="387"/>
      <c r="DD77" s="387"/>
      <c r="DE77" s="387"/>
      <c r="DF77" s="387"/>
      <c r="DG77" s="387"/>
      <c r="DH77" s="387"/>
      <c r="DI77" s="387"/>
      <c r="DJ77" s="387"/>
      <c r="DK77" s="387"/>
      <c r="DL77" s="387"/>
      <c r="DM77" s="387"/>
      <c r="DN77" s="387"/>
      <c r="DO77" s="387"/>
      <c r="DP77" s="387"/>
      <c r="DQ77" s="387"/>
      <c r="DR77" s="387"/>
      <c r="DS77" s="387"/>
      <c r="DT77" s="387"/>
      <c r="DU77" s="387"/>
      <c r="DV77" s="387"/>
      <c r="DW77" s="387"/>
      <c r="DX77" s="387"/>
      <c r="DY77" s="387"/>
      <c r="DZ77" s="387"/>
      <c r="EA77" s="387"/>
      <c r="EB77" s="387"/>
      <c r="EC77" s="387"/>
      <c r="ED77" s="387"/>
      <c r="EE77" s="387"/>
      <c r="EF77" s="387"/>
      <c r="EG77" s="387"/>
      <c r="EH77" s="387"/>
      <c r="EI77" s="387"/>
      <c r="EJ77" s="387"/>
      <c r="EK77" s="387"/>
      <c r="EL77" s="387"/>
      <c r="EM77" s="387"/>
      <c r="EN77" s="387"/>
      <c r="EO77" s="387"/>
      <c r="EP77" s="387"/>
      <c r="EQ77" s="387"/>
      <c r="ER77" s="387"/>
      <c r="ES77" s="387"/>
      <c r="ET77" s="387"/>
      <c r="EU77" s="387"/>
      <c r="EV77" s="387"/>
      <c r="EW77" s="387"/>
      <c r="EX77" s="387"/>
      <c r="EY77" s="387"/>
      <c r="EZ77" s="387"/>
      <c r="FA77" s="387"/>
      <c r="FB77" s="387"/>
      <c r="FC77" s="387"/>
      <c r="FD77" s="387"/>
      <c r="FE77" s="387"/>
      <c r="FF77" s="387"/>
      <c r="FG77" s="387"/>
      <c r="FH77" s="387"/>
      <c r="FI77" s="387"/>
      <c r="FJ77" s="387"/>
      <c r="FK77" s="387"/>
      <c r="FL77" s="387"/>
      <c r="FM77" s="387"/>
      <c r="FN77" s="387"/>
      <c r="FO77" s="387"/>
      <c r="FP77" s="387"/>
      <c r="FQ77" s="387"/>
      <c r="FR77" s="387"/>
      <c r="FS77" s="387"/>
      <c r="FT77" s="387"/>
      <c r="FU77" s="387"/>
      <c r="FV77" s="387"/>
      <c r="FW77" s="387"/>
      <c r="FX77" s="387"/>
      <c r="FY77" s="387"/>
      <c r="FZ77" s="387"/>
      <c r="GA77" s="387"/>
      <c r="GB77" s="387"/>
      <c r="GC77" s="387"/>
      <c r="GD77" s="387"/>
      <c r="GE77" s="387"/>
      <c r="GF77" s="387"/>
      <c r="GG77" s="387"/>
      <c r="GH77" s="387"/>
      <c r="GI77" s="387"/>
      <c r="GJ77" s="387"/>
      <c r="GK77" s="387"/>
      <c r="GL77" s="387"/>
      <c r="GM77" s="387"/>
      <c r="GN77" s="387"/>
      <c r="GO77" s="387"/>
      <c r="GP77" s="387"/>
      <c r="GQ77" s="387"/>
      <c r="GR77" s="387"/>
      <c r="GS77" s="387"/>
      <c r="GT77" s="387"/>
      <c r="GU77" s="387"/>
      <c r="GV77" s="387"/>
      <c r="GW77" s="387"/>
      <c r="GX77" s="387"/>
      <c r="GY77" s="387"/>
      <c r="GZ77" s="387"/>
      <c r="HA77" s="387"/>
      <c r="HB77" s="387"/>
      <c r="HC77" s="387"/>
      <c r="HD77" s="387"/>
      <c r="HE77" s="387"/>
      <c r="HF77" s="387"/>
      <c r="HG77" s="387"/>
      <c r="HH77" s="387"/>
      <c r="HI77" s="387"/>
      <c r="HJ77" s="387"/>
      <c r="HK77" s="387"/>
      <c r="HL77" s="387"/>
      <c r="HM77" s="387"/>
      <c r="HN77" s="387"/>
      <c r="HO77" s="387"/>
      <c r="HP77" s="387"/>
      <c r="HQ77" s="387"/>
      <c r="HR77" s="387"/>
      <c r="HS77" s="387"/>
      <c r="HT77" s="387"/>
      <c r="HU77" s="387"/>
      <c r="HV77" s="387"/>
      <c r="HW77" s="387"/>
      <c r="HX77" s="387"/>
      <c r="HY77" s="387"/>
      <c r="HZ77" s="387"/>
      <c r="IA77" s="387"/>
      <c r="IB77" s="387"/>
      <c r="IC77" s="387"/>
      <c r="ID77" s="387"/>
      <c r="IE77" s="387"/>
      <c r="IF77" s="387"/>
      <c r="IG77" s="387"/>
      <c r="IH77" s="387"/>
      <c r="II77" s="387"/>
      <c r="IJ77" s="387"/>
      <c r="IK77" s="387"/>
      <c r="IL77" s="387"/>
      <c r="IM77" s="387"/>
      <c r="IN77" s="387"/>
      <c r="IO77" s="387"/>
      <c r="IP77" s="387"/>
      <c r="IQ77" s="387"/>
      <c r="IR77" s="387"/>
      <c r="IS77" s="387"/>
      <c r="IT77" s="387"/>
      <c r="IU77" s="391"/>
    </row>
    <row r="78" spans="1:255" ht="23.1" customHeight="1">
      <c r="A78" s="406"/>
      <c r="B78" s="1113"/>
      <c r="C78" s="348"/>
      <c r="D78" s="546" t="s">
        <v>1653</v>
      </c>
      <c r="E78" s="280"/>
      <c r="F78" s="248"/>
      <c r="G78" s="248"/>
      <c r="H78" s="248"/>
      <c r="I78" s="248"/>
      <c r="J78" s="248"/>
      <c r="K78" s="248"/>
      <c r="L78" s="387"/>
      <c r="M78" s="387"/>
      <c r="N78" s="387"/>
      <c r="O78" s="387"/>
      <c r="P78" s="387"/>
      <c r="Q78" s="387"/>
      <c r="R78" s="387"/>
      <c r="S78" s="387"/>
      <c r="T78" s="387"/>
      <c r="U78" s="387"/>
      <c r="V78" s="387"/>
      <c r="W78" s="387"/>
      <c r="X78" s="387"/>
      <c r="Y78" s="387"/>
      <c r="Z78" s="387"/>
      <c r="AA78" s="387"/>
      <c r="AB78" s="387"/>
      <c r="AC78" s="387"/>
      <c r="AD78" s="387"/>
      <c r="AE78" s="387"/>
      <c r="AF78" s="387"/>
      <c r="AG78" s="387"/>
      <c r="AH78" s="387"/>
      <c r="AI78" s="387"/>
      <c r="AJ78" s="387"/>
      <c r="AK78" s="387"/>
      <c r="AL78" s="387"/>
      <c r="AM78" s="387"/>
      <c r="AN78" s="387"/>
      <c r="AO78" s="387"/>
      <c r="AP78" s="387"/>
      <c r="AQ78" s="387"/>
      <c r="AR78" s="387"/>
      <c r="AS78" s="387"/>
      <c r="AT78" s="387"/>
      <c r="AU78" s="387"/>
      <c r="AV78" s="387"/>
      <c r="AW78" s="387"/>
      <c r="AX78" s="387"/>
      <c r="AY78" s="387"/>
      <c r="AZ78" s="387"/>
      <c r="BA78" s="387"/>
      <c r="BB78" s="387"/>
      <c r="BC78" s="387"/>
      <c r="BD78" s="387"/>
      <c r="BE78" s="387"/>
      <c r="BF78" s="387"/>
      <c r="BG78" s="387"/>
      <c r="BH78" s="387"/>
      <c r="BI78" s="387"/>
      <c r="BJ78" s="387"/>
      <c r="BK78" s="387"/>
      <c r="BL78" s="387"/>
      <c r="BM78" s="387"/>
      <c r="BN78" s="387"/>
      <c r="BO78" s="387"/>
      <c r="BP78" s="387"/>
      <c r="BQ78" s="387"/>
      <c r="BR78" s="387"/>
      <c r="BS78" s="387"/>
      <c r="BT78" s="387"/>
      <c r="BU78" s="387"/>
      <c r="BV78" s="387"/>
      <c r="BW78" s="387"/>
      <c r="BX78" s="387"/>
      <c r="BY78" s="387"/>
      <c r="BZ78" s="387"/>
      <c r="CA78" s="387"/>
      <c r="CB78" s="387"/>
      <c r="CC78" s="387"/>
      <c r="CD78" s="387"/>
      <c r="CE78" s="387"/>
      <c r="CF78" s="387"/>
      <c r="CG78" s="387"/>
      <c r="CH78" s="387"/>
      <c r="CI78" s="387"/>
      <c r="CJ78" s="387"/>
      <c r="CK78" s="387"/>
      <c r="CL78" s="387"/>
      <c r="CM78" s="387"/>
      <c r="CN78" s="387"/>
      <c r="CO78" s="387"/>
      <c r="CP78" s="387"/>
      <c r="CQ78" s="387"/>
      <c r="CR78" s="387"/>
      <c r="CS78" s="387"/>
      <c r="CT78" s="387"/>
      <c r="CU78" s="387"/>
      <c r="CV78" s="387"/>
      <c r="CW78" s="387"/>
      <c r="CX78" s="387"/>
      <c r="CY78" s="387"/>
      <c r="CZ78" s="387"/>
      <c r="DA78" s="387"/>
      <c r="DB78" s="387"/>
      <c r="DC78" s="387"/>
      <c r="DD78" s="387"/>
      <c r="DE78" s="387"/>
      <c r="DF78" s="387"/>
      <c r="DG78" s="387"/>
      <c r="DH78" s="387"/>
      <c r="DI78" s="387"/>
      <c r="DJ78" s="387"/>
      <c r="DK78" s="387"/>
      <c r="DL78" s="387"/>
      <c r="DM78" s="387"/>
      <c r="DN78" s="387"/>
      <c r="DO78" s="387"/>
      <c r="DP78" s="387"/>
      <c r="DQ78" s="387"/>
      <c r="DR78" s="387"/>
      <c r="DS78" s="387"/>
      <c r="DT78" s="387"/>
      <c r="DU78" s="387"/>
      <c r="DV78" s="387"/>
      <c r="DW78" s="387"/>
      <c r="DX78" s="387"/>
      <c r="DY78" s="387"/>
      <c r="DZ78" s="387"/>
      <c r="EA78" s="387"/>
      <c r="EB78" s="387"/>
      <c r="EC78" s="387"/>
      <c r="ED78" s="387"/>
      <c r="EE78" s="387"/>
      <c r="EF78" s="387"/>
      <c r="EG78" s="387"/>
      <c r="EH78" s="387"/>
      <c r="EI78" s="387"/>
      <c r="EJ78" s="387"/>
      <c r="EK78" s="387"/>
      <c r="EL78" s="387"/>
      <c r="EM78" s="387"/>
      <c r="EN78" s="387"/>
      <c r="EO78" s="387"/>
      <c r="EP78" s="387"/>
      <c r="EQ78" s="387"/>
      <c r="ER78" s="387"/>
      <c r="ES78" s="387"/>
      <c r="ET78" s="387"/>
      <c r="EU78" s="387"/>
      <c r="EV78" s="387"/>
      <c r="EW78" s="387"/>
      <c r="EX78" s="387"/>
      <c r="EY78" s="387"/>
      <c r="EZ78" s="387"/>
      <c r="FA78" s="387"/>
      <c r="FB78" s="387"/>
      <c r="FC78" s="387"/>
      <c r="FD78" s="387"/>
      <c r="FE78" s="387"/>
      <c r="FF78" s="387"/>
      <c r="FG78" s="387"/>
      <c r="FH78" s="387"/>
      <c r="FI78" s="387"/>
      <c r="FJ78" s="387"/>
      <c r="FK78" s="387"/>
      <c r="FL78" s="387"/>
      <c r="FM78" s="387"/>
      <c r="FN78" s="387"/>
      <c r="FO78" s="387"/>
      <c r="FP78" s="387"/>
      <c r="FQ78" s="387"/>
      <c r="FR78" s="387"/>
      <c r="FS78" s="387"/>
      <c r="FT78" s="387"/>
      <c r="FU78" s="387"/>
      <c r="FV78" s="387"/>
      <c r="FW78" s="387"/>
      <c r="FX78" s="387"/>
      <c r="FY78" s="387"/>
      <c r="FZ78" s="387"/>
      <c r="GA78" s="387"/>
      <c r="GB78" s="387"/>
      <c r="GC78" s="387"/>
      <c r="GD78" s="387"/>
      <c r="GE78" s="387"/>
      <c r="GF78" s="387"/>
      <c r="GG78" s="387"/>
      <c r="GH78" s="387"/>
      <c r="GI78" s="387"/>
      <c r="GJ78" s="387"/>
      <c r="GK78" s="387"/>
      <c r="GL78" s="387"/>
      <c r="GM78" s="387"/>
      <c r="GN78" s="387"/>
      <c r="GO78" s="387"/>
      <c r="GP78" s="387"/>
      <c r="GQ78" s="387"/>
      <c r="GR78" s="387"/>
      <c r="GS78" s="387"/>
      <c r="GT78" s="387"/>
      <c r="GU78" s="387"/>
      <c r="GV78" s="387"/>
      <c r="GW78" s="387"/>
      <c r="GX78" s="387"/>
      <c r="GY78" s="387"/>
      <c r="GZ78" s="387"/>
      <c r="HA78" s="387"/>
      <c r="HB78" s="387"/>
      <c r="HC78" s="387"/>
      <c r="HD78" s="387"/>
      <c r="HE78" s="387"/>
      <c r="HF78" s="387"/>
      <c r="HG78" s="387"/>
      <c r="HH78" s="387"/>
      <c r="HI78" s="387"/>
      <c r="HJ78" s="387"/>
      <c r="HK78" s="387"/>
      <c r="HL78" s="387"/>
      <c r="HM78" s="387"/>
      <c r="HN78" s="387"/>
      <c r="HO78" s="387"/>
      <c r="HP78" s="387"/>
      <c r="HQ78" s="387"/>
      <c r="HR78" s="387"/>
      <c r="HS78" s="387"/>
      <c r="HT78" s="387"/>
      <c r="HU78" s="387"/>
      <c r="HV78" s="387"/>
      <c r="HW78" s="387"/>
      <c r="HX78" s="387"/>
      <c r="HY78" s="387"/>
      <c r="HZ78" s="387"/>
      <c r="IA78" s="387"/>
      <c r="IB78" s="387"/>
      <c r="IC78" s="387"/>
      <c r="ID78" s="387"/>
      <c r="IE78" s="387"/>
      <c r="IF78" s="387"/>
      <c r="IG78" s="387"/>
      <c r="IH78" s="387"/>
      <c r="II78" s="387"/>
      <c r="IJ78" s="387"/>
      <c r="IK78" s="387"/>
      <c r="IL78" s="387"/>
      <c r="IM78" s="387"/>
      <c r="IN78" s="387"/>
      <c r="IO78" s="387"/>
      <c r="IP78" s="387"/>
      <c r="IQ78" s="387"/>
      <c r="IR78" s="387"/>
      <c r="IS78" s="387"/>
      <c r="IT78" s="387"/>
      <c r="IU78" s="391"/>
    </row>
    <row r="79" spans="1:255" ht="23.1" customHeight="1">
      <c r="A79" s="406"/>
      <c r="B79" s="1113"/>
      <c r="C79" s="348"/>
      <c r="D79" s="546" t="s">
        <v>1654</v>
      </c>
      <c r="E79" s="280"/>
      <c r="F79" s="248"/>
      <c r="G79" s="248"/>
      <c r="H79" s="248"/>
      <c r="I79" s="248"/>
      <c r="J79" s="248"/>
      <c r="K79" s="248"/>
      <c r="L79" s="387"/>
      <c r="M79" s="387"/>
      <c r="N79" s="387"/>
      <c r="O79" s="387"/>
      <c r="P79" s="387"/>
      <c r="Q79" s="387"/>
      <c r="R79" s="387"/>
      <c r="S79" s="387"/>
      <c r="T79" s="387"/>
      <c r="U79" s="387"/>
      <c r="V79" s="387"/>
      <c r="W79" s="387"/>
      <c r="X79" s="387"/>
      <c r="Y79" s="387"/>
      <c r="Z79" s="387"/>
      <c r="AA79" s="387"/>
      <c r="AB79" s="387"/>
      <c r="AC79" s="387"/>
      <c r="AD79" s="387"/>
      <c r="AE79" s="387"/>
      <c r="AF79" s="387"/>
      <c r="AG79" s="387"/>
      <c r="AH79" s="387"/>
      <c r="AI79" s="387"/>
      <c r="AJ79" s="387"/>
      <c r="AK79" s="387"/>
      <c r="AL79" s="387"/>
      <c r="AM79" s="387"/>
      <c r="AN79" s="387"/>
      <c r="AO79" s="387"/>
      <c r="AP79" s="387"/>
      <c r="AQ79" s="387"/>
      <c r="AR79" s="387"/>
      <c r="AS79" s="387"/>
      <c r="AT79" s="387"/>
      <c r="AU79" s="387"/>
      <c r="AV79" s="387"/>
      <c r="AW79" s="387"/>
      <c r="AX79" s="387"/>
      <c r="AY79" s="387"/>
      <c r="AZ79" s="387"/>
      <c r="BA79" s="387"/>
      <c r="BB79" s="387"/>
      <c r="BC79" s="387"/>
      <c r="BD79" s="387"/>
      <c r="BE79" s="387"/>
      <c r="BF79" s="387"/>
      <c r="BG79" s="387"/>
      <c r="BH79" s="387"/>
      <c r="BI79" s="387"/>
      <c r="BJ79" s="387"/>
      <c r="BK79" s="387"/>
      <c r="BL79" s="387"/>
      <c r="BM79" s="387"/>
      <c r="BN79" s="387"/>
      <c r="BO79" s="387"/>
      <c r="BP79" s="387"/>
      <c r="BQ79" s="387"/>
      <c r="BR79" s="387"/>
      <c r="BS79" s="387"/>
      <c r="BT79" s="387"/>
      <c r="BU79" s="387"/>
      <c r="BV79" s="387"/>
      <c r="BW79" s="387"/>
      <c r="BX79" s="387"/>
      <c r="BY79" s="387"/>
      <c r="BZ79" s="387"/>
      <c r="CA79" s="387"/>
      <c r="CB79" s="387"/>
      <c r="CC79" s="387"/>
      <c r="CD79" s="387"/>
      <c r="CE79" s="387"/>
      <c r="CF79" s="387"/>
      <c r="CG79" s="387"/>
      <c r="CH79" s="387"/>
      <c r="CI79" s="387"/>
      <c r="CJ79" s="387"/>
      <c r="CK79" s="387"/>
      <c r="CL79" s="387"/>
      <c r="CM79" s="387"/>
      <c r="CN79" s="387"/>
      <c r="CO79" s="387"/>
      <c r="CP79" s="387"/>
      <c r="CQ79" s="387"/>
      <c r="CR79" s="387"/>
      <c r="CS79" s="387"/>
      <c r="CT79" s="387"/>
      <c r="CU79" s="387"/>
      <c r="CV79" s="387"/>
      <c r="CW79" s="387"/>
      <c r="CX79" s="387"/>
      <c r="CY79" s="387"/>
      <c r="CZ79" s="387"/>
      <c r="DA79" s="387"/>
      <c r="DB79" s="387"/>
      <c r="DC79" s="387"/>
      <c r="DD79" s="387"/>
      <c r="DE79" s="387"/>
      <c r="DF79" s="387"/>
      <c r="DG79" s="387"/>
      <c r="DH79" s="387"/>
      <c r="DI79" s="387"/>
      <c r="DJ79" s="387"/>
      <c r="DK79" s="387"/>
      <c r="DL79" s="387"/>
      <c r="DM79" s="387"/>
      <c r="DN79" s="387"/>
      <c r="DO79" s="387"/>
      <c r="DP79" s="387"/>
      <c r="DQ79" s="387"/>
      <c r="DR79" s="387"/>
      <c r="DS79" s="387"/>
      <c r="DT79" s="387"/>
      <c r="DU79" s="387"/>
      <c r="DV79" s="387"/>
      <c r="DW79" s="387"/>
      <c r="DX79" s="387"/>
      <c r="DY79" s="387"/>
      <c r="DZ79" s="387"/>
      <c r="EA79" s="387"/>
      <c r="EB79" s="387"/>
      <c r="EC79" s="387"/>
      <c r="ED79" s="387"/>
      <c r="EE79" s="387"/>
      <c r="EF79" s="387"/>
      <c r="EG79" s="387"/>
      <c r="EH79" s="387"/>
      <c r="EI79" s="387"/>
      <c r="EJ79" s="387"/>
      <c r="EK79" s="387"/>
      <c r="EL79" s="387"/>
      <c r="EM79" s="387"/>
      <c r="EN79" s="387"/>
      <c r="EO79" s="387"/>
      <c r="EP79" s="387"/>
      <c r="EQ79" s="387"/>
      <c r="ER79" s="387"/>
      <c r="ES79" s="387"/>
      <c r="ET79" s="387"/>
      <c r="EU79" s="387"/>
      <c r="EV79" s="387"/>
      <c r="EW79" s="387"/>
      <c r="EX79" s="387"/>
      <c r="EY79" s="387"/>
      <c r="EZ79" s="387"/>
      <c r="FA79" s="387"/>
      <c r="FB79" s="387"/>
      <c r="FC79" s="387"/>
      <c r="FD79" s="387"/>
      <c r="FE79" s="387"/>
      <c r="FF79" s="387"/>
      <c r="FG79" s="387"/>
      <c r="FH79" s="387"/>
      <c r="FI79" s="387"/>
      <c r="FJ79" s="387"/>
      <c r="FK79" s="387"/>
      <c r="FL79" s="387"/>
      <c r="FM79" s="387"/>
      <c r="FN79" s="387"/>
      <c r="FO79" s="387"/>
      <c r="FP79" s="387"/>
      <c r="FQ79" s="387"/>
      <c r="FR79" s="387"/>
      <c r="FS79" s="387"/>
      <c r="FT79" s="387"/>
      <c r="FU79" s="387"/>
      <c r="FV79" s="387"/>
      <c r="FW79" s="387"/>
      <c r="FX79" s="387"/>
      <c r="FY79" s="387"/>
      <c r="FZ79" s="387"/>
      <c r="GA79" s="387"/>
      <c r="GB79" s="387"/>
      <c r="GC79" s="387"/>
      <c r="GD79" s="387"/>
      <c r="GE79" s="387"/>
      <c r="GF79" s="387"/>
      <c r="GG79" s="387"/>
      <c r="GH79" s="387"/>
      <c r="GI79" s="387"/>
      <c r="GJ79" s="387"/>
      <c r="GK79" s="387"/>
      <c r="GL79" s="387"/>
      <c r="GM79" s="387"/>
      <c r="GN79" s="387"/>
      <c r="GO79" s="387"/>
      <c r="GP79" s="387"/>
      <c r="GQ79" s="387"/>
      <c r="GR79" s="387"/>
      <c r="GS79" s="387"/>
      <c r="GT79" s="387"/>
      <c r="GU79" s="387"/>
      <c r="GV79" s="387"/>
      <c r="GW79" s="387"/>
      <c r="GX79" s="387"/>
      <c r="GY79" s="387"/>
      <c r="GZ79" s="387"/>
      <c r="HA79" s="387"/>
      <c r="HB79" s="387"/>
      <c r="HC79" s="387"/>
      <c r="HD79" s="387"/>
      <c r="HE79" s="387"/>
      <c r="HF79" s="387"/>
      <c r="HG79" s="387"/>
      <c r="HH79" s="387"/>
      <c r="HI79" s="387"/>
      <c r="HJ79" s="387"/>
      <c r="HK79" s="387"/>
      <c r="HL79" s="387"/>
      <c r="HM79" s="387"/>
      <c r="HN79" s="387"/>
      <c r="HO79" s="387"/>
      <c r="HP79" s="387"/>
      <c r="HQ79" s="387"/>
      <c r="HR79" s="387"/>
      <c r="HS79" s="387"/>
      <c r="HT79" s="387"/>
      <c r="HU79" s="387"/>
      <c r="HV79" s="387"/>
      <c r="HW79" s="387"/>
      <c r="HX79" s="387"/>
      <c r="HY79" s="387"/>
      <c r="HZ79" s="387"/>
      <c r="IA79" s="387"/>
      <c r="IB79" s="387"/>
      <c r="IC79" s="387"/>
      <c r="ID79" s="387"/>
      <c r="IE79" s="387"/>
      <c r="IF79" s="387"/>
      <c r="IG79" s="387"/>
      <c r="IH79" s="387"/>
      <c r="II79" s="387"/>
      <c r="IJ79" s="387"/>
      <c r="IK79" s="387"/>
      <c r="IL79" s="387"/>
      <c r="IM79" s="387"/>
      <c r="IN79" s="387"/>
      <c r="IO79" s="387"/>
      <c r="IP79" s="387"/>
      <c r="IQ79" s="387"/>
      <c r="IR79" s="387"/>
      <c r="IS79" s="387"/>
      <c r="IT79" s="387"/>
      <c r="IU79" s="391"/>
    </row>
    <row r="80" spans="1:255" ht="15" customHeight="1">
      <c r="A80" s="406"/>
      <c r="B80" s="1113"/>
      <c r="C80" s="348"/>
      <c r="D80" s="547" t="s">
        <v>230</v>
      </c>
      <c r="E80" s="280"/>
      <c r="F80" s="248"/>
      <c r="G80" s="248"/>
      <c r="H80" s="248"/>
      <c r="I80" s="248"/>
      <c r="J80" s="248"/>
      <c r="K80" s="248"/>
      <c r="L80" s="387"/>
      <c r="M80" s="387"/>
      <c r="N80" s="387"/>
      <c r="O80" s="387"/>
      <c r="P80" s="387"/>
      <c r="Q80" s="387"/>
      <c r="R80" s="387"/>
      <c r="S80" s="387"/>
      <c r="T80" s="387"/>
      <c r="U80" s="387"/>
      <c r="V80" s="387"/>
      <c r="W80" s="387"/>
      <c r="X80" s="387"/>
      <c r="Y80" s="387"/>
      <c r="Z80" s="387"/>
      <c r="AA80" s="387"/>
      <c r="AB80" s="387"/>
      <c r="AC80" s="387"/>
      <c r="AD80" s="387"/>
      <c r="AE80" s="387"/>
      <c r="AF80" s="387"/>
      <c r="AG80" s="387"/>
      <c r="AH80" s="387"/>
      <c r="AI80" s="387"/>
      <c r="AJ80" s="387"/>
      <c r="AK80" s="387"/>
      <c r="AL80" s="387"/>
      <c r="AM80" s="387"/>
      <c r="AN80" s="387"/>
      <c r="AO80" s="387"/>
      <c r="AP80" s="387"/>
      <c r="AQ80" s="387"/>
      <c r="AR80" s="387"/>
      <c r="AS80" s="387"/>
      <c r="AT80" s="387"/>
      <c r="AU80" s="387"/>
      <c r="AV80" s="387"/>
      <c r="AW80" s="387"/>
      <c r="AX80" s="387"/>
      <c r="AY80" s="387"/>
      <c r="AZ80" s="387"/>
      <c r="BA80" s="387"/>
      <c r="BB80" s="387"/>
      <c r="BC80" s="387"/>
      <c r="BD80" s="387"/>
      <c r="BE80" s="387"/>
      <c r="BF80" s="387"/>
      <c r="BG80" s="387"/>
      <c r="BH80" s="387"/>
      <c r="BI80" s="387"/>
      <c r="BJ80" s="387"/>
      <c r="BK80" s="387"/>
      <c r="BL80" s="387"/>
      <c r="BM80" s="387"/>
      <c r="BN80" s="387"/>
      <c r="BO80" s="387"/>
      <c r="BP80" s="387"/>
      <c r="BQ80" s="387"/>
      <c r="BR80" s="387"/>
      <c r="BS80" s="387"/>
      <c r="BT80" s="387"/>
      <c r="BU80" s="387"/>
      <c r="BV80" s="387"/>
      <c r="BW80" s="387"/>
      <c r="BX80" s="387"/>
      <c r="BY80" s="387"/>
      <c r="BZ80" s="387"/>
      <c r="CA80" s="387"/>
      <c r="CB80" s="387"/>
      <c r="CC80" s="387"/>
      <c r="CD80" s="387"/>
      <c r="CE80" s="387"/>
      <c r="CF80" s="387"/>
      <c r="CG80" s="387"/>
      <c r="CH80" s="387"/>
      <c r="CI80" s="387"/>
      <c r="CJ80" s="387"/>
      <c r="CK80" s="387"/>
      <c r="CL80" s="387"/>
      <c r="CM80" s="387"/>
      <c r="CN80" s="387"/>
      <c r="CO80" s="387"/>
      <c r="CP80" s="387"/>
      <c r="CQ80" s="387"/>
      <c r="CR80" s="387"/>
      <c r="CS80" s="387"/>
      <c r="CT80" s="387"/>
      <c r="CU80" s="387"/>
      <c r="CV80" s="387"/>
      <c r="CW80" s="387"/>
      <c r="CX80" s="387"/>
      <c r="CY80" s="387"/>
      <c r="CZ80" s="387"/>
      <c r="DA80" s="387"/>
      <c r="DB80" s="387"/>
      <c r="DC80" s="387"/>
      <c r="DD80" s="387"/>
      <c r="DE80" s="387"/>
      <c r="DF80" s="387"/>
      <c r="DG80" s="387"/>
      <c r="DH80" s="387"/>
      <c r="DI80" s="387"/>
      <c r="DJ80" s="387"/>
      <c r="DK80" s="387"/>
      <c r="DL80" s="387"/>
      <c r="DM80" s="387"/>
      <c r="DN80" s="387"/>
      <c r="DO80" s="387"/>
      <c r="DP80" s="387"/>
      <c r="DQ80" s="387"/>
      <c r="DR80" s="387"/>
      <c r="DS80" s="387"/>
      <c r="DT80" s="387"/>
      <c r="DU80" s="387"/>
      <c r="DV80" s="387"/>
      <c r="DW80" s="387"/>
      <c r="DX80" s="387"/>
      <c r="DY80" s="387"/>
      <c r="DZ80" s="387"/>
      <c r="EA80" s="387"/>
      <c r="EB80" s="387"/>
      <c r="EC80" s="387"/>
      <c r="ED80" s="387"/>
      <c r="EE80" s="387"/>
      <c r="EF80" s="387"/>
      <c r="EG80" s="387"/>
      <c r="EH80" s="387"/>
      <c r="EI80" s="387"/>
      <c r="EJ80" s="387"/>
      <c r="EK80" s="387"/>
      <c r="EL80" s="387"/>
      <c r="EM80" s="387"/>
      <c r="EN80" s="387"/>
      <c r="EO80" s="387"/>
      <c r="EP80" s="387"/>
      <c r="EQ80" s="387"/>
      <c r="ER80" s="387"/>
      <c r="ES80" s="387"/>
      <c r="ET80" s="387"/>
      <c r="EU80" s="387"/>
      <c r="EV80" s="387"/>
      <c r="EW80" s="387"/>
      <c r="EX80" s="387"/>
      <c r="EY80" s="387"/>
      <c r="EZ80" s="387"/>
      <c r="FA80" s="387"/>
      <c r="FB80" s="387"/>
      <c r="FC80" s="387"/>
      <c r="FD80" s="387"/>
      <c r="FE80" s="387"/>
      <c r="FF80" s="387"/>
      <c r="FG80" s="387"/>
      <c r="FH80" s="387"/>
      <c r="FI80" s="387"/>
      <c r="FJ80" s="387"/>
      <c r="FK80" s="387"/>
      <c r="FL80" s="387"/>
      <c r="FM80" s="387"/>
      <c r="FN80" s="387"/>
      <c r="FO80" s="387"/>
      <c r="FP80" s="387"/>
      <c r="FQ80" s="387"/>
      <c r="FR80" s="387"/>
      <c r="FS80" s="387"/>
      <c r="FT80" s="387"/>
      <c r="FU80" s="387"/>
      <c r="FV80" s="387"/>
      <c r="FW80" s="387"/>
      <c r="FX80" s="387"/>
      <c r="FY80" s="387"/>
      <c r="FZ80" s="387"/>
      <c r="GA80" s="387"/>
      <c r="GB80" s="387"/>
      <c r="GC80" s="387"/>
      <c r="GD80" s="387"/>
      <c r="GE80" s="387"/>
      <c r="GF80" s="387"/>
      <c r="GG80" s="387"/>
      <c r="GH80" s="387"/>
      <c r="GI80" s="387"/>
      <c r="GJ80" s="387"/>
      <c r="GK80" s="387"/>
      <c r="GL80" s="387"/>
      <c r="GM80" s="387"/>
      <c r="GN80" s="387"/>
      <c r="GO80" s="387"/>
      <c r="GP80" s="387"/>
      <c r="GQ80" s="387"/>
      <c r="GR80" s="387"/>
      <c r="GS80" s="387"/>
      <c r="GT80" s="387"/>
      <c r="GU80" s="387"/>
      <c r="GV80" s="387"/>
      <c r="GW80" s="387"/>
      <c r="GX80" s="387"/>
      <c r="GY80" s="387"/>
      <c r="GZ80" s="387"/>
      <c r="HA80" s="387"/>
      <c r="HB80" s="387"/>
      <c r="HC80" s="387"/>
      <c r="HD80" s="387"/>
      <c r="HE80" s="387"/>
      <c r="HF80" s="387"/>
      <c r="HG80" s="387"/>
      <c r="HH80" s="387"/>
      <c r="HI80" s="387"/>
      <c r="HJ80" s="387"/>
      <c r="HK80" s="387"/>
      <c r="HL80" s="387"/>
      <c r="HM80" s="387"/>
      <c r="HN80" s="387"/>
      <c r="HO80" s="387"/>
      <c r="HP80" s="387"/>
      <c r="HQ80" s="387"/>
      <c r="HR80" s="387"/>
      <c r="HS80" s="387"/>
      <c r="HT80" s="387"/>
      <c r="HU80" s="387"/>
      <c r="HV80" s="387"/>
      <c r="HW80" s="387"/>
      <c r="HX80" s="387"/>
      <c r="HY80" s="387"/>
      <c r="HZ80" s="387"/>
      <c r="IA80" s="387"/>
      <c r="IB80" s="387"/>
      <c r="IC80" s="387"/>
      <c r="ID80" s="387"/>
      <c r="IE80" s="387"/>
      <c r="IF80" s="387"/>
      <c r="IG80" s="387"/>
      <c r="IH80" s="387"/>
      <c r="II80" s="387"/>
      <c r="IJ80" s="387"/>
      <c r="IK80" s="387"/>
      <c r="IL80" s="387"/>
      <c r="IM80" s="387"/>
      <c r="IN80" s="387"/>
      <c r="IO80" s="387"/>
      <c r="IP80" s="387"/>
      <c r="IQ80" s="387"/>
      <c r="IR80" s="387"/>
      <c r="IS80" s="387"/>
      <c r="IT80" s="387"/>
      <c r="IU80" s="391"/>
    </row>
    <row r="81" spans="1:255" ht="15.6" customHeight="1" thickBot="1">
      <c r="A81" s="406"/>
      <c r="B81" s="1114"/>
      <c r="C81" s="284"/>
      <c r="D81" s="538" t="s">
        <v>500</v>
      </c>
      <c r="E81" s="280"/>
      <c r="F81" s="248"/>
      <c r="G81" s="248"/>
      <c r="H81" s="248"/>
      <c r="I81" s="248"/>
      <c r="J81" s="248"/>
      <c r="K81" s="248"/>
      <c r="L81" s="387"/>
      <c r="M81" s="387"/>
      <c r="N81" s="387"/>
      <c r="O81" s="387"/>
      <c r="P81" s="387"/>
      <c r="Q81" s="387"/>
      <c r="R81" s="387"/>
      <c r="S81" s="387"/>
      <c r="T81" s="387"/>
      <c r="U81" s="387"/>
      <c r="V81" s="387"/>
      <c r="W81" s="387"/>
      <c r="X81" s="387"/>
      <c r="Y81" s="387"/>
      <c r="Z81" s="387"/>
      <c r="AA81" s="387"/>
      <c r="AB81" s="387"/>
      <c r="AC81" s="387"/>
      <c r="AD81" s="387"/>
      <c r="AE81" s="387"/>
      <c r="AF81" s="387"/>
      <c r="AG81" s="387"/>
      <c r="AH81" s="387"/>
      <c r="AI81" s="387"/>
      <c r="AJ81" s="387"/>
      <c r="AK81" s="387"/>
      <c r="AL81" s="387"/>
      <c r="AM81" s="387"/>
      <c r="AN81" s="387"/>
      <c r="AO81" s="387"/>
      <c r="AP81" s="387"/>
      <c r="AQ81" s="387"/>
      <c r="AR81" s="387"/>
      <c r="AS81" s="387"/>
      <c r="AT81" s="387"/>
      <c r="AU81" s="387"/>
      <c r="AV81" s="387"/>
      <c r="AW81" s="387"/>
      <c r="AX81" s="387"/>
      <c r="AY81" s="387"/>
      <c r="AZ81" s="387"/>
      <c r="BA81" s="387"/>
      <c r="BB81" s="387"/>
      <c r="BC81" s="387"/>
      <c r="BD81" s="387"/>
      <c r="BE81" s="387"/>
      <c r="BF81" s="387"/>
      <c r="BG81" s="387"/>
      <c r="BH81" s="387"/>
      <c r="BI81" s="387"/>
      <c r="BJ81" s="387"/>
      <c r="BK81" s="387"/>
      <c r="BL81" s="387"/>
      <c r="BM81" s="387"/>
      <c r="BN81" s="387"/>
      <c r="BO81" s="387"/>
      <c r="BP81" s="387"/>
      <c r="BQ81" s="387"/>
      <c r="BR81" s="387"/>
      <c r="BS81" s="387"/>
      <c r="BT81" s="387"/>
      <c r="BU81" s="387"/>
      <c r="BV81" s="387"/>
      <c r="BW81" s="387"/>
      <c r="BX81" s="387"/>
      <c r="BY81" s="387"/>
      <c r="BZ81" s="387"/>
      <c r="CA81" s="387"/>
      <c r="CB81" s="387"/>
      <c r="CC81" s="387"/>
      <c r="CD81" s="387"/>
      <c r="CE81" s="387"/>
      <c r="CF81" s="387"/>
      <c r="CG81" s="387"/>
      <c r="CH81" s="387"/>
      <c r="CI81" s="387"/>
      <c r="CJ81" s="387"/>
      <c r="CK81" s="387"/>
      <c r="CL81" s="387"/>
      <c r="CM81" s="387"/>
      <c r="CN81" s="387"/>
      <c r="CO81" s="387"/>
      <c r="CP81" s="387"/>
      <c r="CQ81" s="387"/>
      <c r="CR81" s="387"/>
      <c r="CS81" s="387"/>
      <c r="CT81" s="387"/>
      <c r="CU81" s="387"/>
      <c r="CV81" s="387"/>
      <c r="CW81" s="387"/>
      <c r="CX81" s="387"/>
      <c r="CY81" s="387"/>
      <c r="CZ81" s="387"/>
      <c r="DA81" s="387"/>
      <c r="DB81" s="387"/>
      <c r="DC81" s="387"/>
      <c r="DD81" s="387"/>
      <c r="DE81" s="387"/>
      <c r="DF81" s="387"/>
      <c r="DG81" s="387"/>
      <c r="DH81" s="387"/>
      <c r="DI81" s="387"/>
      <c r="DJ81" s="387"/>
      <c r="DK81" s="387"/>
      <c r="DL81" s="387"/>
      <c r="DM81" s="387"/>
      <c r="DN81" s="387"/>
      <c r="DO81" s="387"/>
      <c r="DP81" s="387"/>
      <c r="DQ81" s="387"/>
      <c r="DR81" s="387"/>
      <c r="DS81" s="387"/>
      <c r="DT81" s="387"/>
      <c r="DU81" s="387"/>
      <c r="DV81" s="387"/>
      <c r="DW81" s="387"/>
      <c r="DX81" s="387"/>
      <c r="DY81" s="387"/>
      <c r="DZ81" s="387"/>
      <c r="EA81" s="387"/>
      <c r="EB81" s="387"/>
      <c r="EC81" s="387"/>
      <c r="ED81" s="387"/>
      <c r="EE81" s="387"/>
      <c r="EF81" s="387"/>
      <c r="EG81" s="387"/>
      <c r="EH81" s="387"/>
      <c r="EI81" s="387"/>
      <c r="EJ81" s="387"/>
      <c r="EK81" s="387"/>
      <c r="EL81" s="387"/>
      <c r="EM81" s="387"/>
      <c r="EN81" s="387"/>
      <c r="EO81" s="387"/>
      <c r="EP81" s="387"/>
      <c r="EQ81" s="387"/>
      <c r="ER81" s="387"/>
      <c r="ES81" s="387"/>
      <c r="ET81" s="387"/>
      <c r="EU81" s="387"/>
      <c r="EV81" s="387"/>
      <c r="EW81" s="387"/>
      <c r="EX81" s="387"/>
      <c r="EY81" s="387"/>
      <c r="EZ81" s="387"/>
      <c r="FA81" s="387"/>
      <c r="FB81" s="387"/>
      <c r="FC81" s="387"/>
      <c r="FD81" s="387"/>
      <c r="FE81" s="387"/>
      <c r="FF81" s="387"/>
      <c r="FG81" s="387"/>
      <c r="FH81" s="387"/>
      <c r="FI81" s="387"/>
      <c r="FJ81" s="387"/>
      <c r="FK81" s="387"/>
      <c r="FL81" s="387"/>
      <c r="FM81" s="387"/>
      <c r="FN81" s="387"/>
      <c r="FO81" s="387"/>
      <c r="FP81" s="387"/>
      <c r="FQ81" s="387"/>
      <c r="FR81" s="387"/>
      <c r="FS81" s="387"/>
      <c r="FT81" s="387"/>
      <c r="FU81" s="387"/>
      <c r="FV81" s="387"/>
      <c r="FW81" s="387"/>
      <c r="FX81" s="387"/>
      <c r="FY81" s="387"/>
      <c r="FZ81" s="387"/>
      <c r="GA81" s="387"/>
      <c r="GB81" s="387"/>
      <c r="GC81" s="387"/>
      <c r="GD81" s="387"/>
      <c r="GE81" s="387"/>
      <c r="GF81" s="387"/>
      <c r="GG81" s="387"/>
      <c r="GH81" s="387"/>
      <c r="GI81" s="387"/>
      <c r="GJ81" s="387"/>
      <c r="GK81" s="387"/>
      <c r="GL81" s="387"/>
      <c r="GM81" s="387"/>
      <c r="GN81" s="387"/>
      <c r="GO81" s="387"/>
      <c r="GP81" s="387"/>
      <c r="GQ81" s="387"/>
      <c r="GR81" s="387"/>
      <c r="GS81" s="387"/>
      <c r="GT81" s="387"/>
      <c r="GU81" s="387"/>
      <c r="GV81" s="387"/>
      <c r="GW81" s="387"/>
      <c r="GX81" s="387"/>
      <c r="GY81" s="387"/>
      <c r="GZ81" s="387"/>
      <c r="HA81" s="387"/>
      <c r="HB81" s="387"/>
      <c r="HC81" s="387"/>
      <c r="HD81" s="387"/>
      <c r="HE81" s="387"/>
      <c r="HF81" s="387"/>
      <c r="HG81" s="387"/>
      <c r="HH81" s="387"/>
      <c r="HI81" s="387"/>
      <c r="HJ81" s="387"/>
      <c r="HK81" s="387"/>
      <c r="HL81" s="387"/>
      <c r="HM81" s="387"/>
      <c r="HN81" s="387"/>
      <c r="HO81" s="387"/>
      <c r="HP81" s="387"/>
      <c r="HQ81" s="387"/>
      <c r="HR81" s="387"/>
      <c r="HS81" s="387"/>
      <c r="HT81" s="387"/>
      <c r="HU81" s="387"/>
      <c r="HV81" s="387"/>
      <c r="HW81" s="387"/>
      <c r="HX81" s="387"/>
      <c r="HY81" s="387"/>
      <c r="HZ81" s="387"/>
      <c r="IA81" s="387"/>
      <c r="IB81" s="387"/>
      <c r="IC81" s="387"/>
      <c r="ID81" s="387"/>
      <c r="IE81" s="387"/>
      <c r="IF81" s="387"/>
      <c r="IG81" s="387"/>
      <c r="IH81" s="387"/>
      <c r="II81" s="387"/>
      <c r="IJ81" s="387"/>
      <c r="IK81" s="387"/>
      <c r="IL81" s="387"/>
      <c r="IM81" s="387"/>
      <c r="IN81" s="387"/>
      <c r="IO81" s="387"/>
      <c r="IP81" s="387"/>
      <c r="IQ81" s="387"/>
      <c r="IR81" s="387"/>
      <c r="IS81" s="387"/>
      <c r="IT81" s="387"/>
      <c r="IU81" s="391"/>
    </row>
    <row r="82" spans="1:255" ht="24" customHeight="1" thickBot="1">
      <c r="A82" s="406"/>
      <c r="B82" s="858" t="s">
        <v>232</v>
      </c>
      <c r="C82" s="873"/>
      <c r="D82" s="871"/>
      <c r="E82" s="280"/>
      <c r="F82" s="248"/>
      <c r="G82" s="248"/>
      <c r="H82" s="248"/>
      <c r="I82" s="248"/>
      <c r="J82" s="248"/>
      <c r="K82" s="248"/>
      <c r="L82" s="387"/>
      <c r="M82" s="387"/>
      <c r="N82" s="387"/>
      <c r="O82" s="387"/>
      <c r="P82" s="387"/>
      <c r="Q82" s="387"/>
      <c r="R82" s="387"/>
      <c r="S82" s="387"/>
      <c r="T82" s="387"/>
      <c r="U82" s="387"/>
      <c r="V82" s="387"/>
      <c r="W82" s="387"/>
      <c r="X82" s="387"/>
      <c r="Y82" s="387"/>
      <c r="Z82" s="387"/>
      <c r="AA82" s="387"/>
      <c r="AB82" s="387"/>
      <c r="AC82" s="387"/>
      <c r="AD82" s="387"/>
      <c r="AE82" s="387"/>
      <c r="AF82" s="387"/>
      <c r="AG82" s="387"/>
      <c r="AH82" s="387"/>
      <c r="AI82" s="387"/>
      <c r="AJ82" s="387"/>
      <c r="AK82" s="387"/>
      <c r="AL82" s="387"/>
      <c r="AM82" s="387"/>
      <c r="AN82" s="387"/>
      <c r="AO82" s="387"/>
      <c r="AP82" s="387"/>
      <c r="AQ82" s="387"/>
      <c r="AR82" s="387"/>
      <c r="AS82" s="387"/>
      <c r="AT82" s="387"/>
      <c r="AU82" s="387"/>
      <c r="AV82" s="387"/>
      <c r="AW82" s="387"/>
      <c r="AX82" s="387"/>
      <c r="AY82" s="387"/>
      <c r="AZ82" s="387"/>
      <c r="BA82" s="387"/>
      <c r="BB82" s="387"/>
      <c r="BC82" s="387"/>
      <c r="BD82" s="387"/>
      <c r="BE82" s="387"/>
      <c r="BF82" s="387"/>
      <c r="BG82" s="387"/>
      <c r="BH82" s="387"/>
      <c r="BI82" s="387"/>
      <c r="BJ82" s="387"/>
      <c r="BK82" s="387"/>
      <c r="BL82" s="387"/>
      <c r="BM82" s="387"/>
      <c r="BN82" s="387"/>
      <c r="BO82" s="387"/>
      <c r="BP82" s="387"/>
      <c r="BQ82" s="387"/>
      <c r="BR82" s="387"/>
      <c r="BS82" s="387"/>
      <c r="BT82" s="387"/>
      <c r="BU82" s="387"/>
      <c r="BV82" s="387"/>
      <c r="BW82" s="387"/>
      <c r="BX82" s="387"/>
      <c r="BY82" s="387"/>
      <c r="BZ82" s="387"/>
      <c r="CA82" s="387"/>
      <c r="CB82" s="387"/>
      <c r="CC82" s="387"/>
      <c r="CD82" s="387"/>
      <c r="CE82" s="387"/>
      <c r="CF82" s="387"/>
      <c r="CG82" s="387"/>
      <c r="CH82" s="387"/>
      <c r="CI82" s="387"/>
      <c r="CJ82" s="387"/>
      <c r="CK82" s="387"/>
      <c r="CL82" s="387"/>
      <c r="CM82" s="387"/>
      <c r="CN82" s="387"/>
      <c r="CO82" s="387"/>
      <c r="CP82" s="387"/>
      <c r="CQ82" s="387"/>
      <c r="CR82" s="387"/>
      <c r="CS82" s="387"/>
      <c r="CT82" s="387"/>
      <c r="CU82" s="387"/>
      <c r="CV82" s="387"/>
      <c r="CW82" s="387"/>
      <c r="CX82" s="387"/>
      <c r="CY82" s="387"/>
      <c r="CZ82" s="387"/>
      <c r="DA82" s="387"/>
      <c r="DB82" s="387"/>
      <c r="DC82" s="387"/>
      <c r="DD82" s="387"/>
      <c r="DE82" s="387"/>
      <c r="DF82" s="387"/>
      <c r="DG82" s="387"/>
      <c r="DH82" s="387"/>
      <c r="DI82" s="387"/>
      <c r="DJ82" s="387"/>
      <c r="DK82" s="387"/>
      <c r="DL82" s="387"/>
      <c r="DM82" s="387"/>
      <c r="DN82" s="387"/>
      <c r="DO82" s="387"/>
      <c r="DP82" s="387"/>
      <c r="DQ82" s="387"/>
      <c r="DR82" s="387"/>
      <c r="DS82" s="387"/>
      <c r="DT82" s="387"/>
      <c r="DU82" s="387"/>
      <c r="DV82" s="387"/>
      <c r="DW82" s="387"/>
      <c r="DX82" s="387"/>
      <c r="DY82" s="387"/>
      <c r="DZ82" s="387"/>
      <c r="EA82" s="387"/>
      <c r="EB82" s="387"/>
      <c r="EC82" s="387"/>
      <c r="ED82" s="387"/>
      <c r="EE82" s="387"/>
      <c r="EF82" s="387"/>
      <c r="EG82" s="387"/>
      <c r="EH82" s="387"/>
      <c r="EI82" s="387"/>
      <c r="EJ82" s="387"/>
      <c r="EK82" s="387"/>
      <c r="EL82" s="387"/>
      <c r="EM82" s="387"/>
      <c r="EN82" s="387"/>
      <c r="EO82" s="387"/>
      <c r="EP82" s="387"/>
      <c r="EQ82" s="387"/>
      <c r="ER82" s="387"/>
      <c r="ES82" s="387"/>
      <c r="ET82" s="387"/>
      <c r="EU82" s="387"/>
      <c r="EV82" s="387"/>
      <c r="EW82" s="387"/>
      <c r="EX82" s="387"/>
      <c r="EY82" s="387"/>
      <c r="EZ82" s="387"/>
      <c r="FA82" s="387"/>
      <c r="FB82" s="387"/>
      <c r="FC82" s="387"/>
      <c r="FD82" s="387"/>
      <c r="FE82" s="387"/>
      <c r="FF82" s="387"/>
      <c r="FG82" s="387"/>
      <c r="FH82" s="387"/>
      <c r="FI82" s="387"/>
      <c r="FJ82" s="387"/>
      <c r="FK82" s="387"/>
      <c r="FL82" s="387"/>
      <c r="FM82" s="387"/>
      <c r="FN82" s="387"/>
      <c r="FO82" s="387"/>
      <c r="FP82" s="387"/>
      <c r="FQ82" s="387"/>
      <c r="FR82" s="387"/>
      <c r="FS82" s="387"/>
      <c r="FT82" s="387"/>
      <c r="FU82" s="387"/>
      <c r="FV82" s="387"/>
      <c r="FW82" s="387"/>
      <c r="FX82" s="387"/>
      <c r="FY82" s="387"/>
      <c r="FZ82" s="387"/>
      <c r="GA82" s="387"/>
      <c r="GB82" s="387"/>
      <c r="GC82" s="387"/>
      <c r="GD82" s="387"/>
      <c r="GE82" s="387"/>
      <c r="GF82" s="387"/>
      <c r="GG82" s="387"/>
      <c r="GH82" s="387"/>
      <c r="GI82" s="387"/>
      <c r="GJ82" s="387"/>
      <c r="GK82" s="387"/>
      <c r="GL82" s="387"/>
      <c r="GM82" s="387"/>
      <c r="GN82" s="387"/>
      <c r="GO82" s="387"/>
      <c r="GP82" s="387"/>
      <c r="GQ82" s="387"/>
      <c r="GR82" s="387"/>
      <c r="GS82" s="387"/>
      <c r="GT82" s="387"/>
      <c r="GU82" s="387"/>
      <c r="GV82" s="387"/>
      <c r="GW82" s="387"/>
      <c r="GX82" s="387"/>
      <c r="GY82" s="387"/>
      <c r="GZ82" s="387"/>
      <c r="HA82" s="387"/>
      <c r="HB82" s="387"/>
      <c r="HC82" s="387"/>
      <c r="HD82" s="387"/>
      <c r="HE82" s="387"/>
      <c r="HF82" s="387"/>
      <c r="HG82" s="387"/>
      <c r="HH82" s="387"/>
      <c r="HI82" s="387"/>
      <c r="HJ82" s="387"/>
      <c r="HK82" s="387"/>
      <c r="HL82" s="387"/>
      <c r="HM82" s="387"/>
      <c r="HN82" s="387"/>
      <c r="HO82" s="387"/>
      <c r="HP82" s="387"/>
      <c r="HQ82" s="387"/>
      <c r="HR82" s="387"/>
      <c r="HS82" s="387"/>
      <c r="HT82" s="387"/>
      <c r="HU82" s="387"/>
      <c r="HV82" s="387"/>
      <c r="HW82" s="387"/>
      <c r="HX82" s="387"/>
      <c r="HY82" s="387"/>
      <c r="HZ82" s="387"/>
      <c r="IA82" s="387"/>
      <c r="IB82" s="387"/>
      <c r="IC82" s="387"/>
      <c r="ID82" s="387"/>
      <c r="IE82" s="387"/>
      <c r="IF82" s="387"/>
      <c r="IG82" s="387"/>
      <c r="IH82" s="387"/>
      <c r="II82" s="387"/>
      <c r="IJ82" s="387"/>
      <c r="IK82" s="387"/>
      <c r="IL82" s="387"/>
      <c r="IM82" s="387"/>
      <c r="IN82" s="387"/>
      <c r="IO82" s="387"/>
      <c r="IP82" s="387"/>
      <c r="IQ82" s="387"/>
      <c r="IR82" s="387"/>
      <c r="IS82" s="387"/>
      <c r="IT82" s="387"/>
      <c r="IU82" s="391"/>
    </row>
    <row r="83" spans="1:255" ht="263.45" customHeight="1">
      <c r="A83" s="406"/>
      <c r="B83" s="1432" t="s">
        <v>233</v>
      </c>
      <c r="C83" s="881"/>
      <c r="D83" s="900" t="s">
        <v>1655</v>
      </c>
      <c r="E83" s="280"/>
      <c r="F83" s="248"/>
      <c r="G83" s="248"/>
      <c r="H83" s="248"/>
      <c r="I83" s="248"/>
      <c r="J83" s="248"/>
      <c r="K83" s="248"/>
      <c r="L83" s="387"/>
      <c r="M83" s="387"/>
      <c r="N83" s="387"/>
      <c r="O83" s="387"/>
      <c r="P83" s="387"/>
      <c r="Q83" s="387"/>
      <c r="R83" s="387"/>
      <c r="S83" s="387"/>
      <c r="T83" s="387"/>
      <c r="U83" s="387"/>
      <c r="V83" s="387"/>
      <c r="W83" s="387"/>
      <c r="X83" s="387"/>
      <c r="Y83" s="387"/>
      <c r="Z83" s="387"/>
      <c r="AA83" s="387"/>
      <c r="AB83" s="387"/>
      <c r="AC83" s="387"/>
      <c r="AD83" s="387"/>
      <c r="AE83" s="387"/>
      <c r="AF83" s="387"/>
      <c r="AG83" s="387"/>
      <c r="AH83" s="387"/>
      <c r="AI83" s="387"/>
      <c r="AJ83" s="387"/>
      <c r="AK83" s="387"/>
      <c r="AL83" s="387"/>
      <c r="AM83" s="387"/>
      <c r="AN83" s="387"/>
      <c r="AO83" s="387"/>
      <c r="AP83" s="387"/>
      <c r="AQ83" s="387"/>
      <c r="AR83" s="387"/>
      <c r="AS83" s="387"/>
      <c r="AT83" s="387"/>
      <c r="AU83" s="387"/>
      <c r="AV83" s="387"/>
      <c r="AW83" s="387"/>
      <c r="AX83" s="387"/>
      <c r="AY83" s="387"/>
      <c r="AZ83" s="387"/>
      <c r="BA83" s="387"/>
      <c r="BB83" s="387"/>
      <c r="BC83" s="387"/>
      <c r="BD83" s="387"/>
      <c r="BE83" s="387"/>
      <c r="BF83" s="387"/>
      <c r="BG83" s="387"/>
      <c r="BH83" s="387"/>
      <c r="BI83" s="387"/>
      <c r="BJ83" s="387"/>
      <c r="BK83" s="387"/>
      <c r="BL83" s="387"/>
      <c r="BM83" s="387"/>
      <c r="BN83" s="387"/>
      <c r="BO83" s="387"/>
      <c r="BP83" s="387"/>
      <c r="BQ83" s="387"/>
      <c r="BR83" s="387"/>
      <c r="BS83" s="387"/>
      <c r="BT83" s="387"/>
      <c r="BU83" s="387"/>
      <c r="BV83" s="387"/>
      <c r="BW83" s="387"/>
      <c r="BX83" s="387"/>
      <c r="BY83" s="387"/>
      <c r="BZ83" s="387"/>
      <c r="CA83" s="387"/>
      <c r="CB83" s="387"/>
      <c r="CC83" s="387"/>
      <c r="CD83" s="387"/>
      <c r="CE83" s="387"/>
      <c r="CF83" s="387"/>
      <c r="CG83" s="387"/>
      <c r="CH83" s="387"/>
      <c r="CI83" s="387"/>
      <c r="CJ83" s="387"/>
      <c r="CK83" s="387"/>
      <c r="CL83" s="387"/>
      <c r="CM83" s="387"/>
      <c r="CN83" s="387"/>
      <c r="CO83" s="387"/>
      <c r="CP83" s="387"/>
      <c r="CQ83" s="387"/>
      <c r="CR83" s="387"/>
      <c r="CS83" s="387"/>
      <c r="CT83" s="387"/>
      <c r="CU83" s="387"/>
      <c r="CV83" s="387"/>
      <c r="CW83" s="387"/>
      <c r="CX83" s="387"/>
      <c r="CY83" s="387"/>
      <c r="CZ83" s="387"/>
      <c r="DA83" s="387"/>
      <c r="DB83" s="387"/>
      <c r="DC83" s="387"/>
      <c r="DD83" s="387"/>
      <c r="DE83" s="387"/>
      <c r="DF83" s="387"/>
      <c r="DG83" s="387"/>
      <c r="DH83" s="387"/>
      <c r="DI83" s="387"/>
      <c r="DJ83" s="387"/>
      <c r="DK83" s="387"/>
      <c r="DL83" s="387"/>
      <c r="DM83" s="387"/>
      <c r="DN83" s="387"/>
      <c r="DO83" s="387"/>
      <c r="DP83" s="387"/>
      <c r="DQ83" s="387"/>
      <c r="DR83" s="387"/>
      <c r="DS83" s="387"/>
      <c r="DT83" s="387"/>
      <c r="DU83" s="387"/>
      <c r="DV83" s="387"/>
      <c r="DW83" s="387"/>
      <c r="DX83" s="387"/>
      <c r="DY83" s="387"/>
      <c r="DZ83" s="387"/>
      <c r="EA83" s="387"/>
      <c r="EB83" s="387"/>
      <c r="EC83" s="387"/>
      <c r="ED83" s="387"/>
      <c r="EE83" s="387"/>
      <c r="EF83" s="387"/>
      <c r="EG83" s="387"/>
      <c r="EH83" s="387"/>
      <c r="EI83" s="387"/>
      <c r="EJ83" s="387"/>
      <c r="EK83" s="387"/>
      <c r="EL83" s="387"/>
      <c r="EM83" s="387"/>
      <c r="EN83" s="387"/>
      <c r="EO83" s="387"/>
      <c r="EP83" s="387"/>
      <c r="EQ83" s="387"/>
      <c r="ER83" s="387"/>
      <c r="ES83" s="387"/>
      <c r="ET83" s="387"/>
      <c r="EU83" s="387"/>
      <c r="EV83" s="387"/>
      <c r="EW83" s="387"/>
      <c r="EX83" s="387"/>
      <c r="EY83" s="387"/>
      <c r="EZ83" s="387"/>
      <c r="FA83" s="387"/>
      <c r="FB83" s="387"/>
      <c r="FC83" s="387"/>
      <c r="FD83" s="387"/>
      <c r="FE83" s="387"/>
      <c r="FF83" s="387"/>
      <c r="FG83" s="387"/>
      <c r="FH83" s="387"/>
      <c r="FI83" s="387"/>
      <c r="FJ83" s="387"/>
      <c r="FK83" s="387"/>
      <c r="FL83" s="387"/>
      <c r="FM83" s="387"/>
      <c r="FN83" s="387"/>
      <c r="FO83" s="387"/>
      <c r="FP83" s="387"/>
      <c r="FQ83" s="387"/>
      <c r="FR83" s="387"/>
      <c r="FS83" s="387"/>
      <c r="FT83" s="387"/>
      <c r="FU83" s="387"/>
      <c r="FV83" s="387"/>
      <c r="FW83" s="387"/>
      <c r="FX83" s="387"/>
      <c r="FY83" s="387"/>
      <c r="FZ83" s="387"/>
      <c r="GA83" s="387"/>
      <c r="GB83" s="387"/>
      <c r="GC83" s="387"/>
      <c r="GD83" s="387"/>
      <c r="GE83" s="387"/>
      <c r="GF83" s="387"/>
      <c r="GG83" s="387"/>
      <c r="GH83" s="387"/>
      <c r="GI83" s="387"/>
      <c r="GJ83" s="387"/>
      <c r="GK83" s="387"/>
      <c r="GL83" s="387"/>
      <c r="GM83" s="387"/>
      <c r="GN83" s="387"/>
      <c r="GO83" s="387"/>
      <c r="GP83" s="387"/>
      <c r="GQ83" s="387"/>
      <c r="GR83" s="387"/>
      <c r="GS83" s="387"/>
      <c r="GT83" s="387"/>
      <c r="GU83" s="387"/>
      <c r="GV83" s="387"/>
      <c r="GW83" s="387"/>
      <c r="GX83" s="387"/>
      <c r="GY83" s="387"/>
      <c r="GZ83" s="387"/>
      <c r="HA83" s="387"/>
      <c r="HB83" s="387"/>
      <c r="HC83" s="387"/>
      <c r="HD83" s="387"/>
      <c r="HE83" s="387"/>
      <c r="HF83" s="387"/>
      <c r="HG83" s="387"/>
      <c r="HH83" s="387"/>
      <c r="HI83" s="387"/>
      <c r="HJ83" s="387"/>
      <c r="HK83" s="387"/>
      <c r="HL83" s="387"/>
      <c r="HM83" s="387"/>
      <c r="HN83" s="387"/>
      <c r="HO83" s="387"/>
      <c r="HP83" s="387"/>
      <c r="HQ83" s="387"/>
      <c r="HR83" s="387"/>
      <c r="HS83" s="387"/>
      <c r="HT83" s="387"/>
      <c r="HU83" s="387"/>
      <c r="HV83" s="387"/>
      <c r="HW83" s="387"/>
      <c r="HX83" s="387"/>
      <c r="HY83" s="387"/>
      <c r="HZ83" s="387"/>
      <c r="IA83" s="387"/>
      <c r="IB83" s="387"/>
      <c r="IC83" s="387"/>
      <c r="ID83" s="387"/>
      <c r="IE83" s="387"/>
      <c r="IF83" s="387"/>
      <c r="IG83" s="387"/>
      <c r="IH83" s="387"/>
      <c r="II83" s="387"/>
      <c r="IJ83" s="387"/>
      <c r="IK83" s="387"/>
      <c r="IL83" s="387"/>
      <c r="IM83" s="387"/>
      <c r="IN83" s="387"/>
      <c r="IO83" s="387"/>
      <c r="IP83" s="387"/>
      <c r="IQ83" s="387"/>
      <c r="IR83" s="387"/>
      <c r="IS83" s="387"/>
      <c r="IT83" s="387"/>
      <c r="IU83" s="391"/>
    </row>
    <row r="84" spans="1:255" ht="153" customHeight="1">
      <c r="A84" s="406"/>
      <c r="B84" s="1113"/>
      <c r="C84" s="348"/>
      <c r="D84" s="546" t="s">
        <v>1656</v>
      </c>
      <c r="E84" s="280"/>
      <c r="F84" s="248"/>
      <c r="G84" s="248"/>
      <c r="H84" s="248"/>
      <c r="I84" s="248"/>
      <c r="J84" s="248"/>
      <c r="K84" s="248"/>
      <c r="L84" s="387"/>
      <c r="M84" s="387"/>
      <c r="N84" s="387"/>
      <c r="O84" s="387"/>
      <c r="P84" s="387"/>
      <c r="Q84" s="387"/>
      <c r="R84" s="387"/>
      <c r="S84" s="387"/>
      <c r="T84" s="387"/>
      <c r="U84" s="387"/>
      <c r="V84" s="387"/>
      <c r="W84" s="387"/>
      <c r="X84" s="387"/>
      <c r="Y84" s="387"/>
      <c r="Z84" s="387"/>
      <c r="AA84" s="387"/>
      <c r="AB84" s="387"/>
      <c r="AC84" s="387"/>
      <c r="AD84" s="387"/>
      <c r="AE84" s="387"/>
      <c r="AF84" s="387"/>
      <c r="AG84" s="387"/>
      <c r="AH84" s="387"/>
      <c r="AI84" s="387"/>
      <c r="AJ84" s="387"/>
      <c r="AK84" s="387"/>
      <c r="AL84" s="387"/>
      <c r="AM84" s="387"/>
      <c r="AN84" s="387"/>
      <c r="AO84" s="387"/>
      <c r="AP84" s="387"/>
      <c r="AQ84" s="387"/>
      <c r="AR84" s="387"/>
      <c r="AS84" s="387"/>
      <c r="AT84" s="387"/>
      <c r="AU84" s="387"/>
      <c r="AV84" s="387"/>
      <c r="AW84" s="387"/>
      <c r="AX84" s="387"/>
      <c r="AY84" s="387"/>
      <c r="AZ84" s="387"/>
      <c r="BA84" s="387"/>
      <c r="BB84" s="387"/>
      <c r="BC84" s="387"/>
      <c r="BD84" s="387"/>
      <c r="BE84" s="387"/>
      <c r="BF84" s="387"/>
      <c r="BG84" s="387"/>
      <c r="BH84" s="387"/>
      <c r="BI84" s="387"/>
      <c r="BJ84" s="387"/>
      <c r="BK84" s="387"/>
      <c r="BL84" s="387"/>
      <c r="BM84" s="387"/>
      <c r="BN84" s="387"/>
      <c r="BO84" s="387"/>
      <c r="BP84" s="387"/>
      <c r="BQ84" s="387"/>
      <c r="BR84" s="387"/>
      <c r="BS84" s="387"/>
      <c r="BT84" s="387"/>
      <c r="BU84" s="387"/>
      <c r="BV84" s="387"/>
      <c r="BW84" s="387"/>
      <c r="BX84" s="387"/>
      <c r="BY84" s="387"/>
      <c r="BZ84" s="387"/>
      <c r="CA84" s="387"/>
      <c r="CB84" s="387"/>
      <c r="CC84" s="387"/>
      <c r="CD84" s="387"/>
      <c r="CE84" s="387"/>
      <c r="CF84" s="387"/>
      <c r="CG84" s="387"/>
      <c r="CH84" s="387"/>
      <c r="CI84" s="387"/>
      <c r="CJ84" s="387"/>
      <c r="CK84" s="387"/>
      <c r="CL84" s="387"/>
      <c r="CM84" s="387"/>
      <c r="CN84" s="387"/>
      <c r="CO84" s="387"/>
      <c r="CP84" s="387"/>
      <c r="CQ84" s="387"/>
      <c r="CR84" s="387"/>
      <c r="CS84" s="387"/>
      <c r="CT84" s="387"/>
      <c r="CU84" s="387"/>
      <c r="CV84" s="387"/>
      <c r="CW84" s="387"/>
      <c r="CX84" s="387"/>
      <c r="CY84" s="387"/>
      <c r="CZ84" s="387"/>
      <c r="DA84" s="387"/>
      <c r="DB84" s="387"/>
      <c r="DC84" s="387"/>
      <c r="DD84" s="387"/>
      <c r="DE84" s="387"/>
      <c r="DF84" s="387"/>
      <c r="DG84" s="387"/>
      <c r="DH84" s="387"/>
      <c r="DI84" s="387"/>
      <c r="DJ84" s="387"/>
      <c r="DK84" s="387"/>
      <c r="DL84" s="387"/>
      <c r="DM84" s="387"/>
      <c r="DN84" s="387"/>
      <c r="DO84" s="387"/>
      <c r="DP84" s="387"/>
      <c r="DQ84" s="387"/>
      <c r="DR84" s="387"/>
      <c r="DS84" s="387"/>
      <c r="DT84" s="387"/>
      <c r="DU84" s="387"/>
      <c r="DV84" s="387"/>
      <c r="DW84" s="387"/>
      <c r="DX84" s="387"/>
      <c r="DY84" s="387"/>
      <c r="DZ84" s="387"/>
      <c r="EA84" s="387"/>
      <c r="EB84" s="387"/>
      <c r="EC84" s="387"/>
      <c r="ED84" s="387"/>
      <c r="EE84" s="387"/>
      <c r="EF84" s="387"/>
      <c r="EG84" s="387"/>
      <c r="EH84" s="387"/>
      <c r="EI84" s="387"/>
      <c r="EJ84" s="387"/>
      <c r="EK84" s="387"/>
      <c r="EL84" s="387"/>
      <c r="EM84" s="387"/>
      <c r="EN84" s="387"/>
      <c r="EO84" s="387"/>
      <c r="EP84" s="387"/>
      <c r="EQ84" s="387"/>
      <c r="ER84" s="387"/>
      <c r="ES84" s="387"/>
      <c r="ET84" s="387"/>
      <c r="EU84" s="387"/>
      <c r="EV84" s="387"/>
      <c r="EW84" s="387"/>
      <c r="EX84" s="387"/>
      <c r="EY84" s="387"/>
      <c r="EZ84" s="387"/>
      <c r="FA84" s="387"/>
      <c r="FB84" s="387"/>
      <c r="FC84" s="387"/>
      <c r="FD84" s="387"/>
      <c r="FE84" s="387"/>
      <c r="FF84" s="387"/>
      <c r="FG84" s="387"/>
      <c r="FH84" s="387"/>
      <c r="FI84" s="387"/>
      <c r="FJ84" s="387"/>
      <c r="FK84" s="387"/>
      <c r="FL84" s="387"/>
      <c r="FM84" s="387"/>
      <c r="FN84" s="387"/>
      <c r="FO84" s="387"/>
      <c r="FP84" s="387"/>
      <c r="FQ84" s="387"/>
      <c r="FR84" s="387"/>
      <c r="FS84" s="387"/>
      <c r="FT84" s="387"/>
      <c r="FU84" s="387"/>
      <c r="FV84" s="387"/>
      <c r="FW84" s="387"/>
      <c r="FX84" s="387"/>
      <c r="FY84" s="387"/>
      <c r="FZ84" s="387"/>
      <c r="GA84" s="387"/>
      <c r="GB84" s="387"/>
      <c r="GC84" s="387"/>
      <c r="GD84" s="387"/>
      <c r="GE84" s="387"/>
      <c r="GF84" s="387"/>
      <c r="GG84" s="387"/>
      <c r="GH84" s="387"/>
      <c r="GI84" s="387"/>
      <c r="GJ84" s="387"/>
      <c r="GK84" s="387"/>
      <c r="GL84" s="387"/>
      <c r="GM84" s="387"/>
      <c r="GN84" s="387"/>
      <c r="GO84" s="387"/>
      <c r="GP84" s="387"/>
      <c r="GQ84" s="387"/>
      <c r="GR84" s="387"/>
      <c r="GS84" s="387"/>
      <c r="GT84" s="387"/>
      <c r="GU84" s="387"/>
      <c r="GV84" s="387"/>
      <c r="GW84" s="387"/>
      <c r="GX84" s="387"/>
      <c r="GY84" s="387"/>
      <c r="GZ84" s="387"/>
      <c r="HA84" s="387"/>
      <c r="HB84" s="387"/>
      <c r="HC84" s="387"/>
      <c r="HD84" s="387"/>
      <c r="HE84" s="387"/>
      <c r="HF84" s="387"/>
      <c r="HG84" s="387"/>
      <c r="HH84" s="387"/>
      <c r="HI84" s="387"/>
      <c r="HJ84" s="387"/>
      <c r="HK84" s="387"/>
      <c r="HL84" s="387"/>
      <c r="HM84" s="387"/>
      <c r="HN84" s="387"/>
      <c r="HO84" s="387"/>
      <c r="HP84" s="387"/>
      <c r="HQ84" s="387"/>
      <c r="HR84" s="387"/>
      <c r="HS84" s="387"/>
      <c r="HT84" s="387"/>
      <c r="HU84" s="387"/>
      <c r="HV84" s="387"/>
      <c r="HW84" s="387"/>
      <c r="HX84" s="387"/>
      <c r="HY84" s="387"/>
      <c r="HZ84" s="387"/>
      <c r="IA84" s="387"/>
      <c r="IB84" s="387"/>
      <c r="IC84" s="387"/>
      <c r="ID84" s="387"/>
      <c r="IE84" s="387"/>
      <c r="IF84" s="387"/>
      <c r="IG84" s="387"/>
      <c r="IH84" s="387"/>
      <c r="II84" s="387"/>
      <c r="IJ84" s="387"/>
      <c r="IK84" s="387"/>
      <c r="IL84" s="387"/>
      <c r="IM84" s="387"/>
      <c r="IN84" s="387"/>
      <c r="IO84" s="387"/>
      <c r="IP84" s="387"/>
      <c r="IQ84" s="387"/>
      <c r="IR84" s="387"/>
      <c r="IS84" s="387"/>
      <c r="IT84" s="387"/>
      <c r="IU84" s="391"/>
    </row>
    <row r="85" spans="1:255" ht="93" customHeight="1">
      <c r="A85" s="406"/>
      <c r="B85" s="1113"/>
      <c r="C85" s="348"/>
      <c r="D85" s="546" t="s">
        <v>1657</v>
      </c>
      <c r="E85" s="280"/>
      <c r="F85" s="248"/>
      <c r="G85" s="248"/>
      <c r="H85" s="248"/>
      <c r="I85" s="248"/>
      <c r="J85" s="248"/>
      <c r="K85" s="248"/>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387"/>
      <c r="BF85" s="387"/>
      <c r="BG85" s="387"/>
      <c r="BH85" s="387"/>
      <c r="BI85" s="387"/>
      <c r="BJ85" s="387"/>
      <c r="BK85" s="387"/>
      <c r="BL85" s="387"/>
      <c r="BM85" s="387"/>
      <c r="BN85" s="387"/>
      <c r="BO85" s="387"/>
      <c r="BP85" s="387"/>
      <c r="BQ85" s="387"/>
      <c r="BR85" s="387"/>
      <c r="BS85" s="387"/>
      <c r="BT85" s="387"/>
      <c r="BU85" s="387"/>
      <c r="BV85" s="387"/>
      <c r="BW85" s="387"/>
      <c r="BX85" s="387"/>
      <c r="BY85" s="387"/>
      <c r="BZ85" s="387"/>
      <c r="CA85" s="387"/>
      <c r="CB85" s="387"/>
      <c r="CC85" s="387"/>
      <c r="CD85" s="387"/>
      <c r="CE85" s="387"/>
      <c r="CF85" s="387"/>
      <c r="CG85" s="387"/>
      <c r="CH85" s="387"/>
      <c r="CI85" s="387"/>
      <c r="CJ85" s="387"/>
      <c r="CK85" s="387"/>
      <c r="CL85" s="387"/>
      <c r="CM85" s="387"/>
      <c r="CN85" s="387"/>
      <c r="CO85" s="387"/>
      <c r="CP85" s="387"/>
      <c r="CQ85" s="387"/>
      <c r="CR85" s="387"/>
      <c r="CS85" s="387"/>
      <c r="CT85" s="387"/>
      <c r="CU85" s="387"/>
      <c r="CV85" s="387"/>
      <c r="CW85" s="387"/>
      <c r="CX85" s="387"/>
      <c r="CY85" s="387"/>
      <c r="CZ85" s="387"/>
      <c r="DA85" s="387"/>
      <c r="DB85" s="387"/>
      <c r="DC85" s="387"/>
      <c r="DD85" s="387"/>
      <c r="DE85" s="387"/>
      <c r="DF85" s="387"/>
      <c r="DG85" s="387"/>
      <c r="DH85" s="387"/>
      <c r="DI85" s="387"/>
      <c r="DJ85" s="387"/>
      <c r="DK85" s="387"/>
      <c r="DL85" s="387"/>
      <c r="DM85" s="387"/>
      <c r="DN85" s="387"/>
      <c r="DO85" s="387"/>
      <c r="DP85" s="387"/>
      <c r="DQ85" s="387"/>
      <c r="DR85" s="387"/>
      <c r="DS85" s="387"/>
      <c r="DT85" s="387"/>
      <c r="DU85" s="387"/>
      <c r="DV85" s="387"/>
      <c r="DW85" s="387"/>
      <c r="DX85" s="387"/>
      <c r="DY85" s="387"/>
      <c r="DZ85" s="387"/>
      <c r="EA85" s="387"/>
      <c r="EB85" s="387"/>
      <c r="EC85" s="387"/>
      <c r="ED85" s="387"/>
      <c r="EE85" s="387"/>
      <c r="EF85" s="387"/>
      <c r="EG85" s="387"/>
      <c r="EH85" s="387"/>
      <c r="EI85" s="387"/>
      <c r="EJ85" s="387"/>
      <c r="EK85" s="387"/>
      <c r="EL85" s="387"/>
      <c r="EM85" s="387"/>
      <c r="EN85" s="387"/>
      <c r="EO85" s="387"/>
      <c r="EP85" s="387"/>
      <c r="EQ85" s="387"/>
      <c r="ER85" s="387"/>
      <c r="ES85" s="387"/>
      <c r="ET85" s="387"/>
      <c r="EU85" s="387"/>
      <c r="EV85" s="387"/>
      <c r="EW85" s="387"/>
      <c r="EX85" s="387"/>
      <c r="EY85" s="387"/>
      <c r="EZ85" s="387"/>
      <c r="FA85" s="387"/>
      <c r="FB85" s="387"/>
      <c r="FC85" s="387"/>
      <c r="FD85" s="387"/>
      <c r="FE85" s="387"/>
      <c r="FF85" s="387"/>
      <c r="FG85" s="387"/>
      <c r="FH85" s="387"/>
      <c r="FI85" s="387"/>
      <c r="FJ85" s="387"/>
      <c r="FK85" s="387"/>
      <c r="FL85" s="387"/>
      <c r="FM85" s="387"/>
      <c r="FN85" s="387"/>
      <c r="FO85" s="387"/>
      <c r="FP85" s="387"/>
      <c r="FQ85" s="387"/>
      <c r="FR85" s="387"/>
      <c r="FS85" s="387"/>
      <c r="FT85" s="387"/>
      <c r="FU85" s="387"/>
      <c r="FV85" s="387"/>
      <c r="FW85" s="387"/>
      <c r="FX85" s="387"/>
      <c r="FY85" s="387"/>
      <c r="FZ85" s="387"/>
      <c r="GA85" s="387"/>
      <c r="GB85" s="387"/>
      <c r="GC85" s="387"/>
      <c r="GD85" s="387"/>
      <c r="GE85" s="387"/>
      <c r="GF85" s="387"/>
      <c r="GG85" s="387"/>
      <c r="GH85" s="387"/>
      <c r="GI85" s="387"/>
      <c r="GJ85" s="387"/>
      <c r="GK85" s="387"/>
      <c r="GL85" s="387"/>
      <c r="GM85" s="387"/>
      <c r="GN85" s="387"/>
      <c r="GO85" s="387"/>
      <c r="GP85" s="387"/>
      <c r="GQ85" s="387"/>
      <c r="GR85" s="387"/>
      <c r="GS85" s="387"/>
      <c r="GT85" s="387"/>
      <c r="GU85" s="387"/>
      <c r="GV85" s="387"/>
      <c r="GW85" s="387"/>
      <c r="GX85" s="387"/>
      <c r="GY85" s="387"/>
      <c r="GZ85" s="387"/>
      <c r="HA85" s="387"/>
      <c r="HB85" s="387"/>
      <c r="HC85" s="387"/>
      <c r="HD85" s="387"/>
      <c r="HE85" s="387"/>
      <c r="HF85" s="387"/>
      <c r="HG85" s="387"/>
      <c r="HH85" s="387"/>
      <c r="HI85" s="387"/>
      <c r="HJ85" s="387"/>
      <c r="HK85" s="387"/>
      <c r="HL85" s="387"/>
      <c r="HM85" s="387"/>
      <c r="HN85" s="387"/>
      <c r="HO85" s="387"/>
      <c r="HP85" s="387"/>
      <c r="HQ85" s="387"/>
      <c r="HR85" s="387"/>
      <c r="HS85" s="387"/>
      <c r="HT85" s="387"/>
      <c r="HU85" s="387"/>
      <c r="HV85" s="387"/>
      <c r="HW85" s="387"/>
      <c r="HX85" s="387"/>
      <c r="HY85" s="387"/>
      <c r="HZ85" s="387"/>
      <c r="IA85" s="387"/>
      <c r="IB85" s="387"/>
      <c r="IC85" s="387"/>
      <c r="ID85" s="387"/>
      <c r="IE85" s="387"/>
      <c r="IF85" s="387"/>
      <c r="IG85" s="387"/>
      <c r="IH85" s="387"/>
      <c r="II85" s="387"/>
      <c r="IJ85" s="387"/>
      <c r="IK85" s="387"/>
      <c r="IL85" s="387"/>
      <c r="IM85" s="387"/>
      <c r="IN85" s="387"/>
      <c r="IO85" s="387"/>
      <c r="IP85" s="387"/>
      <c r="IQ85" s="387"/>
      <c r="IR85" s="387"/>
      <c r="IS85" s="387"/>
      <c r="IT85" s="387"/>
      <c r="IU85" s="391"/>
    </row>
    <row r="86" spans="1:255" ht="72.95" customHeight="1">
      <c r="A86" s="406"/>
      <c r="B86" s="1113"/>
      <c r="C86" s="348"/>
      <c r="D86" s="546" t="s">
        <v>1658</v>
      </c>
      <c r="E86" s="280"/>
      <c r="F86" s="248"/>
      <c r="G86" s="248"/>
      <c r="H86" s="248"/>
      <c r="I86" s="248"/>
      <c r="J86" s="248"/>
      <c r="K86" s="248"/>
      <c r="L86" s="387"/>
      <c r="M86" s="387"/>
      <c r="N86" s="387"/>
      <c r="O86" s="387"/>
      <c r="P86" s="387"/>
      <c r="Q86" s="387"/>
      <c r="R86" s="387"/>
      <c r="S86" s="387"/>
      <c r="T86" s="387"/>
      <c r="U86" s="387"/>
      <c r="V86" s="387"/>
      <c r="W86" s="387"/>
      <c r="X86" s="387"/>
      <c r="Y86" s="387"/>
      <c r="Z86" s="387"/>
      <c r="AA86" s="387"/>
      <c r="AB86" s="387"/>
      <c r="AC86" s="387"/>
      <c r="AD86" s="387"/>
      <c r="AE86" s="387"/>
      <c r="AF86" s="387"/>
      <c r="AG86" s="387"/>
      <c r="AH86" s="387"/>
      <c r="AI86" s="387"/>
      <c r="AJ86" s="387"/>
      <c r="AK86" s="387"/>
      <c r="AL86" s="387"/>
      <c r="AM86" s="387"/>
      <c r="AN86" s="387"/>
      <c r="AO86" s="387"/>
      <c r="AP86" s="387"/>
      <c r="AQ86" s="387"/>
      <c r="AR86" s="387"/>
      <c r="AS86" s="387"/>
      <c r="AT86" s="387"/>
      <c r="AU86" s="387"/>
      <c r="AV86" s="387"/>
      <c r="AW86" s="387"/>
      <c r="AX86" s="387"/>
      <c r="AY86" s="387"/>
      <c r="AZ86" s="387"/>
      <c r="BA86" s="387"/>
      <c r="BB86" s="387"/>
      <c r="BC86" s="387"/>
      <c r="BD86" s="387"/>
      <c r="BE86" s="387"/>
      <c r="BF86" s="387"/>
      <c r="BG86" s="387"/>
      <c r="BH86" s="387"/>
      <c r="BI86" s="387"/>
      <c r="BJ86" s="387"/>
      <c r="BK86" s="387"/>
      <c r="BL86" s="387"/>
      <c r="BM86" s="387"/>
      <c r="BN86" s="387"/>
      <c r="BO86" s="387"/>
      <c r="BP86" s="387"/>
      <c r="BQ86" s="387"/>
      <c r="BR86" s="387"/>
      <c r="BS86" s="387"/>
      <c r="BT86" s="387"/>
      <c r="BU86" s="387"/>
      <c r="BV86" s="387"/>
      <c r="BW86" s="387"/>
      <c r="BX86" s="387"/>
      <c r="BY86" s="387"/>
      <c r="BZ86" s="387"/>
      <c r="CA86" s="387"/>
      <c r="CB86" s="387"/>
      <c r="CC86" s="387"/>
      <c r="CD86" s="387"/>
      <c r="CE86" s="387"/>
      <c r="CF86" s="387"/>
      <c r="CG86" s="387"/>
      <c r="CH86" s="387"/>
      <c r="CI86" s="387"/>
      <c r="CJ86" s="387"/>
      <c r="CK86" s="387"/>
      <c r="CL86" s="387"/>
      <c r="CM86" s="387"/>
      <c r="CN86" s="387"/>
      <c r="CO86" s="387"/>
      <c r="CP86" s="387"/>
      <c r="CQ86" s="387"/>
      <c r="CR86" s="387"/>
      <c r="CS86" s="387"/>
      <c r="CT86" s="387"/>
      <c r="CU86" s="387"/>
      <c r="CV86" s="387"/>
      <c r="CW86" s="387"/>
      <c r="CX86" s="387"/>
      <c r="CY86" s="387"/>
      <c r="CZ86" s="387"/>
      <c r="DA86" s="387"/>
      <c r="DB86" s="387"/>
      <c r="DC86" s="387"/>
      <c r="DD86" s="387"/>
      <c r="DE86" s="387"/>
      <c r="DF86" s="387"/>
      <c r="DG86" s="387"/>
      <c r="DH86" s="387"/>
      <c r="DI86" s="387"/>
      <c r="DJ86" s="387"/>
      <c r="DK86" s="387"/>
      <c r="DL86" s="387"/>
      <c r="DM86" s="387"/>
      <c r="DN86" s="387"/>
      <c r="DO86" s="387"/>
      <c r="DP86" s="387"/>
      <c r="DQ86" s="387"/>
      <c r="DR86" s="387"/>
      <c r="DS86" s="387"/>
      <c r="DT86" s="387"/>
      <c r="DU86" s="387"/>
      <c r="DV86" s="387"/>
      <c r="DW86" s="387"/>
      <c r="DX86" s="387"/>
      <c r="DY86" s="387"/>
      <c r="DZ86" s="387"/>
      <c r="EA86" s="387"/>
      <c r="EB86" s="387"/>
      <c r="EC86" s="387"/>
      <c r="ED86" s="387"/>
      <c r="EE86" s="387"/>
      <c r="EF86" s="387"/>
      <c r="EG86" s="387"/>
      <c r="EH86" s="387"/>
      <c r="EI86" s="387"/>
      <c r="EJ86" s="387"/>
      <c r="EK86" s="387"/>
      <c r="EL86" s="387"/>
      <c r="EM86" s="387"/>
      <c r="EN86" s="387"/>
      <c r="EO86" s="387"/>
      <c r="EP86" s="387"/>
      <c r="EQ86" s="387"/>
      <c r="ER86" s="387"/>
      <c r="ES86" s="387"/>
      <c r="ET86" s="387"/>
      <c r="EU86" s="387"/>
      <c r="EV86" s="387"/>
      <c r="EW86" s="387"/>
      <c r="EX86" s="387"/>
      <c r="EY86" s="387"/>
      <c r="EZ86" s="387"/>
      <c r="FA86" s="387"/>
      <c r="FB86" s="387"/>
      <c r="FC86" s="387"/>
      <c r="FD86" s="387"/>
      <c r="FE86" s="387"/>
      <c r="FF86" s="387"/>
      <c r="FG86" s="387"/>
      <c r="FH86" s="387"/>
      <c r="FI86" s="387"/>
      <c r="FJ86" s="387"/>
      <c r="FK86" s="387"/>
      <c r="FL86" s="387"/>
      <c r="FM86" s="387"/>
      <c r="FN86" s="387"/>
      <c r="FO86" s="387"/>
      <c r="FP86" s="387"/>
      <c r="FQ86" s="387"/>
      <c r="FR86" s="387"/>
      <c r="FS86" s="387"/>
      <c r="FT86" s="387"/>
      <c r="FU86" s="387"/>
      <c r="FV86" s="387"/>
      <c r="FW86" s="387"/>
      <c r="FX86" s="387"/>
      <c r="FY86" s="387"/>
      <c r="FZ86" s="387"/>
      <c r="GA86" s="387"/>
      <c r="GB86" s="387"/>
      <c r="GC86" s="387"/>
      <c r="GD86" s="387"/>
      <c r="GE86" s="387"/>
      <c r="GF86" s="387"/>
      <c r="GG86" s="387"/>
      <c r="GH86" s="387"/>
      <c r="GI86" s="387"/>
      <c r="GJ86" s="387"/>
      <c r="GK86" s="387"/>
      <c r="GL86" s="387"/>
      <c r="GM86" s="387"/>
      <c r="GN86" s="387"/>
      <c r="GO86" s="387"/>
      <c r="GP86" s="387"/>
      <c r="GQ86" s="387"/>
      <c r="GR86" s="387"/>
      <c r="GS86" s="387"/>
      <c r="GT86" s="387"/>
      <c r="GU86" s="387"/>
      <c r="GV86" s="387"/>
      <c r="GW86" s="387"/>
      <c r="GX86" s="387"/>
      <c r="GY86" s="387"/>
      <c r="GZ86" s="387"/>
      <c r="HA86" s="387"/>
      <c r="HB86" s="387"/>
      <c r="HC86" s="387"/>
      <c r="HD86" s="387"/>
      <c r="HE86" s="387"/>
      <c r="HF86" s="387"/>
      <c r="HG86" s="387"/>
      <c r="HH86" s="387"/>
      <c r="HI86" s="387"/>
      <c r="HJ86" s="387"/>
      <c r="HK86" s="387"/>
      <c r="HL86" s="387"/>
      <c r="HM86" s="387"/>
      <c r="HN86" s="387"/>
      <c r="HO86" s="387"/>
      <c r="HP86" s="387"/>
      <c r="HQ86" s="387"/>
      <c r="HR86" s="387"/>
      <c r="HS86" s="387"/>
      <c r="HT86" s="387"/>
      <c r="HU86" s="387"/>
      <c r="HV86" s="387"/>
      <c r="HW86" s="387"/>
      <c r="HX86" s="387"/>
      <c r="HY86" s="387"/>
      <c r="HZ86" s="387"/>
      <c r="IA86" s="387"/>
      <c r="IB86" s="387"/>
      <c r="IC86" s="387"/>
      <c r="ID86" s="387"/>
      <c r="IE86" s="387"/>
      <c r="IF86" s="387"/>
      <c r="IG86" s="387"/>
      <c r="IH86" s="387"/>
      <c r="II86" s="387"/>
      <c r="IJ86" s="387"/>
      <c r="IK86" s="387"/>
      <c r="IL86" s="387"/>
      <c r="IM86" s="387"/>
      <c r="IN86" s="387"/>
      <c r="IO86" s="387"/>
      <c r="IP86" s="387"/>
      <c r="IQ86" s="387"/>
      <c r="IR86" s="387"/>
      <c r="IS86" s="387"/>
      <c r="IT86" s="387"/>
      <c r="IU86" s="391"/>
    </row>
    <row r="87" spans="1:255" ht="183" customHeight="1">
      <c r="A87" s="406"/>
      <c r="B87" s="1113"/>
      <c r="C87" s="348"/>
      <c r="D87" s="546" t="s">
        <v>1659</v>
      </c>
      <c r="E87" s="280"/>
      <c r="F87" s="248"/>
      <c r="G87" s="248"/>
      <c r="H87" s="248"/>
      <c r="I87" s="248"/>
      <c r="J87" s="248"/>
      <c r="K87" s="248"/>
      <c r="L87" s="387"/>
      <c r="M87" s="387"/>
      <c r="N87" s="387"/>
      <c r="O87" s="387"/>
      <c r="P87" s="387"/>
      <c r="Q87" s="387"/>
      <c r="R87" s="387"/>
      <c r="S87" s="387"/>
      <c r="T87" s="387"/>
      <c r="U87" s="387"/>
      <c r="V87" s="387"/>
      <c r="W87" s="387"/>
      <c r="X87" s="387"/>
      <c r="Y87" s="387"/>
      <c r="Z87" s="387"/>
      <c r="AA87" s="387"/>
      <c r="AB87" s="387"/>
      <c r="AC87" s="387"/>
      <c r="AD87" s="387"/>
      <c r="AE87" s="387"/>
      <c r="AF87" s="387"/>
      <c r="AG87" s="387"/>
      <c r="AH87" s="387"/>
      <c r="AI87" s="387"/>
      <c r="AJ87" s="387"/>
      <c r="AK87" s="387"/>
      <c r="AL87" s="387"/>
      <c r="AM87" s="387"/>
      <c r="AN87" s="387"/>
      <c r="AO87" s="387"/>
      <c r="AP87" s="387"/>
      <c r="AQ87" s="387"/>
      <c r="AR87" s="387"/>
      <c r="AS87" s="387"/>
      <c r="AT87" s="387"/>
      <c r="AU87" s="387"/>
      <c r="AV87" s="387"/>
      <c r="AW87" s="387"/>
      <c r="AX87" s="387"/>
      <c r="AY87" s="387"/>
      <c r="AZ87" s="387"/>
      <c r="BA87" s="387"/>
      <c r="BB87" s="387"/>
      <c r="BC87" s="387"/>
      <c r="BD87" s="387"/>
      <c r="BE87" s="387"/>
      <c r="BF87" s="387"/>
      <c r="BG87" s="387"/>
      <c r="BH87" s="387"/>
      <c r="BI87" s="387"/>
      <c r="BJ87" s="387"/>
      <c r="BK87" s="387"/>
      <c r="BL87" s="387"/>
      <c r="BM87" s="387"/>
      <c r="BN87" s="387"/>
      <c r="BO87" s="387"/>
      <c r="BP87" s="387"/>
      <c r="BQ87" s="387"/>
      <c r="BR87" s="387"/>
      <c r="BS87" s="387"/>
      <c r="BT87" s="387"/>
      <c r="BU87" s="387"/>
      <c r="BV87" s="387"/>
      <c r="BW87" s="387"/>
      <c r="BX87" s="387"/>
      <c r="BY87" s="387"/>
      <c r="BZ87" s="387"/>
      <c r="CA87" s="387"/>
      <c r="CB87" s="387"/>
      <c r="CC87" s="387"/>
      <c r="CD87" s="387"/>
      <c r="CE87" s="387"/>
      <c r="CF87" s="387"/>
      <c r="CG87" s="387"/>
      <c r="CH87" s="387"/>
      <c r="CI87" s="387"/>
      <c r="CJ87" s="387"/>
      <c r="CK87" s="387"/>
      <c r="CL87" s="387"/>
      <c r="CM87" s="387"/>
      <c r="CN87" s="387"/>
      <c r="CO87" s="387"/>
      <c r="CP87" s="387"/>
      <c r="CQ87" s="387"/>
      <c r="CR87" s="387"/>
      <c r="CS87" s="387"/>
      <c r="CT87" s="387"/>
      <c r="CU87" s="387"/>
      <c r="CV87" s="387"/>
      <c r="CW87" s="387"/>
      <c r="CX87" s="387"/>
      <c r="CY87" s="387"/>
      <c r="CZ87" s="387"/>
      <c r="DA87" s="387"/>
      <c r="DB87" s="387"/>
      <c r="DC87" s="387"/>
      <c r="DD87" s="387"/>
      <c r="DE87" s="387"/>
      <c r="DF87" s="387"/>
      <c r="DG87" s="387"/>
      <c r="DH87" s="387"/>
      <c r="DI87" s="387"/>
      <c r="DJ87" s="387"/>
      <c r="DK87" s="387"/>
      <c r="DL87" s="387"/>
      <c r="DM87" s="387"/>
      <c r="DN87" s="387"/>
      <c r="DO87" s="387"/>
      <c r="DP87" s="387"/>
      <c r="DQ87" s="387"/>
      <c r="DR87" s="387"/>
      <c r="DS87" s="387"/>
      <c r="DT87" s="387"/>
      <c r="DU87" s="387"/>
      <c r="DV87" s="387"/>
      <c r="DW87" s="387"/>
      <c r="DX87" s="387"/>
      <c r="DY87" s="387"/>
      <c r="DZ87" s="387"/>
      <c r="EA87" s="387"/>
      <c r="EB87" s="387"/>
      <c r="EC87" s="387"/>
      <c r="ED87" s="387"/>
      <c r="EE87" s="387"/>
      <c r="EF87" s="387"/>
      <c r="EG87" s="387"/>
      <c r="EH87" s="387"/>
      <c r="EI87" s="387"/>
      <c r="EJ87" s="387"/>
      <c r="EK87" s="387"/>
      <c r="EL87" s="387"/>
      <c r="EM87" s="387"/>
      <c r="EN87" s="387"/>
      <c r="EO87" s="387"/>
      <c r="EP87" s="387"/>
      <c r="EQ87" s="387"/>
      <c r="ER87" s="387"/>
      <c r="ES87" s="387"/>
      <c r="ET87" s="387"/>
      <c r="EU87" s="387"/>
      <c r="EV87" s="387"/>
      <c r="EW87" s="387"/>
      <c r="EX87" s="387"/>
      <c r="EY87" s="387"/>
      <c r="EZ87" s="387"/>
      <c r="FA87" s="387"/>
      <c r="FB87" s="387"/>
      <c r="FC87" s="387"/>
      <c r="FD87" s="387"/>
      <c r="FE87" s="387"/>
      <c r="FF87" s="387"/>
      <c r="FG87" s="387"/>
      <c r="FH87" s="387"/>
      <c r="FI87" s="387"/>
      <c r="FJ87" s="387"/>
      <c r="FK87" s="387"/>
      <c r="FL87" s="387"/>
      <c r="FM87" s="387"/>
      <c r="FN87" s="387"/>
      <c r="FO87" s="387"/>
      <c r="FP87" s="387"/>
      <c r="FQ87" s="387"/>
      <c r="FR87" s="387"/>
      <c r="FS87" s="387"/>
      <c r="FT87" s="387"/>
      <c r="FU87" s="387"/>
      <c r="FV87" s="387"/>
      <c r="FW87" s="387"/>
      <c r="FX87" s="387"/>
      <c r="FY87" s="387"/>
      <c r="FZ87" s="387"/>
      <c r="GA87" s="387"/>
      <c r="GB87" s="387"/>
      <c r="GC87" s="387"/>
      <c r="GD87" s="387"/>
      <c r="GE87" s="387"/>
      <c r="GF87" s="387"/>
      <c r="GG87" s="387"/>
      <c r="GH87" s="387"/>
      <c r="GI87" s="387"/>
      <c r="GJ87" s="387"/>
      <c r="GK87" s="387"/>
      <c r="GL87" s="387"/>
      <c r="GM87" s="387"/>
      <c r="GN87" s="387"/>
      <c r="GO87" s="387"/>
      <c r="GP87" s="387"/>
      <c r="GQ87" s="387"/>
      <c r="GR87" s="387"/>
      <c r="GS87" s="387"/>
      <c r="GT87" s="387"/>
      <c r="GU87" s="387"/>
      <c r="GV87" s="387"/>
      <c r="GW87" s="387"/>
      <c r="GX87" s="387"/>
      <c r="GY87" s="387"/>
      <c r="GZ87" s="387"/>
      <c r="HA87" s="387"/>
      <c r="HB87" s="387"/>
      <c r="HC87" s="387"/>
      <c r="HD87" s="387"/>
      <c r="HE87" s="387"/>
      <c r="HF87" s="387"/>
      <c r="HG87" s="387"/>
      <c r="HH87" s="387"/>
      <c r="HI87" s="387"/>
      <c r="HJ87" s="387"/>
      <c r="HK87" s="387"/>
      <c r="HL87" s="387"/>
      <c r="HM87" s="387"/>
      <c r="HN87" s="387"/>
      <c r="HO87" s="387"/>
      <c r="HP87" s="387"/>
      <c r="HQ87" s="387"/>
      <c r="HR87" s="387"/>
      <c r="HS87" s="387"/>
      <c r="HT87" s="387"/>
      <c r="HU87" s="387"/>
      <c r="HV87" s="387"/>
      <c r="HW87" s="387"/>
      <c r="HX87" s="387"/>
      <c r="HY87" s="387"/>
      <c r="HZ87" s="387"/>
      <c r="IA87" s="387"/>
      <c r="IB87" s="387"/>
      <c r="IC87" s="387"/>
      <c r="ID87" s="387"/>
      <c r="IE87" s="387"/>
      <c r="IF87" s="387"/>
      <c r="IG87" s="387"/>
      <c r="IH87" s="387"/>
      <c r="II87" s="387"/>
      <c r="IJ87" s="387"/>
      <c r="IK87" s="387"/>
      <c r="IL87" s="387"/>
      <c r="IM87" s="387"/>
      <c r="IN87" s="387"/>
      <c r="IO87" s="387"/>
      <c r="IP87" s="387"/>
      <c r="IQ87" s="387"/>
      <c r="IR87" s="387"/>
      <c r="IS87" s="387"/>
      <c r="IT87" s="387"/>
      <c r="IU87" s="391"/>
    </row>
    <row r="88" spans="1:255" ht="33" customHeight="1">
      <c r="A88" s="406"/>
      <c r="B88" s="1113"/>
      <c r="C88" s="348"/>
      <c r="D88" s="546" t="s">
        <v>1660</v>
      </c>
      <c r="E88" s="280"/>
      <c r="F88" s="248"/>
      <c r="G88" s="248"/>
      <c r="H88" s="248"/>
      <c r="I88" s="248"/>
      <c r="J88" s="248"/>
      <c r="K88" s="248"/>
      <c r="L88" s="387"/>
      <c r="M88" s="387"/>
      <c r="N88" s="387"/>
      <c r="O88" s="387"/>
      <c r="P88" s="387"/>
      <c r="Q88" s="387"/>
      <c r="R88" s="387"/>
      <c r="S88" s="387"/>
      <c r="T88" s="387"/>
      <c r="U88" s="387"/>
      <c r="V88" s="387"/>
      <c r="W88" s="387"/>
      <c r="X88" s="387"/>
      <c r="Y88" s="387"/>
      <c r="Z88" s="387"/>
      <c r="AA88" s="387"/>
      <c r="AB88" s="387"/>
      <c r="AC88" s="387"/>
      <c r="AD88" s="387"/>
      <c r="AE88" s="387"/>
      <c r="AF88" s="387"/>
      <c r="AG88" s="387"/>
      <c r="AH88" s="387"/>
      <c r="AI88" s="387"/>
      <c r="AJ88" s="387"/>
      <c r="AK88" s="387"/>
      <c r="AL88" s="387"/>
      <c r="AM88" s="387"/>
      <c r="AN88" s="387"/>
      <c r="AO88" s="387"/>
      <c r="AP88" s="387"/>
      <c r="AQ88" s="387"/>
      <c r="AR88" s="387"/>
      <c r="AS88" s="387"/>
      <c r="AT88" s="387"/>
      <c r="AU88" s="387"/>
      <c r="AV88" s="387"/>
      <c r="AW88" s="387"/>
      <c r="AX88" s="387"/>
      <c r="AY88" s="387"/>
      <c r="AZ88" s="387"/>
      <c r="BA88" s="387"/>
      <c r="BB88" s="387"/>
      <c r="BC88" s="387"/>
      <c r="BD88" s="387"/>
      <c r="BE88" s="387"/>
      <c r="BF88" s="387"/>
      <c r="BG88" s="387"/>
      <c r="BH88" s="387"/>
      <c r="BI88" s="387"/>
      <c r="BJ88" s="387"/>
      <c r="BK88" s="387"/>
      <c r="BL88" s="387"/>
      <c r="BM88" s="387"/>
      <c r="BN88" s="387"/>
      <c r="BO88" s="387"/>
      <c r="BP88" s="387"/>
      <c r="BQ88" s="387"/>
      <c r="BR88" s="387"/>
      <c r="BS88" s="387"/>
      <c r="BT88" s="387"/>
      <c r="BU88" s="387"/>
      <c r="BV88" s="387"/>
      <c r="BW88" s="387"/>
      <c r="BX88" s="387"/>
      <c r="BY88" s="387"/>
      <c r="BZ88" s="387"/>
      <c r="CA88" s="387"/>
      <c r="CB88" s="387"/>
      <c r="CC88" s="387"/>
      <c r="CD88" s="387"/>
      <c r="CE88" s="387"/>
      <c r="CF88" s="387"/>
      <c r="CG88" s="387"/>
      <c r="CH88" s="387"/>
      <c r="CI88" s="387"/>
      <c r="CJ88" s="387"/>
      <c r="CK88" s="387"/>
      <c r="CL88" s="387"/>
      <c r="CM88" s="387"/>
      <c r="CN88" s="387"/>
      <c r="CO88" s="387"/>
      <c r="CP88" s="387"/>
      <c r="CQ88" s="387"/>
      <c r="CR88" s="387"/>
      <c r="CS88" s="387"/>
      <c r="CT88" s="387"/>
      <c r="CU88" s="387"/>
      <c r="CV88" s="387"/>
      <c r="CW88" s="387"/>
      <c r="CX88" s="387"/>
      <c r="CY88" s="387"/>
      <c r="CZ88" s="387"/>
      <c r="DA88" s="387"/>
      <c r="DB88" s="387"/>
      <c r="DC88" s="387"/>
      <c r="DD88" s="387"/>
      <c r="DE88" s="387"/>
      <c r="DF88" s="387"/>
      <c r="DG88" s="387"/>
      <c r="DH88" s="387"/>
      <c r="DI88" s="387"/>
      <c r="DJ88" s="387"/>
      <c r="DK88" s="387"/>
      <c r="DL88" s="387"/>
      <c r="DM88" s="387"/>
      <c r="DN88" s="387"/>
      <c r="DO88" s="387"/>
      <c r="DP88" s="387"/>
      <c r="DQ88" s="387"/>
      <c r="DR88" s="387"/>
      <c r="DS88" s="387"/>
      <c r="DT88" s="387"/>
      <c r="DU88" s="387"/>
      <c r="DV88" s="387"/>
      <c r="DW88" s="387"/>
      <c r="DX88" s="387"/>
      <c r="DY88" s="387"/>
      <c r="DZ88" s="387"/>
      <c r="EA88" s="387"/>
      <c r="EB88" s="387"/>
      <c r="EC88" s="387"/>
      <c r="ED88" s="387"/>
      <c r="EE88" s="387"/>
      <c r="EF88" s="387"/>
      <c r="EG88" s="387"/>
      <c r="EH88" s="387"/>
      <c r="EI88" s="387"/>
      <c r="EJ88" s="387"/>
      <c r="EK88" s="387"/>
      <c r="EL88" s="387"/>
      <c r="EM88" s="387"/>
      <c r="EN88" s="387"/>
      <c r="EO88" s="387"/>
      <c r="EP88" s="387"/>
      <c r="EQ88" s="387"/>
      <c r="ER88" s="387"/>
      <c r="ES88" s="387"/>
      <c r="ET88" s="387"/>
      <c r="EU88" s="387"/>
      <c r="EV88" s="387"/>
      <c r="EW88" s="387"/>
      <c r="EX88" s="387"/>
      <c r="EY88" s="387"/>
      <c r="EZ88" s="387"/>
      <c r="FA88" s="387"/>
      <c r="FB88" s="387"/>
      <c r="FC88" s="387"/>
      <c r="FD88" s="387"/>
      <c r="FE88" s="387"/>
      <c r="FF88" s="387"/>
      <c r="FG88" s="387"/>
      <c r="FH88" s="387"/>
      <c r="FI88" s="387"/>
      <c r="FJ88" s="387"/>
      <c r="FK88" s="387"/>
      <c r="FL88" s="387"/>
      <c r="FM88" s="387"/>
      <c r="FN88" s="387"/>
      <c r="FO88" s="387"/>
      <c r="FP88" s="387"/>
      <c r="FQ88" s="387"/>
      <c r="FR88" s="387"/>
      <c r="FS88" s="387"/>
      <c r="FT88" s="387"/>
      <c r="FU88" s="387"/>
      <c r="FV88" s="387"/>
      <c r="FW88" s="387"/>
      <c r="FX88" s="387"/>
      <c r="FY88" s="387"/>
      <c r="FZ88" s="387"/>
      <c r="GA88" s="387"/>
      <c r="GB88" s="387"/>
      <c r="GC88" s="387"/>
      <c r="GD88" s="387"/>
      <c r="GE88" s="387"/>
      <c r="GF88" s="387"/>
      <c r="GG88" s="387"/>
      <c r="GH88" s="387"/>
      <c r="GI88" s="387"/>
      <c r="GJ88" s="387"/>
      <c r="GK88" s="387"/>
      <c r="GL88" s="387"/>
      <c r="GM88" s="387"/>
      <c r="GN88" s="387"/>
      <c r="GO88" s="387"/>
      <c r="GP88" s="387"/>
      <c r="GQ88" s="387"/>
      <c r="GR88" s="387"/>
      <c r="GS88" s="387"/>
      <c r="GT88" s="387"/>
      <c r="GU88" s="387"/>
      <c r="GV88" s="387"/>
      <c r="GW88" s="387"/>
      <c r="GX88" s="387"/>
      <c r="GY88" s="387"/>
      <c r="GZ88" s="387"/>
      <c r="HA88" s="387"/>
      <c r="HB88" s="387"/>
      <c r="HC88" s="387"/>
      <c r="HD88" s="387"/>
      <c r="HE88" s="387"/>
      <c r="HF88" s="387"/>
      <c r="HG88" s="387"/>
      <c r="HH88" s="387"/>
      <c r="HI88" s="387"/>
      <c r="HJ88" s="387"/>
      <c r="HK88" s="387"/>
      <c r="HL88" s="387"/>
      <c r="HM88" s="387"/>
      <c r="HN88" s="387"/>
      <c r="HO88" s="387"/>
      <c r="HP88" s="387"/>
      <c r="HQ88" s="387"/>
      <c r="HR88" s="387"/>
      <c r="HS88" s="387"/>
      <c r="HT88" s="387"/>
      <c r="HU88" s="387"/>
      <c r="HV88" s="387"/>
      <c r="HW88" s="387"/>
      <c r="HX88" s="387"/>
      <c r="HY88" s="387"/>
      <c r="HZ88" s="387"/>
      <c r="IA88" s="387"/>
      <c r="IB88" s="387"/>
      <c r="IC88" s="387"/>
      <c r="ID88" s="387"/>
      <c r="IE88" s="387"/>
      <c r="IF88" s="387"/>
      <c r="IG88" s="387"/>
      <c r="IH88" s="387"/>
      <c r="II88" s="387"/>
      <c r="IJ88" s="387"/>
      <c r="IK88" s="387"/>
      <c r="IL88" s="387"/>
      <c r="IM88" s="387"/>
      <c r="IN88" s="387"/>
      <c r="IO88" s="387"/>
      <c r="IP88" s="387"/>
      <c r="IQ88" s="387"/>
      <c r="IR88" s="387"/>
      <c r="IS88" s="387"/>
      <c r="IT88" s="387"/>
      <c r="IU88" s="391"/>
    </row>
    <row r="89" spans="1:255" ht="75.2" customHeight="1">
      <c r="A89" s="406"/>
      <c r="B89" s="1113"/>
      <c r="C89" s="348"/>
      <c r="D89" s="550" t="s">
        <v>1661</v>
      </c>
      <c r="E89" s="280"/>
      <c r="F89" s="248"/>
      <c r="G89" s="248"/>
      <c r="H89" s="248"/>
      <c r="I89" s="248"/>
      <c r="J89" s="248"/>
      <c r="K89" s="248"/>
      <c r="L89" s="387"/>
      <c r="M89" s="387"/>
      <c r="N89" s="387"/>
      <c r="O89" s="387"/>
      <c r="P89" s="387"/>
      <c r="Q89" s="387"/>
      <c r="R89" s="387"/>
      <c r="S89" s="387"/>
      <c r="T89" s="387"/>
      <c r="U89" s="387"/>
      <c r="V89" s="387"/>
      <c r="W89" s="387"/>
      <c r="X89" s="387"/>
      <c r="Y89" s="387"/>
      <c r="Z89" s="387"/>
      <c r="AA89" s="387"/>
      <c r="AB89" s="387"/>
      <c r="AC89" s="387"/>
      <c r="AD89" s="387"/>
      <c r="AE89" s="387"/>
      <c r="AF89" s="387"/>
      <c r="AG89" s="387"/>
      <c r="AH89" s="387"/>
      <c r="AI89" s="387"/>
      <c r="AJ89" s="387"/>
      <c r="AK89" s="387"/>
      <c r="AL89" s="387"/>
      <c r="AM89" s="387"/>
      <c r="AN89" s="387"/>
      <c r="AO89" s="387"/>
      <c r="AP89" s="387"/>
      <c r="AQ89" s="387"/>
      <c r="AR89" s="387"/>
      <c r="AS89" s="387"/>
      <c r="AT89" s="387"/>
      <c r="AU89" s="387"/>
      <c r="AV89" s="387"/>
      <c r="AW89" s="387"/>
      <c r="AX89" s="387"/>
      <c r="AY89" s="387"/>
      <c r="AZ89" s="387"/>
      <c r="BA89" s="387"/>
      <c r="BB89" s="387"/>
      <c r="BC89" s="387"/>
      <c r="BD89" s="387"/>
      <c r="BE89" s="387"/>
      <c r="BF89" s="387"/>
      <c r="BG89" s="387"/>
      <c r="BH89" s="387"/>
      <c r="BI89" s="387"/>
      <c r="BJ89" s="387"/>
      <c r="BK89" s="387"/>
      <c r="BL89" s="387"/>
      <c r="BM89" s="387"/>
      <c r="BN89" s="387"/>
      <c r="BO89" s="387"/>
      <c r="BP89" s="387"/>
      <c r="BQ89" s="387"/>
      <c r="BR89" s="387"/>
      <c r="BS89" s="387"/>
      <c r="BT89" s="387"/>
      <c r="BU89" s="387"/>
      <c r="BV89" s="387"/>
      <c r="BW89" s="387"/>
      <c r="BX89" s="387"/>
      <c r="BY89" s="387"/>
      <c r="BZ89" s="387"/>
      <c r="CA89" s="387"/>
      <c r="CB89" s="387"/>
      <c r="CC89" s="387"/>
      <c r="CD89" s="387"/>
      <c r="CE89" s="387"/>
      <c r="CF89" s="387"/>
      <c r="CG89" s="387"/>
      <c r="CH89" s="387"/>
      <c r="CI89" s="387"/>
      <c r="CJ89" s="387"/>
      <c r="CK89" s="387"/>
      <c r="CL89" s="387"/>
      <c r="CM89" s="387"/>
      <c r="CN89" s="387"/>
      <c r="CO89" s="387"/>
      <c r="CP89" s="387"/>
      <c r="CQ89" s="387"/>
      <c r="CR89" s="387"/>
      <c r="CS89" s="387"/>
      <c r="CT89" s="387"/>
      <c r="CU89" s="387"/>
      <c r="CV89" s="387"/>
      <c r="CW89" s="387"/>
      <c r="CX89" s="387"/>
      <c r="CY89" s="387"/>
      <c r="CZ89" s="387"/>
      <c r="DA89" s="387"/>
      <c r="DB89" s="387"/>
      <c r="DC89" s="387"/>
      <c r="DD89" s="387"/>
      <c r="DE89" s="387"/>
      <c r="DF89" s="387"/>
      <c r="DG89" s="387"/>
      <c r="DH89" s="387"/>
      <c r="DI89" s="387"/>
      <c r="DJ89" s="387"/>
      <c r="DK89" s="387"/>
      <c r="DL89" s="387"/>
      <c r="DM89" s="387"/>
      <c r="DN89" s="387"/>
      <c r="DO89" s="387"/>
      <c r="DP89" s="387"/>
      <c r="DQ89" s="387"/>
      <c r="DR89" s="387"/>
      <c r="DS89" s="387"/>
      <c r="DT89" s="387"/>
      <c r="DU89" s="387"/>
      <c r="DV89" s="387"/>
      <c r="DW89" s="387"/>
      <c r="DX89" s="387"/>
      <c r="DY89" s="387"/>
      <c r="DZ89" s="387"/>
      <c r="EA89" s="387"/>
      <c r="EB89" s="387"/>
      <c r="EC89" s="387"/>
      <c r="ED89" s="387"/>
      <c r="EE89" s="387"/>
      <c r="EF89" s="387"/>
      <c r="EG89" s="387"/>
      <c r="EH89" s="387"/>
      <c r="EI89" s="387"/>
      <c r="EJ89" s="387"/>
      <c r="EK89" s="387"/>
      <c r="EL89" s="387"/>
      <c r="EM89" s="387"/>
      <c r="EN89" s="387"/>
      <c r="EO89" s="387"/>
      <c r="EP89" s="387"/>
      <c r="EQ89" s="387"/>
      <c r="ER89" s="387"/>
      <c r="ES89" s="387"/>
      <c r="ET89" s="387"/>
      <c r="EU89" s="387"/>
      <c r="EV89" s="387"/>
      <c r="EW89" s="387"/>
      <c r="EX89" s="387"/>
      <c r="EY89" s="387"/>
      <c r="EZ89" s="387"/>
      <c r="FA89" s="387"/>
      <c r="FB89" s="387"/>
      <c r="FC89" s="387"/>
      <c r="FD89" s="387"/>
      <c r="FE89" s="387"/>
      <c r="FF89" s="387"/>
      <c r="FG89" s="387"/>
      <c r="FH89" s="387"/>
      <c r="FI89" s="387"/>
      <c r="FJ89" s="387"/>
      <c r="FK89" s="387"/>
      <c r="FL89" s="387"/>
      <c r="FM89" s="387"/>
      <c r="FN89" s="387"/>
      <c r="FO89" s="387"/>
      <c r="FP89" s="387"/>
      <c r="FQ89" s="387"/>
      <c r="FR89" s="387"/>
      <c r="FS89" s="387"/>
      <c r="FT89" s="387"/>
      <c r="FU89" s="387"/>
      <c r="FV89" s="387"/>
      <c r="FW89" s="387"/>
      <c r="FX89" s="387"/>
      <c r="FY89" s="387"/>
      <c r="FZ89" s="387"/>
      <c r="GA89" s="387"/>
      <c r="GB89" s="387"/>
      <c r="GC89" s="387"/>
      <c r="GD89" s="387"/>
      <c r="GE89" s="387"/>
      <c r="GF89" s="387"/>
      <c r="GG89" s="387"/>
      <c r="GH89" s="387"/>
      <c r="GI89" s="387"/>
      <c r="GJ89" s="387"/>
      <c r="GK89" s="387"/>
      <c r="GL89" s="387"/>
      <c r="GM89" s="387"/>
      <c r="GN89" s="387"/>
      <c r="GO89" s="387"/>
      <c r="GP89" s="387"/>
      <c r="GQ89" s="387"/>
      <c r="GR89" s="387"/>
      <c r="GS89" s="387"/>
      <c r="GT89" s="387"/>
      <c r="GU89" s="387"/>
      <c r="GV89" s="387"/>
      <c r="GW89" s="387"/>
      <c r="GX89" s="387"/>
      <c r="GY89" s="387"/>
      <c r="GZ89" s="387"/>
      <c r="HA89" s="387"/>
      <c r="HB89" s="387"/>
      <c r="HC89" s="387"/>
      <c r="HD89" s="387"/>
      <c r="HE89" s="387"/>
      <c r="HF89" s="387"/>
      <c r="HG89" s="387"/>
      <c r="HH89" s="387"/>
      <c r="HI89" s="387"/>
      <c r="HJ89" s="387"/>
      <c r="HK89" s="387"/>
      <c r="HL89" s="387"/>
      <c r="HM89" s="387"/>
      <c r="HN89" s="387"/>
      <c r="HO89" s="387"/>
      <c r="HP89" s="387"/>
      <c r="HQ89" s="387"/>
      <c r="HR89" s="387"/>
      <c r="HS89" s="387"/>
      <c r="HT89" s="387"/>
      <c r="HU89" s="387"/>
      <c r="HV89" s="387"/>
      <c r="HW89" s="387"/>
      <c r="HX89" s="387"/>
      <c r="HY89" s="387"/>
      <c r="HZ89" s="387"/>
      <c r="IA89" s="387"/>
      <c r="IB89" s="387"/>
      <c r="IC89" s="387"/>
      <c r="ID89" s="387"/>
      <c r="IE89" s="387"/>
      <c r="IF89" s="387"/>
      <c r="IG89" s="387"/>
      <c r="IH89" s="387"/>
      <c r="II89" s="387"/>
      <c r="IJ89" s="387"/>
      <c r="IK89" s="387"/>
      <c r="IL89" s="387"/>
      <c r="IM89" s="387"/>
      <c r="IN89" s="387"/>
      <c r="IO89" s="387"/>
      <c r="IP89" s="387"/>
      <c r="IQ89" s="387"/>
      <c r="IR89" s="387"/>
      <c r="IS89" s="387"/>
      <c r="IT89" s="387"/>
      <c r="IU89" s="391"/>
    </row>
    <row r="90" spans="1:255" ht="55.35" customHeight="1">
      <c r="A90" s="406"/>
      <c r="B90" s="1113"/>
      <c r="C90" s="348"/>
      <c r="D90" s="550" t="s">
        <v>1662</v>
      </c>
      <c r="E90" s="280"/>
      <c r="F90" s="248"/>
      <c r="G90" s="248"/>
      <c r="H90" s="248"/>
      <c r="I90" s="248"/>
      <c r="J90" s="248"/>
      <c r="K90" s="248"/>
      <c r="L90" s="387"/>
      <c r="M90" s="387"/>
      <c r="N90" s="387"/>
      <c r="O90" s="387"/>
      <c r="P90" s="387"/>
      <c r="Q90" s="387"/>
      <c r="R90" s="387"/>
      <c r="S90" s="387"/>
      <c r="T90" s="387"/>
      <c r="U90" s="387"/>
      <c r="V90" s="387"/>
      <c r="W90" s="387"/>
      <c r="X90" s="387"/>
      <c r="Y90" s="387"/>
      <c r="Z90" s="387"/>
      <c r="AA90" s="387"/>
      <c r="AB90" s="387"/>
      <c r="AC90" s="387"/>
      <c r="AD90" s="387"/>
      <c r="AE90" s="387"/>
      <c r="AF90" s="387"/>
      <c r="AG90" s="387"/>
      <c r="AH90" s="387"/>
      <c r="AI90" s="387"/>
      <c r="AJ90" s="387"/>
      <c r="AK90" s="387"/>
      <c r="AL90" s="387"/>
      <c r="AM90" s="387"/>
      <c r="AN90" s="387"/>
      <c r="AO90" s="387"/>
      <c r="AP90" s="387"/>
      <c r="AQ90" s="387"/>
      <c r="AR90" s="387"/>
      <c r="AS90" s="387"/>
      <c r="AT90" s="387"/>
      <c r="AU90" s="387"/>
      <c r="AV90" s="387"/>
      <c r="AW90" s="387"/>
      <c r="AX90" s="387"/>
      <c r="AY90" s="387"/>
      <c r="AZ90" s="387"/>
      <c r="BA90" s="387"/>
      <c r="BB90" s="387"/>
      <c r="BC90" s="387"/>
      <c r="BD90" s="387"/>
      <c r="BE90" s="387"/>
      <c r="BF90" s="387"/>
      <c r="BG90" s="387"/>
      <c r="BH90" s="387"/>
      <c r="BI90" s="387"/>
      <c r="BJ90" s="387"/>
      <c r="BK90" s="387"/>
      <c r="BL90" s="387"/>
      <c r="BM90" s="387"/>
      <c r="BN90" s="387"/>
      <c r="BO90" s="387"/>
      <c r="BP90" s="387"/>
      <c r="BQ90" s="387"/>
      <c r="BR90" s="387"/>
      <c r="BS90" s="387"/>
      <c r="BT90" s="387"/>
      <c r="BU90" s="387"/>
      <c r="BV90" s="387"/>
      <c r="BW90" s="387"/>
      <c r="BX90" s="387"/>
      <c r="BY90" s="387"/>
      <c r="BZ90" s="387"/>
      <c r="CA90" s="387"/>
      <c r="CB90" s="387"/>
      <c r="CC90" s="387"/>
      <c r="CD90" s="387"/>
      <c r="CE90" s="387"/>
      <c r="CF90" s="387"/>
      <c r="CG90" s="387"/>
      <c r="CH90" s="387"/>
      <c r="CI90" s="387"/>
      <c r="CJ90" s="387"/>
      <c r="CK90" s="387"/>
      <c r="CL90" s="387"/>
      <c r="CM90" s="387"/>
      <c r="CN90" s="387"/>
      <c r="CO90" s="387"/>
      <c r="CP90" s="387"/>
      <c r="CQ90" s="387"/>
      <c r="CR90" s="387"/>
      <c r="CS90" s="387"/>
      <c r="CT90" s="387"/>
      <c r="CU90" s="387"/>
      <c r="CV90" s="387"/>
      <c r="CW90" s="387"/>
      <c r="CX90" s="387"/>
      <c r="CY90" s="387"/>
      <c r="CZ90" s="387"/>
      <c r="DA90" s="387"/>
      <c r="DB90" s="387"/>
      <c r="DC90" s="387"/>
      <c r="DD90" s="387"/>
      <c r="DE90" s="387"/>
      <c r="DF90" s="387"/>
      <c r="DG90" s="387"/>
      <c r="DH90" s="387"/>
      <c r="DI90" s="387"/>
      <c r="DJ90" s="387"/>
      <c r="DK90" s="387"/>
      <c r="DL90" s="387"/>
      <c r="DM90" s="387"/>
      <c r="DN90" s="387"/>
      <c r="DO90" s="387"/>
      <c r="DP90" s="387"/>
      <c r="DQ90" s="387"/>
      <c r="DR90" s="387"/>
      <c r="DS90" s="387"/>
      <c r="DT90" s="387"/>
      <c r="DU90" s="387"/>
      <c r="DV90" s="387"/>
      <c r="DW90" s="387"/>
      <c r="DX90" s="387"/>
      <c r="DY90" s="387"/>
      <c r="DZ90" s="387"/>
      <c r="EA90" s="387"/>
      <c r="EB90" s="387"/>
      <c r="EC90" s="387"/>
      <c r="ED90" s="387"/>
      <c r="EE90" s="387"/>
      <c r="EF90" s="387"/>
      <c r="EG90" s="387"/>
      <c r="EH90" s="387"/>
      <c r="EI90" s="387"/>
      <c r="EJ90" s="387"/>
      <c r="EK90" s="387"/>
      <c r="EL90" s="387"/>
      <c r="EM90" s="387"/>
      <c r="EN90" s="387"/>
      <c r="EO90" s="387"/>
      <c r="EP90" s="387"/>
      <c r="EQ90" s="387"/>
      <c r="ER90" s="387"/>
      <c r="ES90" s="387"/>
      <c r="ET90" s="387"/>
      <c r="EU90" s="387"/>
      <c r="EV90" s="387"/>
      <c r="EW90" s="387"/>
      <c r="EX90" s="387"/>
      <c r="EY90" s="387"/>
      <c r="EZ90" s="387"/>
      <c r="FA90" s="387"/>
      <c r="FB90" s="387"/>
      <c r="FC90" s="387"/>
      <c r="FD90" s="387"/>
      <c r="FE90" s="387"/>
      <c r="FF90" s="387"/>
      <c r="FG90" s="387"/>
      <c r="FH90" s="387"/>
      <c r="FI90" s="387"/>
      <c r="FJ90" s="387"/>
      <c r="FK90" s="387"/>
      <c r="FL90" s="387"/>
      <c r="FM90" s="387"/>
      <c r="FN90" s="387"/>
      <c r="FO90" s="387"/>
      <c r="FP90" s="387"/>
      <c r="FQ90" s="387"/>
      <c r="FR90" s="387"/>
      <c r="FS90" s="387"/>
      <c r="FT90" s="387"/>
      <c r="FU90" s="387"/>
      <c r="FV90" s="387"/>
      <c r="FW90" s="387"/>
      <c r="FX90" s="387"/>
      <c r="FY90" s="387"/>
      <c r="FZ90" s="387"/>
      <c r="GA90" s="387"/>
      <c r="GB90" s="387"/>
      <c r="GC90" s="387"/>
      <c r="GD90" s="387"/>
      <c r="GE90" s="387"/>
      <c r="GF90" s="387"/>
      <c r="GG90" s="387"/>
      <c r="GH90" s="387"/>
      <c r="GI90" s="387"/>
      <c r="GJ90" s="387"/>
      <c r="GK90" s="387"/>
      <c r="GL90" s="387"/>
      <c r="GM90" s="387"/>
      <c r="GN90" s="387"/>
      <c r="GO90" s="387"/>
      <c r="GP90" s="387"/>
      <c r="GQ90" s="387"/>
      <c r="GR90" s="387"/>
      <c r="GS90" s="387"/>
      <c r="GT90" s="387"/>
      <c r="GU90" s="387"/>
      <c r="GV90" s="387"/>
      <c r="GW90" s="387"/>
      <c r="GX90" s="387"/>
      <c r="GY90" s="387"/>
      <c r="GZ90" s="387"/>
      <c r="HA90" s="387"/>
      <c r="HB90" s="387"/>
      <c r="HC90" s="387"/>
      <c r="HD90" s="387"/>
      <c r="HE90" s="387"/>
      <c r="HF90" s="387"/>
      <c r="HG90" s="387"/>
      <c r="HH90" s="387"/>
      <c r="HI90" s="387"/>
      <c r="HJ90" s="387"/>
      <c r="HK90" s="387"/>
      <c r="HL90" s="387"/>
      <c r="HM90" s="387"/>
      <c r="HN90" s="387"/>
      <c r="HO90" s="387"/>
      <c r="HP90" s="387"/>
      <c r="HQ90" s="387"/>
      <c r="HR90" s="387"/>
      <c r="HS90" s="387"/>
      <c r="HT90" s="387"/>
      <c r="HU90" s="387"/>
      <c r="HV90" s="387"/>
      <c r="HW90" s="387"/>
      <c r="HX90" s="387"/>
      <c r="HY90" s="387"/>
      <c r="HZ90" s="387"/>
      <c r="IA90" s="387"/>
      <c r="IB90" s="387"/>
      <c r="IC90" s="387"/>
      <c r="ID90" s="387"/>
      <c r="IE90" s="387"/>
      <c r="IF90" s="387"/>
      <c r="IG90" s="387"/>
      <c r="IH90" s="387"/>
      <c r="II90" s="387"/>
      <c r="IJ90" s="387"/>
      <c r="IK90" s="387"/>
      <c r="IL90" s="387"/>
      <c r="IM90" s="387"/>
      <c r="IN90" s="387"/>
      <c r="IO90" s="387"/>
      <c r="IP90" s="387"/>
      <c r="IQ90" s="387"/>
      <c r="IR90" s="387"/>
      <c r="IS90" s="387"/>
      <c r="IT90" s="387"/>
      <c r="IU90" s="391"/>
    </row>
    <row r="91" spans="1:255" ht="49.7" customHeight="1" thickBot="1">
      <c r="A91" s="406"/>
      <c r="B91" s="1114"/>
      <c r="C91" s="284"/>
      <c r="D91" s="551" t="s">
        <v>1663</v>
      </c>
      <c r="E91" s="280"/>
      <c r="F91" s="248"/>
      <c r="G91" s="248"/>
      <c r="H91" s="248"/>
      <c r="I91" s="248"/>
      <c r="J91" s="248"/>
      <c r="K91" s="248"/>
      <c r="L91" s="387"/>
      <c r="M91" s="387"/>
      <c r="N91" s="387"/>
      <c r="O91" s="387"/>
      <c r="P91" s="387"/>
      <c r="Q91" s="387"/>
      <c r="R91" s="387"/>
      <c r="S91" s="387"/>
      <c r="T91" s="387"/>
      <c r="U91" s="387"/>
      <c r="V91" s="387"/>
      <c r="W91" s="387"/>
      <c r="X91" s="387"/>
      <c r="Y91" s="387"/>
      <c r="Z91" s="387"/>
      <c r="AA91" s="387"/>
      <c r="AB91" s="387"/>
      <c r="AC91" s="387"/>
      <c r="AD91" s="387"/>
      <c r="AE91" s="387"/>
      <c r="AF91" s="387"/>
      <c r="AG91" s="387"/>
      <c r="AH91" s="387"/>
      <c r="AI91" s="387"/>
      <c r="AJ91" s="387"/>
      <c r="AK91" s="387"/>
      <c r="AL91" s="387"/>
      <c r="AM91" s="387"/>
      <c r="AN91" s="387"/>
      <c r="AO91" s="387"/>
      <c r="AP91" s="387"/>
      <c r="AQ91" s="387"/>
      <c r="AR91" s="387"/>
      <c r="AS91" s="387"/>
      <c r="AT91" s="387"/>
      <c r="AU91" s="387"/>
      <c r="AV91" s="387"/>
      <c r="AW91" s="387"/>
      <c r="AX91" s="387"/>
      <c r="AY91" s="387"/>
      <c r="AZ91" s="387"/>
      <c r="BA91" s="387"/>
      <c r="BB91" s="387"/>
      <c r="BC91" s="387"/>
      <c r="BD91" s="387"/>
      <c r="BE91" s="387"/>
      <c r="BF91" s="387"/>
      <c r="BG91" s="387"/>
      <c r="BH91" s="387"/>
      <c r="BI91" s="387"/>
      <c r="BJ91" s="387"/>
      <c r="BK91" s="387"/>
      <c r="BL91" s="387"/>
      <c r="BM91" s="387"/>
      <c r="BN91" s="387"/>
      <c r="BO91" s="387"/>
      <c r="BP91" s="387"/>
      <c r="BQ91" s="387"/>
      <c r="BR91" s="387"/>
      <c r="BS91" s="387"/>
      <c r="BT91" s="387"/>
      <c r="BU91" s="387"/>
      <c r="BV91" s="387"/>
      <c r="BW91" s="387"/>
      <c r="BX91" s="387"/>
      <c r="BY91" s="387"/>
      <c r="BZ91" s="387"/>
      <c r="CA91" s="387"/>
      <c r="CB91" s="387"/>
      <c r="CC91" s="387"/>
      <c r="CD91" s="387"/>
      <c r="CE91" s="387"/>
      <c r="CF91" s="387"/>
      <c r="CG91" s="387"/>
      <c r="CH91" s="387"/>
      <c r="CI91" s="387"/>
      <c r="CJ91" s="387"/>
      <c r="CK91" s="387"/>
      <c r="CL91" s="387"/>
      <c r="CM91" s="387"/>
      <c r="CN91" s="387"/>
      <c r="CO91" s="387"/>
      <c r="CP91" s="387"/>
      <c r="CQ91" s="387"/>
      <c r="CR91" s="387"/>
      <c r="CS91" s="387"/>
      <c r="CT91" s="387"/>
      <c r="CU91" s="387"/>
      <c r="CV91" s="387"/>
      <c r="CW91" s="387"/>
      <c r="CX91" s="387"/>
      <c r="CY91" s="387"/>
      <c r="CZ91" s="387"/>
      <c r="DA91" s="387"/>
      <c r="DB91" s="387"/>
      <c r="DC91" s="387"/>
      <c r="DD91" s="387"/>
      <c r="DE91" s="387"/>
      <c r="DF91" s="387"/>
      <c r="DG91" s="387"/>
      <c r="DH91" s="387"/>
      <c r="DI91" s="387"/>
      <c r="DJ91" s="387"/>
      <c r="DK91" s="387"/>
      <c r="DL91" s="387"/>
      <c r="DM91" s="387"/>
      <c r="DN91" s="387"/>
      <c r="DO91" s="387"/>
      <c r="DP91" s="387"/>
      <c r="DQ91" s="387"/>
      <c r="DR91" s="387"/>
      <c r="DS91" s="387"/>
      <c r="DT91" s="387"/>
      <c r="DU91" s="387"/>
      <c r="DV91" s="387"/>
      <c r="DW91" s="387"/>
      <c r="DX91" s="387"/>
      <c r="DY91" s="387"/>
      <c r="DZ91" s="387"/>
      <c r="EA91" s="387"/>
      <c r="EB91" s="387"/>
      <c r="EC91" s="387"/>
      <c r="ED91" s="387"/>
      <c r="EE91" s="387"/>
      <c r="EF91" s="387"/>
      <c r="EG91" s="387"/>
      <c r="EH91" s="387"/>
      <c r="EI91" s="387"/>
      <c r="EJ91" s="387"/>
      <c r="EK91" s="387"/>
      <c r="EL91" s="387"/>
      <c r="EM91" s="387"/>
      <c r="EN91" s="387"/>
      <c r="EO91" s="387"/>
      <c r="EP91" s="387"/>
      <c r="EQ91" s="387"/>
      <c r="ER91" s="387"/>
      <c r="ES91" s="387"/>
      <c r="ET91" s="387"/>
      <c r="EU91" s="387"/>
      <c r="EV91" s="387"/>
      <c r="EW91" s="387"/>
      <c r="EX91" s="387"/>
      <c r="EY91" s="387"/>
      <c r="EZ91" s="387"/>
      <c r="FA91" s="387"/>
      <c r="FB91" s="387"/>
      <c r="FC91" s="387"/>
      <c r="FD91" s="387"/>
      <c r="FE91" s="387"/>
      <c r="FF91" s="387"/>
      <c r="FG91" s="387"/>
      <c r="FH91" s="387"/>
      <c r="FI91" s="387"/>
      <c r="FJ91" s="387"/>
      <c r="FK91" s="387"/>
      <c r="FL91" s="387"/>
      <c r="FM91" s="387"/>
      <c r="FN91" s="387"/>
      <c r="FO91" s="387"/>
      <c r="FP91" s="387"/>
      <c r="FQ91" s="387"/>
      <c r="FR91" s="387"/>
      <c r="FS91" s="387"/>
      <c r="FT91" s="387"/>
      <c r="FU91" s="387"/>
      <c r="FV91" s="387"/>
      <c r="FW91" s="387"/>
      <c r="FX91" s="387"/>
      <c r="FY91" s="387"/>
      <c r="FZ91" s="387"/>
      <c r="GA91" s="387"/>
      <c r="GB91" s="387"/>
      <c r="GC91" s="387"/>
      <c r="GD91" s="387"/>
      <c r="GE91" s="387"/>
      <c r="GF91" s="387"/>
      <c r="GG91" s="387"/>
      <c r="GH91" s="387"/>
      <c r="GI91" s="387"/>
      <c r="GJ91" s="387"/>
      <c r="GK91" s="387"/>
      <c r="GL91" s="387"/>
      <c r="GM91" s="387"/>
      <c r="GN91" s="387"/>
      <c r="GO91" s="387"/>
      <c r="GP91" s="387"/>
      <c r="GQ91" s="387"/>
      <c r="GR91" s="387"/>
      <c r="GS91" s="387"/>
      <c r="GT91" s="387"/>
      <c r="GU91" s="387"/>
      <c r="GV91" s="387"/>
      <c r="GW91" s="387"/>
      <c r="GX91" s="387"/>
      <c r="GY91" s="387"/>
      <c r="GZ91" s="387"/>
      <c r="HA91" s="387"/>
      <c r="HB91" s="387"/>
      <c r="HC91" s="387"/>
      <c r="HD91" s="387"/>
      <c r="HE91" s="387"/>
      <c r="HF91" s="387"/>
      <c r="HG91" s="387"/>
      <c r="HH91" s="387"/>
      <c r="HI91" s="387"/>
      <c r="HJ91" s="387"/>
      <c r="HK91" s="387"/>
      <c r="HL91" s="387"/>
      <c r="HM91" s="387"/>
      <c r="HN91" s="387"/>
      <c r="HO91" s="387"/>
      <c r="HP91" s="387"/>
      <c r="HQ91" s="387"/>
      <c r="HR91" s="387"/>
      <c r="HS91" s="387"/>
      <c r="HT91" s="387"/>
      <c r="HU91" s="387"/>
      <c r="HV91" s="387"/>
      <c r="HW91" s="387"/>
      <c r="HX91" s="387"/>
      <c r="HY91" s="387"/>
      <c r="HZ91" s="387"/>
      <c r="IA91" s="387"/>
      <c r="IB91" s="387"/>
      <c r="IC91" s="387"/>
      <c r="ID91" s="387"/>
      <c r="IE91" s="387"/>
      <c r="IF91" s="387"/>
      <c r="IG91" s="387"/>
      <c r="IH91" s="387"/>
      <c r="II91" s="387"/>
      <c r="IJ91" s="387"/>
      <c r="IK91" s="387"/>
      <c r="IL91" s="387"/>
      <c r="IM91" s="387"/>
      <c r="IN91" s="387"/>
      <c r="IO91" s="387"/>
      <c r="IP91" s="387"/>
      <c r="IQ91" s="387"/>
      <c r="IR91" s="387"/>
      <c r="IS91" s="387"/>
      <c r="IT91" s="387"/>
      <c r="IU91" s="391"/>
    </row>
    <row r="92" spans="1:255" ht="15" customHeight="1" thickBot="1">
      <c r="A92" s="398"/>
      <c r="B92" s="877"/>
      <c r="C92" s="878"/>
      <c r="D92" s="879"/>
      <c r="E92" s="248"/>
      <c r="F92" s="248"/>
      <c r="G92" s="248"/>
      <c r="H92" s="248"/>
      <c r="I92" s="248"/>
      <c r="J92" s="248"/>
      <c r="K92" s="248"/>
      <c r="L92" s="387"/>
      <c r="M92" s="387"/>
      <c r="N92" s="387"/>
      <c r="O92" s="387"/>
      <c r="P92" s="387"/>
      <c r="Q92" s="387"/>
      <c r="R92" s="387"/>
      <c r="S92" s="387"/>
      <c r="T92" s="387"/>
      <c r="U92" s="387"/>
      <c r="V92" s="387"/>
      <c r="W92" s="387"/>
      <c r="X92" s="387"/>
      <c r="Y92" s="387"/>
      <c r="Z92" s="387"/>
      <c r="AA92" s="387"/>
      <c r="AB92" s="387"/>
      <c r="AC92" s="387"/>
      <c r="AD92" s="387"/>
      <c r="AE92" s="387"/>
      <c r="AF92" s="387"/>
      <c r="AG92" s="387"/>
      <c r="AH92" s="387"/>
      <c r="AI92" s="387"/>
      <c r="AJ92" s="387"/>
      <c r="AK92" s="387"/>
      <c r="AL92" s="387"/>
      <c r="AM92" s="387"/>
      <c r="AN92" s="387"/>
      <c r="AO92" s="387"/>
      <c r="AP92" s="387"/>
      <c r="AQ92" s="387"/>
      <c r="AR92" s="387"/>
      <c r="AS92" s="387"/>
      <c r="AT92" s="387"/>
      <c r="AU92" s="387"/>
      <c r="AV92" s="387"/>
      <c r="AW92" s="387"/>
      <c r="AX92" s="387"/>
      <c r="AY92" s="387"/>
      <c r="AZ92" s="387"/>
      <c r="BA92" s="387"/>
      <c r="BB92" s="387"/>
      <c r="BC92" s="387"/>
      <c r="BD92" s="387"/>
      <c r="BE92" s="387"/>
      <c r="BF92" s="387"/>
      <c r="BG92" s="387"/>
      <c r="BH92" s="387"/>
      <c r="BI92" s="387"/>
      <c r="BJ92" s="387"/>
      <c r="BK92" s="387"/>
      <c r="BL92" s="387"/>
      <c r="BM92" s="387"/>
      <c r="BN92" s="387"/>
      <c r="BO92" s="387"/>
      <c r="BP92" s="387"/>
      <c r="BQ92" s="387"/>
      <c r="BR92" s="387"/>
      <c r="BS92" s="387"/>
      <c r="BT92" s="387"/>
      <c r="BU92" s="387"/>
      <c r="BV92" s="387"/>
      <c r="BW92" s="387"/>
      <c r="BX92" s="387"/>
      <c r="BY92" s="387"/>
      <c r="BZ92" s="387"/>
      <c r="CA92" s="387"/>
      <c r="CB92" s="387"/>
      <c r="CC92" s="387"/>
      <c r="CD92" s="387"/>
      <c r="CE92" s="387"/>
      <c r="CF92" s="387"/>
      <c r="CG92" s="387"/>
      <c r="CH92" s="387"/>
      <c r="CI92" s="387"/>
      <c r="CJ92" s="387"/>
      <c r="CK92" s="387"/>
      <c r="CL92" s="387"/>
      <c r="CM92" s="387"/>
      <c r="CN92" s="387"/>
      <c r="CO92" s="387"/>
      <c r="CP92" s="387"/>
      <c r="CQ92" s="387"/>
      <c r="CR92" s="387"/>
      <c r="CS92" s="387"/>
      <c r="CT92" s="387"/>
      <c r="CU92" s="387"/>
      <c r="CV92" s="387"/>
      <c r="CW92" s="387"/>
      <c r="CX92" s="387"/>
      <c r="CY92" s="387"/>
      <c r="CZ92" s="387"/>
      <c r="DA92" s="387"/>
      <c r="DB92" s="387"/>
      <c r="DC92" s="387"/>
      <c r="DD92" s="387"/>
      <c r="DE92" s="387"/>
      <c r="DF92" s="387"/>
      <c r="DG92" s="387"/>
      <c r="DH92" s="387"/>
      <c r="DI92" s="387"/>
      <c r="DJ92" s="387"/>
      <c r="DK92" s="387"/>
      <c r="DL92" s="387"/>
      <c r="DM92" s="387"/>
      <c r="DN92" s="387"/>
      <c r="DO92" s="387"/>
      <c r="DP92" s="387"/>
      <c r="DQ92" s="387"/>
      <c r="DR92" s="387"/>
      <c r="DS92" s="387"/>
      <c r="DT92" s="387"/>
      <c r="DU92" s="387"/>
      <c r="DV92" s="387"/>
      <c r="DW92" s="387"/>
      <c r="DX92" s="387"/>
      <c r="DY92" s="387"/>
      <c r="DZ92" s="387"/>
      <c r="EA92" s="387"/>
      <c r="EB92" s="387"/>
      <c r="EC92" s="387"/>
      <c r="ED92" s="387"/>
      <c r="EE92" s="387"/>
      <c r="EF92" s="387"/>
      <c r="EG92" s="387"/>
      <c r="EH92" s="387"/>
      <c r="EI92" s="387"/>
      <c r="EJ92" s="387"/>
      <c r="EK92" s="387"/>
      <c r="EL92" s="387"/>
      <c r="EM92" s="387"/>
      <c r="EN92" s="387"/>
      <c r="EO92" s="387"/>
      <c r="EP92" s="387"/>
      <c r="EQ92" s="387"/>
      <c r="ER92" s="387"/>
      <c r="ES92" s="387"/>
      <c r="ET92" s="387"/>
      <c r="EU92" s="387"/>
      <c r="EV92" s="387"/>
      <c r="EW92" s="387"/>
      <c r="EX92" s="387"/>
      <c r="EY92" s="387"/>
      <c r="EZ92" s="387"/>
      <c r="FA92" s="387"/>
      <c r="FB92" s="387"/>
      <c r="FC92" s="387"/>
      <c r="FD92" s="387"/>
      <c r="FE92" s="387"/>
      <c r="FF92" s="387"/>
      <c r="FG92" s="387"/>
      <c r="FH92" s="387"/>
      <c r="FI92" s="387"/>
      <c r="FJ92" s="387"/>
      <c r="FK92" s="387"/>
      <c r="FL92" s="387"/>
      <c r="FM92" s="387"/>
      <c r="FN92" s="387"/>
      <c r="FO92" s="387"/>
      <c r="FP92" s="387"/>
      <c r="FQ92" s="387"/>
      <c r="FR92" s="387"/>
      <c r="FS92" s="387"/>
      <c r="FT92" s="387"/>
      <c r="FU92" s="387"/>
      <c r="FV92" s="387"/>
      <c r="FW92" s="387"/>
      <c r="FX92" s="387"/>
      <c r="FY92" s="387"/>
      <c r="FZ92" s="387"/>
      <c r="GA92" s="387"/>
      <c r="GB92" s="387"/>
      <c r="GC92" s="387"/>
      <c r="GD92" s="387"/>
      <c r="GE92" s="387"/>
      <c r="GF92" s="387"/>
      <c r="GG92" s="387"/>
      <c r="GH92" s="387"/>
      <c r="GI92" s="387"/>
      <c r="GJ92" s="387"/>
      <c r="GK92" s="387"/>
      <c r="GL92" s="387"/>
      <c r="GM92" s="387"/>
      <c r="GN92" s="387"/>
      <c r="GO92" s="387"/>
      <c r="GP92" s="387"/>
      <c r="GQ92" s="387"/>
      <c r="GR92" s="387"/>
      <c r="GS92" s="387"/>
      <c r="GT92" s="387"/>
      <c r="GU92" s="387"/>
      <c r="GV92" s="387"/>
      <c r="GW92" s="387"/>
      <c r="GX92" s="387"/>
      <c r="GY92" s="387"/>
      <c r="GZ92" s="387"/>
      <c r="HA92" s="387"/>
      <c r="HB92" s="387"/>
      <c r="HC92" s="387"/>
      <c r="HD92" s="387"/>
      <c r="HE92" s="387"/>
      <c r="HF92" s="387"/>
      <c r="HG92" s="387"/>
      <c r="HH92" s="387"/>
      <c r="HI92" s="387"/>
      <c r="HJ92" s="387"/>
      <c r="HK92" s="387"/>
      <c r="HL92" s="387"/>
      <c r="HM92" s="387"/>
      <c r="HN92" s="387"/>
      <c r="HO92" s="387"/>
      <c r="HP92" s="387"/>
      <c r="HQ92" s="387"/>
      <c r="HR92" s="387"/>
      <c r="HS92" s="387"/>
      <c r="HT92" s="387"/>
      <c r="HU92" s="387"/>
      <c r="HV92" s="387"/>
      <c r="HW92" s="387"/>
      <c r="HX92" s="387"/>
      <c r="HY92" s="387"/>
      <c r="HZ92" s="387"/>
      <c r="IA92" s="387"/>
      <c r="IB92" s="387"/>
      <c r="IC92" s="387"/>
      <c r="ID92" s="387"/>
      <c r="IE92" s="387"/>
      <c r="IF92" s="387"/>
      <c r="IG92" s="387"/>
      <c r="IH92" s="387"/>
      <c r="II92" s="387"/>
      <c r="IJ92" s="387"/>
      <c r="IK92" s="387"/>
      <c r="IL92" s="387"/>
      <c r="IM92" s="387"/>
      <c r="IN92" s="387"/>
      <c r="IO92" s="387"/>
      <c r="IP92" s="387"/>
      <c r="IQ92" s="387"/>
      <c r="IR92" s="387"/>
      <c r="IS92" s="387"/>
      <c r="IT92" s="387"/>
      <c r="IU92" s="391"/>
    </row>
    <row r="93" spans="1:255" ht="33.6" customHeight="1">
      <c r="A93" s="406"/>
      <c r="B93" s="1432" t="s">
        <v>245</v>
      </c>
      <c r="C93" s="881"/>
      <c r="D93" s="901" t="s">
        <v>1664</v>
      </c>
      <c r="E93" s="280"/>
      <c r="F93" s="248"/>
      <c r="G93" s="248"/>
      <c r="H93" s="248"/>
      <c r="I93" s="248"/>
      <c r="J93" s="248"/>
      <c r="K93" s="248"/>
      <c r="L93" s="387"/>
      <c r="M93" s="387"/>
      <c r="N93" s="387"/>
      <c r="O93" s="387"/>
      <c r="P93" s="387"/>
      <c r="Q93" s="387"/>
      <c r="R93" s="387"/>
      <c r="S93" s="387"/>
      <c r="T93" s="387"/>
      <c r="U93" s="387"/>
      <c r="V93" s="387"/>
      <c r="W93" s="387"/>
      <c r="X93" s="387"/>
      <c r="Y93" s="387"/>
      <c r="Z93" s="387"/>
      <c r="AA93" s="387"/>
      <c r="AB93" s="387"/>
      <c r="AC93" s="387"/>
      <c r="AD93" s="387"/>
      <c r="AE93" s="387"/>
      <c r="AF93" s="387"/>
      <c r="AG93" s="387"/>
      <c r="AH93" s="387"/>
      <c r="AI93" s="387"/>
      <c r="AJ93" s="387"/>
      <c r="AK93" s="387"/>
      <c r="AL93" s="387"/>
      <c r="AM93" s="387"/>
      <c r="AN93" s="387"/>
      <c r="AO93" s="387"/>
      <c r="AP93" s="387"/>
      <c r="AQ93" s="387"/>
      <c r="AR93" s="387"/>
      <c r="AS93" s="387"/>
      <c r="AT93" s="387"/>
      <c r="AU93" s="387"/>
      <c r="AV93" s="387"/>
      <c r="AW93" s="387"/>
      <c r="AX93" s="387"/>
      <c r="AY93" s="387"/>
      <c r="AZ93" s="387"/>
      <c r="BA93" s="387"/>
      <c r="BB93" s="387"/>
      <c r="BC93" s="387"/>
      <c r="BD93" s="387"/>
      <c r="BE93" s="387"/>
      <c r="BF93" s="387"/>
      <c r="BG93" s="387"/>
      <c r="BH93" s="387"/>
      <c r="BI93" s="387"/>
      <c r="BJ93" s="387"/>
      <c r="BK93" s="387"/>
      <c r="BL93" s="387"/>
      <c r="BM93" s="387"/>
      <c r="BN93" s="387"/>
      <c r="BO93" s="387"/>
      <c r="BP93" s="387"/>
      <c r="BQ93" s="387"/>
      <c r="BR93" s="387"/>
      <c r="BS93" s="387"/>
      <c r="BT93" s="387"/>
      <c r="BU93" s="387"/>
      <c r="BV93" s="387"/>
      <c r="BW93" s="387"/>
      <c r="BX93" s="387"/>
      <c r="BY93" s="387"/>
      <c r="BZ93" s="387"/>
      <c r="CA93" s="387"/>
      <c r="CB93" s="387"/>
      <c r="CC93" s="387"/>
      <c r="CD93" s="387"/>
      <c r="CE93" s="387"/>
      <c r="CF93" s="387"/>
      <c r="CG93" s="387"/>
      <c r="CH93" s="387"/>
      <c r="CI93" s="387"/>
      <c r="CJ93" s="387"/>
      <c r="CK93" s="387"/>
      <c r="CL93" s="387"/>
      <c r="CM93" s="387"/>
      <c r="CN93" s="387"/>
      <c r="CO93" s="387"/>
      <c r="CP93" s="387"/>
      <c r="CQ93" s="387"/>
      <c r="CR93" s="387"/>
      <c r="CS93" s="387"/>
      <c r="CT93" s="387"/>
      <c r="CU93" s="387"/>
      <c r="CV93" s="387"/>
      <c r="CW93" s="387"/>
      <c r="CX93" s="387"/>
      <c r="CY93" s="387"/>
      <c r="CZ93" s="387"/>
      <c r="DA93" s="387"/>
      <c r="DB93" s="387"/>
      <c r="DC93" s="387"/>
      <c r="DD93" s="387"/>
      <c r="DE93" s="387"/>
      <c r="DF93" s="387"/>
      <c r="DG93" s="387"/>
      <c r="DH93" s="387"/>
      <c r="DI93" s="387"/>
      <c r="DJ93" s="387"/>
      <c r="DK93" s="387"/>
      <c r="DL93" s="387"/>
      <c r="DM93" s="387"/>
      <c r="DN93" s="387"/>
      <c r="DO93" s="387"/>
      <c r="DP93" s="387"/>
      <c r="DQ93" s="387"/>
      <c r="DR93" s="387"/>
      <c r="DS93" s="387"/>
      <c r="DT93" s="387"/>
      <c r="DU93" s="387"/>
      <c r="DV93" s="387"/>
      <c r="DW93" s="387"/>
      <c r="DX93" s="387"/>
      <c r="DY93" s="387"/>
      <c r="DZ93" s="387"/>
      <c r="EA93" s="387"/>
      <c r="EB93" s="387"/>
      <c r="EC93" s="387"/>
      <c r="ED93" s="387"/>
      <c r="EE93" s="387"/>
      <c r="EF93" s="387"/>
      <c r="EG93" s="387"/>
      <c r="EH93" s="387"/>
      <c r="EI93" s="387"/>
      <c r="EJ93" s="387"/>
      <c r="EK93" s="387"/>
      <c r="EL93" s="387"/>
      <c r="EM93" s="387"/>
      <c r="EN93" s="387"/>
      <c r="EO93" s="387"/>
      <c r="EP93" s="387"/>
      <c r="EQ93" s="387"/>
      <c r="ER93" s="387"/>
      <c r="ES93" s="387"/>
      <c r="ET93" s="387"/>
      <c r="EU93" s="387"/>
      <c r="EV93" s="387"/>
      <c r="EW93" s="387"/>
      <c r="EX93" s="387"/>
      <c r="EY93" s="387"/>
      <c r="EZ93" s="387"/>
      <c r="FA93" s="387"/>
      <c r="FB93" s="387"/>
      <c r="FC93" s="387"/>
      <c r="FD93" s="387"/>
      <c r="FE93" s="387"/>
      <c r="FF93" s="387"/>
      <c r="FG93" s="387"/>
      <c r="FH93" s="387"/>
      <c r="FI93" s="387"/>
      <c r="FJ93" s="387"/>
      <c r="FK93" s="387"/>
      <c r="FL93" s="387"/>
      <c r="FM93" s="387"/>
      <c r="FN93" s="387"/>
      <c r="FO93" s="387"/>
      <c r="FP93" s="387"/>
      <c r="FQ93" s="387"/>
      <c r="FR93" s="387"/>
      <c r="FS93" s="387"/>
      <c r="FT93" s="387"/>
      <c r="FU93" s="387"/>
      <c r="FV93" s="387"/>
      <c r="FW93" s="387"/>
      <c r="FX93" s="387"/>
      <c r="FY93" s="387"/>
      <c r="FZ93" s="387"/>
      <c r="GA93" s="387"/>
      <c r="GB93" s="387"/>
      <c r="GC93" s="387"/>
      <c r="GD93" s="387"/>
      <c r="GE93" s="387"/>
      <c r="GF93" s="387"/>
      <c r="GG93" s="387"/>
      <c r="GH93" s="387"/>
      <c r="GI93" s="387"/>
      <c r="GJ93" s="387"/>
      <c r="GK93" s="387"/>
      <c r="GL93" s="387"/>
      <c r="GM93" s="387"/>
      <c r="GN93" s="387"/>
      <c r="GO93" s="387"/>
      <c r="GP93" s="387"/>
      <c r="GQ93" s="387"/>
      <c r="GR93" s="387"/>
      <c r="GS93" s="387"/>
      <c r="GT93" s="387"/>
      <c r="GU93" s="387"/>
      <c r="GV93" s="387"/>
      <c r="GW93" s="387"/>
      <c r="GX93" s="387"/>
      <c r="GY93" s="387"/>
      <c r="GZ93" s="387"/>
      <c r="HA93" s="387"/>
      <c r="HB93" s="387"/>
      <c r="HC93" s="387"/>
      <c r="HD93" s="387"/>
      <c r="HE93" s="387"/>
      <c r="HF93" s="387"/>
      <c r="HG93" s="387"/>
      <c r="HH93" s="387"/>
      <c r="HI93" s="387"/>
      <c r="HJ93" s="387"/>
      <c r="HK93" s="387"/>
      <c r="HL93" s="387"/>
      <c r="HM93" s="387"/>
      <c r="HN93" s="387"/>
      <c r="HO93" s="387"/>
      <c r="HP93" s="387"/>
      <c r="HQ93" s="387"/>
      <c r="HR93" s="387"/>
      <c r="HS93" s="387"/>
      <c r="HT93" s="387"/>
      <c r="HU93" s="387"/>
      <c r="HV93" s="387"/>
      <c r="HW93" s="387"/>
      <c r="HX93" s="387"/>
      <c r="HY93" s="387"/>
      <c r="HZ93" s="387"/>
      <c r="IA93" s="387"/>
      <c r="IB93" s="387"/>
      <c r="IC93" s="387"/>
      <c r="ID93" s="387"/>
      <c r="IE93" s="387"/>
      <c r="IF93" s="387"/>
      <c r="IG93" s="387"/>
      <c r="IH93" s="387"/>
      <c r="II93" s="387"/>
      <c r="IJ93" s="387"/>
      <c r="IK93" s="387"/>
      <c r="IL93" s="387"/>
      <c r="IM93" s="387"/>
      <c r="IN93" s="387"/>
      <c r="IO93" s="387"/>
      <c r="IP93" s="387"/>
      <c r="IQ93" s="387"/>
      <c r="IR93" s="387"/>
      <c r="IS93" s="387"/>
      <c r="IT93" s="387"/>
      <c r="IU93" s="391"/>
    </row>
    <row r="94" spans="1:255" ht="15" customHeight="1">
      <c r="A94" s="406"/>
      <c r="B94" s="1113"/>
      <c r="C94" s="348"/>
      <c r="D94" s="553"/>
      <c r="E94" s="280"/>
      <c r="F94" s="248"/>
      <c r="G94" s="248"/>
      <c r="H94" s="248"/>
      <c r="I94" s="248"/>
      <c r="J94" s="248"/>
      <c r="K94" s="248"/>
      <c r="L94" s="387"/>
      <c r="M94" s="387"/>
      <c r="N94" s="387"/>
      <c r="O94" s="387"/>
      <c r="P94" s="387"/>
      <c r="Q94" s="387"/>
      <c r="R94" s="387"/>
      <c r="S94" s="387"/>
      <c r="T94" s="387"/>
      <c r="U94" s="387"/>
      <c r="V94" s="387"/>
      <c r="W94" s="387"/>
      <c r="X94" s="387"/>
      <c r="Y94" s="387"/>
      <c r="Z94" s="387"/>
      <c r="AA94" s="387"/>
      <c r="AB94" s="387"/>
      <c r="AC94" s="387"/>
      <c r="AD94" s="387"/>
      <c r="AE94" s="387"/>
      <c r="AF94" s="387"/>
      <c r="AG94" s="387"/>
      <c r="AH94" s="387"/>
      <c r="AI94" s="387"/>
      <c r="AJ94" s="387"/>
      <c r="AK94" s="387"/>
      <c r="AL94" s="387"/>
      <c r="AM94" s="387"/>
      <c r="AN94" s="387"/>
      <c r="AO94" s="387"/>
      <c r="AP94" s="387"/>
      <c r="AQ94" s="387"/>
      <c r="AR94" s="387"/>
      <c r="AS94" s="387"/>
      <c r="AT94" s="387"/>
      <c r="AU94" s="387"/>
      <c r="AV94" s="387"/>
      <c r="AW94" s="387"/>
      <c r="AX94" s="387"/>
      <c r="AY94" s="387"/>
      <c r="AZ94" s="387"/>
      <c r="BA94" s="387"/>
      <c r="BB94" s="387"/>
      <c r="BC94" s="387"/>
      <c r="BD94" s="387"/>
      <c r="BE94" s="387"/>
      <c r="BF94" s="387"/>
      <c r="BG94" s="387"/>
      <c r="BH94" s="387"/>
      <c r="BI94" s="387"/>
      <c r="BJ94" s="387"/>
      <c r="BK94" s="387"/>
      <c r="BL94" s="387"/>
      <c r="BM94" s="387"/>
      <c r="BN94" s="387"/>
      <c r="BO94" s="387"/>
      <c r="BP94" s="387"/>
      <c r="BQ94" s="387"/>
      <c r="BR94" s="387"/>
      <c r="BS94" s="387"/>
      <c r="BT94" s="387"/>
      <c r="BU94" s="387"/>
      <c r="BV94" s="387"/>
      <c r="BW94" s="387"/>
      <c r="BX94" s="387"/>
      <c r="BY94" s="387"/>
      <c r="BZ94" s="387"/>
      <c r="CA94" s="387"/>
      <c r="CB94" s="387"/>
      <c r="CC94" s="387"/>
      <c r="CD94" s="387"/>
      <c r="CE94" s="387"/>
      <c r="CF94" s="387"/>
      <c r="CG94" s="387"/>
      <c r="CH94" s="387"/>
      <c r="CI94" s="387"/>
      <c r="CJ94" s="387"/>
      <c r="CK94" s="387"/>
      <c r="CL94" s="387"/>
      <c r="CM94" s="387"/>
      <c r="CN94" s="387"/>
      <c r="CO94" s="387"/>
      <c r="CP94" s="387"/>
      <c r="CQ94" s="387"/>
      <c r="CR94" s="387"/>
      <c r="CS94" s="387"/>
      <c r="CT94" s="387"/>
      <c r="CU94" s="387"/>
      <c r="CV94" s="387"/>
      <c r="CW94" s="387"/>
      <c r="CX94" s="387"/>
      <c r="CY94" s="387"/>
      <c r="CZ94" s="387"/>
      <c r="DA94" s="387"/>
      <c r="DB94" s="387"/>
      <c r="DC94" s="387"/>
      <c r="DD94" s="387"/>
      <c r="DE94" s="387"/>
      <c r="DF94" s="387"/>
      <c r="DG94" s="387"/>
      <c r="DH94" s="387"/>
      <c r="DI94" s="387"/>
      <c r="DJ94" s="387"/>
      <c r="DK94" s="387"/>
      <c r="DL94" s="387"/>
      <c r="DM94" s="387"/>
      <c r="DN94" s="387"/>
      <c r="DO94" s="387"/>
      <c r="DP94" s="387"/>
      <c r="DQ94" s="387"/>
      <c r="DR94" s="387"/>
      <c r="DS94" s="387"/>
      <c r="DT94" s="387"/>
      <c r="DU94" s="387"/>
      <c r="DV94" s="387"/>
      <c r="DW94" s="387"/>
      <c r="DX94" s="387"/>
      <c r="DY94" s="387"/>
      <c r="DZ94" s="387"/>
      <c r="EA94" s="387"/>
      <c r="EB94" s="387"/>
      <c r="EC94" s="387"/>
      <c r="ED94" s="387"/>
      <c r="EE94" s="387"/>
      <c r="EF94" s="387"/>
      <c r="EG94" s="387"/>
      <c r="EH94" s="387"/>
      <c r="EI94" s="387"/>
      <c r="EJ94" s="387"/>
      <c r="EK94" s="387"/>
      <c r="EL94" s="387"/>
      <c r="EM94" s="387"/>
      <c r="EN94" s="387"/>
      <c r="EO94" s="387"/>
      <c r="EP94" s="387"/>
      <c r="EQ94" s="387"/>
      <c r="ER94" s="387"/>
      <c r="ES94" s="387"/>
      <c r="ET94" s="387"/>
      <c r="EU94" s="387"/>
      <c r="EV94" s="387"/>
      <c r="EW94" s="387"/>
      <c r="EX94" s="387"/>
      <c r="EY94" s="387"/>
      <c r="EZ94" s="387"/>
      <c r="FA94" s="387"/>
      <c r="FB94" s="387"/>
      <c r="FC94" s="387"/>
      <c r="FD94" s="387"/>
      <c r="FE94" s="387"/>
      <c r="FF94" s="387"/>
      <c r="FG94" s="387"/>
      <c r="FH94" s="387"/>
      <c r="FI94" s="387"/>
      <c r="FJ94" s="387"/>
      <c r="FK94" s="387"/>
      <c r="FL94" s="387"/>
      <c r="FM94" s="387"/>
      <c r="FN94" s="387"/>
      <c r="FO94" s="387"/>
      <c r="FP94" s="387"/>
      <c r="FQ94" s="387"/>
      <c r="FR94" s="387"/>
      <c r="FS94" s="387"/>
      <c r="FT94" s="387"/>
      <c r="FU94" s="387"/>
      <c r="FV94" s="387"/>
      <c r="FW94" s="387"/>
      <c r="FX94" s="387"/>
      <c r="FY94" s="387"/>
      <c r="FZ94" s="387"/>
      <c r="GA94" s="387"/>
      <c r="GB94" s="387"/>
      <c r="GC94" s="387"/>
      <c r="GD94" s="387"/>
      <c r="GE94" s="387"/>
      <c r="GF94" s="387"/>
      <c r="GG94" s="387"/>
      <c r="GH94" s="387"/>
      <c r="GI94" s="387"/>
      <c r="GJ94" s="387"/>
      <c r="GK94" s="387"/>
      <c r="GL94" s="387"/>
      <c r="GM94" s="387"/>
      <c r="GN94" s="387"/>
      <c r="GO94" s="387"/>
      <c r="GP94" s="387"/>
      <c r="GQ94" s="387"/>
      <c r="GR94" s="387"/>
      <c r="GS94" s="387"/>
      <c r="GT94" s="387"/>
      <c r="GU94" s="387"/>
      <c r="GV94" s="387"/>
      <c r="GW94" s="387"/>
      <c r="GX94" s="387"/>
      <c r="GY94" s="387"/>
      <c r="GZ94" s="387"/>
      <c r="HA94" s="387"/>
      <c r="HB94" s="387"/>
      <c r="HC94" s="387"/>
      <c r="HD94" s="387"/>
      <c r="HE94" s="387"/>
      <c r="HF94" s="387"/>
      <c r="HG94" s="387"/>
      <c r="HH94" s="387"/>
      <c r="HI94" s="387"/>
      <c r="HJ94" s="387"/>
      <c r="HK94" s="387"/>
      <c r="HL94" s="387"/>
      <c r="HM94" s="387"/>
      <c r="HN94" s="387"/>
      <c r="HO94" s="387"/>
      <c r="HP94" s="387"/>
      <c r="HQ94" s="387"/>
      <c r="HR94" s="387"/>
      <c r="HS94" s="387"/>
      <c r="HT94" s="387"/>
      <c r="HU94" s="387"/>
      <c r="HV94" s="387"/>
      <c r="HW94" s="387"/>
      <c r="HX94" s="387"/>
      <c r="HY94" s="387"/>
      <c r="HZ94" s="387"/>
      <c r="IA94" s="387"/>
      <c r="IB94" s="387"/>
      <c r="IC94" s="387"/>
      <c r="ID94" s="387"/>
      <c r="IE94" s="387"/>
      <c r="IF94" s="387"/>
      <c r="IG94" s="387"/>
      <c r="IH94" s="387"/>
      <c r="II94" s="387"/>
      <c r="IJ94" s="387"/>
      <c r="IK94" s="387"/>
      <c r="IL94" s="387"/>
      <c r="IM94" s="387"/>
      <c r="IN94" s="387"/>
      <c r="IO94" s="387"/>
      <c r="IP94" s="387"/>
      <c r="IQ94" s="387"/>
      <c r="IR94" s="387"/>
      <c r="IS94" s="387"/>
      <c r="IT94" s="387"/>
      <c r="IU94" s="391"/>
    </row>
    <row r="95" spans="1:255" ht="15" customHeight="1">
      <c r="A95" s="406"/>
      <c r="B95" s="1113"/>
      <c r="C95" s="348"/>
      <c r="D95" s="546" t="s">
        <v>247</v>
      </c>
      <c r="E95" s="280"/>
      <c r="F95" s="248"/>
      <c r="G95" s="248"/>
      <c r="H95" s="248"/>
      <c r="I95" s="248"/>
      <c r="J95" s="248"/>
      <c r="K95" s="248"/>
      <c r="L95" s="387"/>
      <c r="M95" s="387"/>
      <c r="N95" s="387"/>
      <c r="O95" s="387"/>
      <c r="P95" s="387"/>
      <c r="Q95" s="387"/>
      <c r="R95" s="387"/>
      <c r="S95" s="387"/>
      <c r="T95" s="387"/>
      <c r="U95" s="387"/>
      <c r="V95" s="387"/>
      <c r="W95" s="387"/>
      <c r="X95" s="387"/>
      <c r="Y95" s="387"/>
      <c r="Z95" s="387"/>
      <c r="AA95" s="387"/>
      <c r="AB95" s="387"/>
      <c r="AC95" s="387"/>
      <c r="AD95" s="387"/>
      <c r="AE95" s="387"/>
      <c r="AF95" s="387"/>
      <c r="AG95" s="387"/>
      <c r="AH95" s="387"/>
      <c r="AI95" s="387"/>
      <c r="AJ95" s="387"/>
      <c r="AK95" s="387"/>
      <c r="AL95" s="387"/>
      <c r="AM95" s="387"/>
      <c r="AN95" s="387"/>
      <c r="AO95" s="387"/>
      <c r="AP95" s="387"/>
      <c r="AQ95" s="387"/>
      <c r="AR95" s="387"/>
      <c r="AS95" s="387"/>
      <c r="AT95" s="387"/>
      <c r="AU95" s="387"/>
      <c r="AV95" s="387"/>
      <c r="AW95" s="387"/>
      <c r="AX95" s="387"/>
      <c r="AY95" s="387"/>
      <c r="AZ95" s="387"/>
      <c r="BA95" s="387"/>
      <c r="BB95" s="387"/>
      <c r="BC95" s="387"/>
      <c r="BD95" s="387"/>
      <c r="BE95" s="387"/>
      <c r="BF95" s="387"/>
      <c r="BG95" s="387"/>
      <c r="BH95" s="387"/>
      <c r="BI95" s="387"/>
      <c r="BJ95" s="387"/>
      <c r="BK95" s="387"/>
      <c r="BL95" s="387"/>
      <c r="BM95" s="387"/>
      <c r="BN95" s="387"/>
      <c r="BO95" s="387"/>
      <c r="BP95" s="387"/>
      <c r="BQ95" s="387"/>
      <c r="BR95" s="387"/>
      <c r="BS95" s="387"/>
      <c r="BT95" s="387"/>
      <c r="BU95" s="387"/>
      <c r="BV95" s="387"/>
      <c r="BW95" s="387"/>
      <c r="BX95" s="387"/>
      <c r="BY95" s="387"/>
      <c r="BZ95" s="387"/>
      <c r="CA95" s="387"/>
      <c r="CB95" s="387"/>
      <c r="CC95" s="387"/>
      <c r="CD95" s="387"/>
      <c r="CE95" s="387"/>
      <c r="CF95" s="387"/>
      <c r="CG95" s="387"/>
      <c r="CH95" s="387"/>
      <c r="CI95" s="387"/>
      <c r="CJ95" s="387"/>
      <c r="CK95" s="387"/>
      <c r="CL95" s="387"/>
      <c r="CM95" s="387"/>
      <c r="CN95" s="387"/>
      <c r="CO95" s="387"/>
      <c r="CP95" s="387"/>
      <c r="CQ95" s="387"/>
      <c r="CR95" s="387"/>
      <c r="CS95" s="387"/>
      <c r="CT95" s="387"/>
      <c r="CU95" s="387"/>
      <c r="CV95" s="387"/>
      <c r="CW95" s="387"/>
      <c r="CX95" s="387"/>
      <c r="CY95" s="387"/>
      <c r="CZ95" s="387"/>
      <c r="DA95" s="387"/>
      <c r="DB95" s="387"/>
      <c r="DC95" s="387"/>
      <c r="DD95" s="387"/>
      <c r="DE95" s="387"/>
      <c r="DF95" s="387"/>
      <c r="DG95" s="387"/>
      <c r="DH95" s="387"/>
      <c r="DI95" s="387"/>
      <c r="DJ95" s="387"/>
      <c r="DK95" s="387"/>
      <c r="DL95" s="387"/>
      <c r="DM95" s="387"/>
      <c r="DN95" s="387"/>
      <c r="DO95" s="387"/>
      <c r="DP95" s="387"/>
      <c r="DQ95" s="387"/>
      <c r="DR95" s="387"/>
      <c r="DS95" s="387"/>
      <c r="DT95" s="387"/>
      <c r="DU95" s="387"/>
      <c r="DV95" s="387"/>
      <c r="DW95" s="387"/>
      <c r="DX95" s="387"/>
      <c r="DY95" s="387"/>
      <c r="DZ95" s="387"/>
      <c r="EA95" s="387"/>
      <c r="EB95" s="387"/>
      <c r="EC95" s="387"/>
      <c r="ED95" s="387"/>
      <c r="EE95" s="387"/>
      <c r="EF95" s="387"/>
      <c r="EG95" s="387"/>
      <c r="EH95" s="387"/>
      <c r="EI95" s="387"/>
      <c r="EJ95" s="387"/>
      <c r="EK95" s="387"/>
      <c r="EL95" s="387"/>
      <c r="EM95" s="387"/>
      <c r="EN95" s="387"/>
      <c r="EO95" s="387"/>
      <c r="EP95" s="387"/>
      <c r="EQ95" s="387"/>
      <c r="ER95" s="387"/>
      <c r="ES95" s="387"/>
      <c r="ET95" s="387"/>
      <c r="EU95" s="387"/>
      <c r="EV95" s="387"/>
      <c r="EW95" s="387"/>
      <c r="EX95" s="387"/>
      <c r="EY95" s="387"/>
      <c r="EZ95" s="387"/>
      <c r="FA95" s="387"/>
      <c r="FB95" s="387"/>
      <c r="FC95" s="387"/>
      <c r="FD95" s="387"/>
      <c r="FE95" s="387"/>
      <c r="FF95" s="387"/>
      <c r="FG95" s="387"/>
      <c r="FH95" s="387"/>
      <c r="FI95" s="387"/>
      <c r="FJ95" s="387"/>
      <c r="FK95" s="387"/>
      <c r="FL95" s="387"/>
      <c r="FM95" s="387"/>
      <c r="FN95" s="387"/>
      <c r="FO95" s="387"/>
      <c r="FP95" s="387"/>
      <c r="FQ95" s="387"/>
      <c r="FR95" s="387"/>
      <c r="FS95" s="387"/>
      <c r="FT95" s="387"/>
      <c r="FU95" s="387"/>
      <c r="FV95" s="387"/>
      <c r="FW95" s="387"/>
      <c r="FX95" s="387"/>
      <c r="FY95" s="387"/>
      <c r="FZ95" s="387"/>
      <c r="GA95" s="387"/>
      <c r="GB95" s="387"/>
      <c r="GC95" s="387"/>
      <c r="GD95" s="387"/>
      <c r="GE95" s="387"/>
      <c r="GF95" s="387"/>
      <c r="GG95" s="387"/>
      <c r="GH95" s="387"/>
      <c r="GI95" s="387"/>
      <c r="GJ95" s="387"/>
      <c r="GK95" s="387"/>
      <c r="GL95" s="387"/>
      <c r="GM95" s="387"/>
      <c r="GN95" s="387"/>
      <c r="GO95" s="387"/>
      <c r="GP95" s="387"/>
      <c r="GQ95" s="387"/>
      <c r="GR95" s="387"/>
      <c r="GS95" s="387"/>
      <c r="GT95" s="387"/>
      <c r="GU95" s="387"/>
      <c r="GV95" s="387"/>
      <c r="GW95" s="387"/>
      <c r="GX95" s="387"/>
      <c r="GY95" s="387"/>
      <c r="GZ95" s="387"/>
      <c r="HA95" s="387"/>
      <c r="HB95" s="387"/>
      <c r="HC95" s="387"/>
      <c r="HD95" s="387"/>
      <c r="HE95" s="387"/>
      <c r="HF95" s="387"/>
      <c r="HG95" s="387"/>
      <c r="HH95" s="387"/>
      <c r="HI95" s="387"/>
      <c r="HJ95" s="387"/>
      <c r="HK95" s="387"/>
      <c r="HL95" s="387"/>
      <c r="HM95" s="387"/>
      <c r="HN95" s="387"/>
      <c r="HO95" s="387"/>
      <c r="HP95" s="387"/>
      <c r="HQ95" s="387"/>
      <c r="HR95" s="387"/>
      <c r="HS95" s="387"/>
      <c r="HT95" s="387"/>
      <c r="HU95" s="387"/>
      <c r="HV95" s="387"/>
      <c r="HW95" s="387"/>
      <c r="HX95" s="387"/>
      <c r="HY95" s="387"/>
      <c r="HZ95" s="387"/>
      <c r="IA95" s="387"/>
      <c r="IB95" s="387"/>
      <c r="IC95" s="387"/>
      <c r="ID95" s="387"/>
      <c r="IE95" s="387"/>
      <c r="IF95" s="387"/>
      <c r="IG95" s="387"/>
      <c r="IH95" s="387"/>
      <c r="II95" s="387"/>
      <c r="IJ95" s="387"/>
      <c r="IK95" s="387"/>
      <c r="IL95" s="387"/>
      <c r="IM95" s="387"/>
      <c r="IN95" s="387"/>
      <c r="IO95" s="387"/>
      <c r="IP95" s="387"/>
      <c r="IQ95" s="387"/>
      <c r="IR95" s="387"/>
      <c r="IS95" s="387"/>
      <c r="IT95" s="387"/>
      <c r="IU95" s="391"/>
    </row>
    <row r="96" spans="1:255" ht="75" customHeight="1">
      <c r="A96" s="406"/>
      <c r="B96" s="1113"/>
      <c r="C96" s="348"/>
      <c r="D96" s="546" t="s">
        <v>1665</v>
      </c>
      <c r="E96" s="280"/>
      <c r="F96" s="248"/>
      <c r="G96" s="248"/>
      <c r="H96" s="248"/>
      <c r="I96" s="248"/>
      <c r="J96" s="248"/>
      <c r="K96" s="248"/>
      <c r="L96" s="387"/>
      <c r="M96" s="387"/>
      <c r="N96" s="387"/>
      <c r="O96" s="387"/>
      <c r="P96" s="387"/>
      <c r="Q96" s="387"/>
      <c r="R96" s="387"/>
      <c r="S96" s="387"/>
      <c r="T96" s="387"/>
      <c r="U96" s="387"/>
      <c r="V96" s="387"/>
      <c r="W96" s="387"/>
      <c r="X96" s="387"/>
      <c r="Y96" s="387"/>
      <c r="Z96" s="387"/>
      <c r="AA96" s="387"/>
      <c r="AB96" s="387"/>
      <c r="AC96" s="387"/>
      <c r="AD96" s="387"/>
      <c r="AE96" s="387"/>
      <c r="AF96" s="387"/>
      <c r="AG96" s="387"/>
      <c r="AH96" s="387"/>
      <c r="AI96" s="387"/>
      <c r="AJ96" s="387"/>
      <c r="AK96" s="387"/>
      <c r="AL96" s="387"/>
      <c r="AM96" s="387"/>
      <c r="AN96" s="387"/>
      <c r="AO96" s="387"/>
      <c r="AP96" s="387"/>
      <c r="AQ96" s="387"/>
      <c r="AR96" s="387"/>
      <c r="AS96" s="387"/>
      <c r="AT96" s="387"/>
      <c r="AU96" s="387"/>
      <c r="AV96" s="387"/>
      <c r="AW96" s="387"/>
      <c r="AX96" s="387"/>
      <c r="AY96" s="387"/>
      <c r="AZ96" s="387"/>
      <c r="BA96" s="387"/>
      <c r="BB96" s="387"/>
      <c r="BC96" s="387"/>
      <c r="BD96" s="387"/>
      <c r="BE96" s="387"/>
      <c r="BF96" s="387"/>
      <c r="BG96" s="387"/>
      <c r="BH96" s="387"/>
      <c r="BI96" s="387"/>
      <c r="BJ96" s="387"/>
      <c r="BK96" s="387"/>
      <c r="BL96" s="387"/>
      <c r="BM96" s="387"/>
      <c r="BN96" s="387"/>
      <c r="BO96" s="387"/>
      <c r="BP96" s="387"/>
      <c r="BQ96" s="387"/>
      <c r="BR96" s="387"/>
      <c r="BS96" s="387"/>
      <c r="BT96" s="387"/>
      <c r="BU96" s="387"/>
      <c r="BV96" s="387"/>
      <c r="BW96" s="387"/>
      <c r="BX96" s="387"/>
      <c r="BY96" s="387"/>
      <c r="BZ96" s="387"/>
      <c r="CA96" s="387"/>
      <c r="CB96" s="387"/>
      <c r="CC96" s="387"/>
      <c r="CD96" s="387"/>
      <c r="CE96" s="387"/>
      <c r="CF96" s="387"/>
      <c r="CG96" s="387"/>
      <c r="CH96" s="387"/>
      <c r="CI96" s="387"/>
      <c r="CJ96" s="387"/>
      <c r="CK96" s="387"/>
      <c r="CL96" s="387"/>
      <c r="CM96" s="387"/>
      <c r="CN96" s="387"/>
      <c r="CO96" s="387"/>
      <c r="CP96" s="387"/>
      <c r="CQ96" s="387"/>
      <c r="CR96" s="387"/>
      <c r="CS96" s="387"/>
      <c r="CT96" s="387"/>
      <c r="CU96" s="387"/>
      <c r="CV96" s="387"/>
      <c r="CW96" s="387"/>
      <c r="CX96" s="387"/>
      <c r="CY96" s="387"/>
      <c r="CZ96" s="387"/>
      <c r="DA96" s="387"/>
      <c r="DB96" s="387"/>
      <c r="DC96" s="387"/>
      <c r="DD96" s="387"/>
      <c r="DE96" s="387"/>
      <c r="DF96" s="387"/>
      <c r="DG96" s="387"/>
      <c r="DH96" s="387"/>
      <c r="DI96" s="387"/>
      <c r="DJ96" s="387"/>
      <c r="DK96" s="387"/>
      <c r="DL96" s="387"/>
      <c r="DM96" s="387"/>
      <c r="DN96" s="387"/>
      <c r="DO96" s="387"/>
      <c r="DP96" s="387"/>
      <c r="DQ96" s="387"/>
      <c r="DR96" s="387"/>
      <c r="DS96" s="387"/>
      <c r="DT96" s="387"/>
      <c r="DU96" s="387"/>
      <c r="DV96" s="387"/>
      <c r="DW96" s="387"/>
      <c r="DX96" s="387"/>
      <c r="DY96" s="387"/>
      <c r="DZ96" s="387"/>
      <c r="EA96" s="387"/>
      <c r="EB96" s="387"/>
      <c r="EC96" s="387"/>
      <c r="ED96" s="387"/>
      <c r="EE96" s="387"/>
      <c r="EF96" s="387"/>
      <c r="EG96" s="387"/>
      <c r="EH96" s="387"/>
      <c r="EI96" s="387"/>
      <c r="EJ96" s="387"/>
      <c r="EK96" s="387"/>
      <c r="EL96" s="387"/>
      <c r="EM96" s="387"/>
      <c r="EN96" s="387"/>
      <c r="EO96" s="387"/>
      <c r="EP96" s="387"/>
      <c r="EQ96" s="387"/>
      <c r="ER96" s="387"/>
      <c r="ES96" s="387"/>
      <c r="ET96" s="387"/>
      <c r="EU96" s="387"/>
      <c r="EV96" s="387"/>
      <c r="EW96" s="387"/>
      <c r="EX96" s="387"/>
      <c r="EY96" s="387"/>
      <c r="EZ96" s="387"/>
      <c r="FA96" s="387"/>
      <c r="FB96" s="387"/>
      <c r="FC96" s="387"/>
      <c r="FD96" s="387"/>
      <c r="FE96" s="387"/>
      <c r="FF96" s="387"/>
      <c r="FG96" s="387"/>
      <c r="FH96" s="387"/>
      <c r="FI96" s="387"/>
      <c r="FJ96" s="387"/>
      <c r="FK96" s="387"/>
      <c r="FL96" s="387"/>
      <c r="FM96" s="387"/>
      <c r="FN96" s="387"/>
      <c r="FO96" s="387"/>
      <c r="FP96" s="387"/>
      <c r="FQ96" s="387"/>
      <c r="FR96" s="387"/>
      <c r="FS96" s="387"/>
      <c r="FT96" s="387"/>
      <c r="FU96" s="387"/>
      <c r="FV96" s="387"/>
      <c r="FW96" s="387"/>
      <c r="FX96" s="387"/>
      <c r="FY96" s="387"/>
      <c r="FZ96" s="387"/>
      <c r="GA96" s="387"/>
      <c r="GB96" s="387"/>
      <c r="GC96" s="387"/>
      <c r="GD96" s="387"/>
      <c r="GE96" s="387"/>
      <c r="GF96" s="387"/>
      <c r="GG96" s="387"/>
      <c r="GH96" s="387"/>
      <c r="GI96" s="387"/>
      <c r="GJ96" s="387"/>
      <c r="GK96" s="387"/>
      <c r="GL96" s="387"/>
      <c r="GM96" s="387"/>
      <c r="GN96" s="387"/>
      <c r="GO96" s="387"/>
      <c r="GP96" s="387"/>
      <c r="GQ96" s="387"/>
      <c r="GR96" s="387"/>
      <c r="GS96" s="387"/>
      <c r="GT96" s="387"/>
      <c r="GU96" s="387"/>
      <c r="GV96" s="387"/>
      <c r="GW96" s="387"/>
      <c r="GX96" s="387"/>
      <c r="GY96" s="387"/>
      <c r="GZ96" s="387"/>
      <c r="HA96" s="387"/>
      <c r="HB96" s="387"/>
      <c r="HC96" s="387"/>
      <c r="HD96" s="387"/>
      <c r="HE96" s="387"/>
      <c r="HF96" s="387"/>
      <c r="HG96" s="387"/>
      <c r="HH96" s="387"/>
      <c r="HI96" s="387"/>
      <c r="HJ96" s="387"/>
      <c r="HK96" s="387"/>
      <c r="HL96" s="387"/>
      <c r="HM96" s="387"/>
      <c r="HN96" s="387"/>
      <c r="HO96" s="387"/>
      <c r="HP96" s="387"/>
      <c r="HQ96" s="387"/>
      <c r="HR96" s="387"/>
      <c r="HS96" s="387"/>
      <c r="HT96" s="387"/>
      <c r="HU96" s="387"/>
      <c r="HV96" s="387"/>
      <c r="HW96" s="387"/>
      <c r="HX96" s="387"/>
      <c r="HY96" s="387"/>
      <c r="HZ96" s="387"/>
      <c r="IA96" s="387"/>
      <c r="IB96" s="387"/>
      <c r="IC96" s="387"/>
      <c r="ID96" s="387"/>
      <c r="IE96" s="387"/>
      <c r="IF96" s="387"/>
      <c r="IG96" s="387"/>
      <c r="IH96" s="387"/>
      <c r="II96" s="387"/>
      <c r="IJ96" s="387"/>
      <c r="IK96" s="387"/>
      <c r="IL96" s="387"/>
      <c r="IM96" s="387"/>
      <c r="IN96" s="387"/>
      <c r="IO96" s="387"/>
      <c r="IP96" s="387"/>
      <c r="IQ96" s="387"/>
      <c r="IR96" s="387"/>
      <c r="IS96" s="387"/>
      <c r="IT96" s="387"/>
      <c r="IU96" s="391"/>
    </row>
    <row r="97" spans="1:255" ht="65.099999999999994" customHeight="1">
      <c r="A97" s="406"/>
      <c r="B97" s="1113"/>
      <c r="C97" s="348"/>
      <c r="D97" s="546" t="s">
        <v>1666</v>
      </c>
      <c r="E97" s="280"/>
      <c r="F97" s="248"/>
      <c r="G97" s="248"/>
      <c r="H97" s="248"/>
      <c r="I97" s="248"/>
      <c r="J97" s="248"/>
      <c r="K97" s="248"/>
      <c r="L97" s="387"/>
      <c r="M97" s="387"/>
      <c r="N97" s="387"/>
      <c r="O97" s="387"/>
      <c r="P97" s="387"/>
      <c r="Q97" s="387"/>
      <c r="R97" s="387"/>
      <c r="S97" s="387"/>
      <c r="T97" s="387"/>
      <c r="U97" s="387"/>
      <c r="V97" s="387"/>
      <c r="W97" s="387"/>
      <c r="X97" s="387"/>
      <c r="Y97" s="387"/>
      <c r="Z97" s="387"/>
      <c r="AA97" s="387"/>
      <c r="AB97" s="387"/>
      <c r="AC97" s="387"/>
      <c r="AD97" s="387"/>
      <c r="AE97" s="387"/>
      <c r="AF97" s="387"/>
      <c r="AG97" s="387"/>
      <c r="AH97" s="387"/>
      <c r="AI97" s="387"/>
      <c r="AJ97" s="387"/>
      <c r="AK97" s="387"/>
      <c r="AL97" s="387"/>
      <c r="AM97" s="387"/>
      <c r="AN97" s="387"/>
      <c r="AO97" s="387"/>
      <c r="AP97" s="387"/>
      <c r="AQ97" s="387"/>
      <c r="AR97" s="387"/>
      <c r="AS97" s="387"/>
      <c r="AT97" s="387"/>
      <c r="AU97" s="387"/>
      <c r="AV97" s="387"/>
      <c r="AW97" s="387"/>
      <c r="AX97" s="387"/>
      <c r="AY97" s="387"/>
      <c r="AZ97" s="387"/>
      <c r="BA97" s="387"/>
      <c r="BB97" s="387"/>
      <c r="BC97" s="387"/>
      <c r="BD97" s="387"/>
      <c r="BE97" s="387"/>
      <c r="BF97" s="387"/>
      <c r="BG97" s="387"/>
      <c r="BH97" s="387"/>
      <c r="BI97" s="387"/>
      <c r="BJ97" s="387"/>
      <c r="BK97" s="387"/>
      <c r="BL97" s="387"/>
      <c r="BM97" s="387"/>
      <c r="BN97" s="387"/>
      <c r="BO97" s="387"/>
      <c r="BP97" s="387"/>
      <c r="BQ97" s="387"/>
      <c r="BR97" s="387"/>
      <c r="BS97" s="387"/>
      <c r="BT97" s="387"/>
      <c r="BU97" s="387"/>
      <c r="BV97" s="387"/>
      <c r="BW97" s="387"/>
      <c r="BX97" s="387"/>
      <c r="BY97" s="387"/>
      <c r="BZ97" s="387"/>
      <c r="CA97" s="387"/>
      <c r="CB97" s="387"/>
      <c r="CC97" s="387"/>
      <c r="CD97" s="387"/>
      <c r="CE97" s="387"/>
      <c r="CF97" s="387"/>
      <c r="CG97" s="387"/>
      <c r="CH97" s="387"/>
      <c r="CI97" s="387"/>
      <c r="CJ97" s="387"/>
      <c r="CK97" s="387"/>
      <c r="CL97" s="387"/>
      <c r="CM97" s="387"/>
      <c r="CN97" s="387"/>
      <c r="CO97" s="387"/>
      <c r="CP97" s="387"/>
      <c r="CQ97" s="387"/>
      <c r="CR97" s="387"/>
      <c r="CS97" s="387"/>
      <c r="CT97" s="387"/>
      <c r="CU97" s="387"/>
      <c r="CV97" s="387"/>
      <c r="CW97" s="387"/>
      <c r="CX97" s="387"/>
      <c r="CY97" s="387"/>
      <c r="CZ97" s="387"/>
      <c r="DA97" s="387"/>
      <c r="DB97" s="387"/>
      <c r="DC97" s="387"/>
      <c r="DD97" s="387"/>
      <c r="DE97" s="387"/>
      <c r="DF97" s="387"/>
      <c r="DG97" s="387"/>
      <c r="DH97" s="387"/>
      <c r="DI97" s="387"/>
      <c r="DJ97" s="387"/>
      <c r="DK97" s="387"/>
      <c r="DL97" s="387"/>
      <c r="DM97" s="387"/>
      <c r="DN97" s="387"/>
      <c r="DO97" s="387"/>
      <c r="DP97" s="387"/>
      <c r="DQ97" s="387"/>
      <c r="DR97" s="387"/>
      <c r="DS97" s="387"/>
      <c r="DT97" s="387"/>
      <c r="DU97" s="387"/>
      <c r="DV97" s="387"/>
      <c r="DW97" s="387"/>
      <c r="DX97" s="387"/>
      <c r="DY97" s="387"/>
      <c r="DZ97" s="387"/>
      <c r="EA97" s="387"/>
      <c r="EB97" s="387"/>
      <c r="EC97" s="387"/>
      <c r="ED97" s="387"/>
      <c r="EE97" s="387"/>
      <c r="EF97" s="387"/>
      <c r="EG97" s="387"/>
      <c r="EH97" s="387"/>
      <c r="EI97" s="387"/>
      <c r="EJ97" s="387"/>
      <c r="EK97" s="387"/>
      <c r="EL97" s="387"/>
      <c r="EM97" s="387"/>
      <c r="EN97" s="387"/>
      <c r="EO97" s="387"/>
      <c r="EP97" s="387"/>
      <c r="EQ97" s="387"/>
      <c r="ER97" s="387"/>
      <c r="ES97" s="387"/>
      <c r="ET97" s="387"/>
      <c r="EU97" s="387"/>
      <c r="EV97" s="387"/>
      <c r="EW97" s="387"/>
      <c r="EX97" s="387"/>
      <c r="EY97" s="387"/>
      <c r="EZ97" s="387"/>
      <c r="FA97" s="387"/>
      <c r="FB97" s="387"/>
      <c r="FC97" s="387"/>
      <c r="FD97" s="387"/>
      <c r="FE97" s="387"/>
      <c r="FF97" s="387"/>
      <c r="FG97" s="387"/>
      <c r="FH97" s="387"/>
      <c r="FI97" s="387"/>
      <c r="FJ97" s="387"/>
      <c r="FK97" s="387"/>
      <c r="FL97" s="387"/>
      <c r="FM97" s="387"/>
      <c r="FN97" s="387"/>
      <c r="FO97" s="387"/>
      <c r="FP97" s="387"/>
      <c r="FQ97" s="387"/>
      <c r="FR97" s="387"/>
      <c r="FS97" s="387"/>
      <c r="FT97" s="387"/>
      <c r="FU97" s="387"/>
      <c r="FV97" s="387"/>
      <c r="FW97" s="387"/>
      <c r="FX97" s="387"/>
      <c r="FY97" s="387"/>
      <c r="FZ97" s="387"/>
      <c r="GA97" s="387"/>
      <c r="GB97" s="387"/>
      <c r="GC97" s="387"/>
      <c r="GD97" s="387"/>
      <c r="GE97" s="387"/>
      <c r="GF97" s="387"/>
      <c r="GG97" s="387"/>
      <c r="GH97" s="387"/>
      <c r="GI97" s="387"/>
      <c r="GJ97" s="387"/>
      <c r="GK97" s="387"/>
      <c r="GL97" s="387"/>
      <c r="GM97" s="387"/>
      <c r="GN97" s="387"/>
      <c r="GO97" s="387"/>
      <c r="GP97" s="387"/>
      <c r="GQ97" s="387"/>
      <c r="GR97" s="387"/>
      <c r="GS97" s="387"/>
      <c r="GT97" s="387"/>
      <c r="GU97" s="387"/>
      <c r="GV97" s="387"/>
      <c r="GW97" s="387"/>
      <c r="GX97" s="387"/>
      <c r="GY97" s="387"/>
      <c r="GZ97" s="387"/>
      <c r="HA97" s="387"/>
      <c r="HB97" s="387"/>
      <c r="HC97" s="387"/>
      <c r="HD97" s="387"/>
      <c r="HE97" s="387"/>
      <c r="HF97" s="387"/>
      <c r="HG97" s="387"/>
      <c r="HH97" s="387"/>
      <c r="HI97" s="387"/>
      <c r="HJ97" s="387"/>
      <c r="HK97" s="387"/>
      <c r="HL97" s="387"/>
      <c r="HM97" s="387"/>
      <c r="HN97" s="387"/>
      <c r="HO97" s="387"/>
      <c r="HP97" s="387"/>
      <c r="HQ97" s="387"/>
      <c r="HR97" s="387"/>
      <c r="HS97" s="387"/>
      <c r="HT97" s="387"/>
      <c r="HU97" s="387"/>
      <c r="HV97" s="387"/>
      <c r="HW97" s="387"/>
      <c r="HX97" s="387"/>
      <c r="HY97" s="387"/>
      <c r="HZ97" s="387"/>
      <c r="IA97" s="387"/>
      <c r="IB97" s="387"/>
      <c r="IC97" s="387"/>
      <c r="ID97" s="387"/>
      <c r="IE97" s="387"/>
      <c r="IF97" s="387"/>
      <c r="IG97" s="387"/>
      <c r="IH97" s="387"/>
      <c r="II97" s="387"/>
      <c r="IJ97" s="387"/>
      <c r="IK97" s="387"/>
      <c r="IL97" s="387"/>
      <c r="IM97" s="387"/>
      <c r="IN97" s="387"/>
      <c r="IO97" s="387"/>
      <c r="IP97" s="387"/>
      <c r="IQ97" s="387"/>
      <c r="IR97" s="387"/>
      <c r="IS97" s="387"/>
      <c r="IT97" s="387"/>
      <c r="IU97" s="391"/>
    </row>
    <row r="98" spans="1:255" ht="75.599999999999994" customHeight="1" thickBot="1">
      <c r="A98" s="902"/>
      <c r="B98" s="1114"/>
      <c r="C98" s="284"/>
      <c r="D98" s="538" t="s">
        <v>1667</v>
      </c>
      <c r="E98" s="903"/>
      <c r="F98" s="904"/>
      <c r="G98" s="904"/>
      <c r="H98" s="904"/>
      <c r="I98" s="904"/>
      <c r="J98" s="904"/>
      <c r="K98" s="904"/>
      <c r="L98" s="905"/>
      <c r="M98" s="905"/>
      <c r="N98" s="905"/>
      <c r="O98" s="905"/>
      <c r="P98" s="905"/>
      <c r="Q98" s="905"/>
      <c r="R98" s="905"/>
      <c r="S98" s="905"/>
      <c r="T98" s="905"/>
      <c r="U98" s="905"/>
      <c r="V98" s="905"/>
      <c r="W98" s="905"/>
      <c r="X98" s="905"/>
      <c r="Y98" s="905"/>
      <c r="Z98" s="905"/>
      <c r="AA98" s="905"/>
      <c r="AB98" s="905"/>
      <c r="AC98" s="905"/>
      <c r="AD98" s="905"/>
      <c r="AE98" s="905"/>
      <c r="AF98" s="905"/>
      <c r="AG98" s="905"/>
      <c r="AH98" s="905"/>
      <c r="AI98" s="905"/>
      <c r="AJ98" s="905"/>
      <c r="AK98" s="905"/>
      <c r="AL98" s="905"/>
      <c r="AM98" s="905"/>
      <c r="AN98" s="905"/>
      <c r="AO98" s="905"/>
      <c r="AP98" s="905"/>
      <c r="AQ98" s="905"/>
      <c r="AR98" s="905"/>
      <c r="AS98" s="905"/>
      <c r="AT98" s="905"/>
      <c r="AU98" s="905"/>
      <c r="AV98" s="905"/>
      <c r="AW98" s="905"/>
      <c r="AX98" s="905"/>
      <c r="AY98" s="905"/>
      <c r="AZ98" s="905"/>
      <c r="BA98" s="905"/>
      <c r="BB98" s="905"/>
      <c r="BC98" s="905"/>
      <c r="BD98" s="905"/>
      <c r="BE98" s="905"/>
      <c r="BF98" s="905"/>
      <c r="BG98" s="905"/>
      <c r="BH98" s="905"/>
      <c r="BI98" s="905"/>
      <c r="BJ98" s="905"/>
      <c r="BK98" s="905"/>
      <c r="BL98" s="905"/>
      <c r="BM98" s="905"/>
      <c r="BN98" s="905"/>
      <c r="BO98" s="905"/>
      <c r="BP98" s="905"/>
      <c r="BQ98" s="905"/>
      <c r="BR98" s="905"/>
      <c r="BS98" s="905"/>
      <c r="BT98" s="905"/>
      <c r="BU98" s="905"/>
      <c r="BV98" s="905"/>
      <c r="BW98" s="905"/>
      <c r="BX98" s="905"/>
      <c r="BY98" s="905"/>
      <c r="BZ98" s="905"/>
      <c r="CA98" s="905"/>
      <c r="CB98" s="905"/>
      <c r="CC98" s="905"/>
      <c r="CD98" s="905"/>
      <c r="CE98" s="905"/>
      <c r="CF98" s="905"/>
      <c r="CG98" s="905"/>
      <c r="CH98" s="905"/>
      <c r="CI98" s="905"/>
      <c r="CJ98" s="905"/>
      <c r="CK98" s="905"/>
      <c r="CL98" s="905"/>
      <c r="CM98" s="905"/>
      <c r="CN98" s="905"/>
      <c r="CO98" s="905"/>
      <c r="CP98" s="905"/>
      <c r="CQ98" s="905"/>
      <c r="CR98" s="905"/>
      <c r="CS98" s="905"/>
      <c r="CT98" s="905"/>
      <c r="CU98" s="905"/>
      <c r="CV98" s="905"/>
      <c r="CW98" s="905"/>
      <c r="CX98" s="905"/>
      <c r="CY98" s="905"/>
      <c r="CZ98" s="905"/>
      <c r="DA98" s="905"/>
      <c r="DB98" s="905"/>
      <c r="DC98" s="905"/>
      <c r="DD98" s="905"/>
      <c r="DE98" s="905"/>
      <c r="DF98" s="905"/>
      <c r="DG98" s="905"/>
      <c r="DH98" s="905"/>
      <c r="DI98" s="905"/>
      <c r="DJ98" s="905"/>
      <c r="DK98" s="905"/>
      <c r="DL98" s="905"/>
      <c r="DM98" s="905"/>
      <c r="DN98" s="905"/>
      <c r="DO98" s="905"/>
      <c r="DP98" s="905"/>
      <c r="DQ98" s="905"/>
      <c r="DR98" s="905"/>
      <c r="DS98" s="905"/>
      <c r="DT98" s="905"/>
      <c r="DU98" s="905"/>
      <c r="DV98" s="905"/>
      <c r="DW98" s="905"/>
      <c r="DX98" s="905"/>
      <c r="DY98" s="905"/>
      <c r="DZ98" s="905"/>
      <c r="EA98" s="905"/>
      <c r="EB98" s="905"/>
      <c r="EC98" s="905"/>
      <c r="ED98" s="905"/>
      <c r="EE98" s="905"/>
      <c r="EF98" s="905"/>
      <c r="EG98" s="905"/>
      <c r="EH98" s="905"/>
      <c r="EI98" s="905"/>
      <c r="EJ98" s="905"/>
      <c r="EK98" s="905"/>
      <c r="EL98" s="905"/>
      <c r="EM98" s="905"/>
      <c r="EN98" s="905"/>
      <c r="EO98" s="905"/>
      <c r="EP98" s="905"/>
      <c r="EQ98" s="905"/>
      <c r="ER98" s="905"/>
      <c r="ES98" s="905"/>
      <c r="ET98" s="905"/>
      <c r="EU98" s="905"/>
      <c r="EV98" s="905"/>
      <c r="EW98" s="905"/>
      <c r="EX98" s="905"/>
      <c r="EY98" s="905"/>
      <c r="EZ98" s="905"/>
      <c r="FA98" s="905"/>
      <c r="FB98" s="905"/>
      <c r="FC98" s="905"/>
      <c r="FD98" s="905"/>
      <c r="FE98" s="905"/>
      <c r="FF98" s="905"/>
      <c r="FG98" s="905"/>
      <c r="FH98" s="905"/>
      <c r="FI98" s="905"/>
      <c r="FJ98" s="905"/>
      <c r="FK98" s="905"/>
      <c r="FL98" s="905"/>
      <c r="FM98" s="905"/>
      <c r="FN98" s="905"/>
      <c r="FO98" s="905"/>
      <c r="FP98" s="905"/>
      <c r="FQ98" s="905"/>
      <c r="FR98" s="905"/>
      <c r="FS98" s="905"/>
      <c r="FT98" s="905"/>
      <c r="FU98" s="905"/>
      <c r="FV98" s="905"/>
      <c r="FW98" s="905"/>
      <c r="FX98" s="905"/>
      <c r="FY98" s="905"/>
      <c r="FZ98" s="905"/>
      <c r="GA98" s="905"/>
      <c r="GB98" s="905"/>
      <c r="GC98" s="905"/>
      <c r="GD98" s="905"/>
      <c r="GE98" s="905"/>
      <c r="GF98" s="905"/>
      <c r="GG98" s="905"/>
      <c r="GH98" s="905"/>
      <c r="GI98" s="905"/>
      <c r="GJ98" s="905"/>
      <c r="GK98" s="905"/>
      <c r="GL98" s="905"/>
      <c r="GM98" s="905"/>
      <c r="GN98" s="905"/>
      <c r="GO98" s="905"/>
      <c r="GP98" s="905"/>
      <c r="GQ98" s="905"/>
      <c r="GR98" s="905"/>
      <c r="GS98" s="905"/>
      <c r="GT98" s="905"/>
      <c r="GU98" s="905"/>
      <c r="GV98" s="905"/>
      <c r="GW98" s="905"/>
      <c r="GX98" s="905"/>
      <c r="GY98" s="905"/>
      <c r="GZ98" s="905"/>
      <c r="HA98" s="905"/>
      <c r="HB98" s="905"/>
      <c r="HC98" s="905"/>
      <c r="HD98" s="905"/>
      <c r="HE98" s="905"/>
      <c r="HF98" s="905"/>
      <c r="HG98" s="905"/>
      <c r="HH98" s="905"/>
      <c r="HI98" s="905"/>
      <c r="HJ98" s="905"/>
      <c r="HK98" s="905"/>
      <c r="HL98" s="905"/>
      <c r="HM98" s="905"/>
      <c r="HN98" s="905"/>
      <c r="HO98" s="905"/>
      <c r="HP98" s="905"/>
      <c r="HQ98" s="905"/>
      <c r="HR98" s="905"/>
      <c r="HS98" s="905"/>
      <c r="HT98" s="905"/>
      <c r="HU98" s="905"/>
      <c r="HV98" s="905"/>
      <c r="HW98" s="905"/>
      <c r="HX98" s="905"/>
      <c r="HY98" s="905"/>
      <c r="HZ98" s="905"/>
      <c r="IA98" s="905"/>
      <c r="IB98" s="905"/>
      <c r="IC98" s="905"/>
      <c r="ID98" s="905"/>
      <c r="IE98" s="905"/>
      <c r="IF98" s="905"/>
      <c r="IG98" s="905"/>
      <c r="IH98" s="905"/>
      <c r="II98" s="905"/>
      <c r="IJ98" s="905"/>
      <c r="IK98" s="905"/>
      <c r="IL98" s="905"/>
      <c r="IM98" s="905"/>
      <c r="IN98" s="905"/>
      <c r="IO98" s="905"/>
      <c r="IP98" s="905"/>
      <c r="IQ98" s="905"/>
      <c r="IR98" s="905"/>
      <c r="IS98" s="905"/>
      <c r="IT98" s="905"/>
      <c r="IU98" s="906"/>
    </row>
  </sheetData>
  <sheetProtection algorithmName="SHA-512" hashValue="pTiTwJn/ObGS4KH8SQtzj69sbsLpwfrc2nc9Ho1Aw3GosB25OUbU8ouqEELvyr/S4RkoM2JTEgdSB23ybUB09A==" saltValue="7/uLlzxqyUi0pgH13JpX4w==" spinCount="100000" sheet="1" objects="1" scenarios="1" selectLockedCells="1" selectUnlockedCells="1"/>
  <mergeCells count="26">
    <mergeCell ref="B9:D9"/>
    <mergeCell ref="F9:R9"/>
    <mergeCell ref="A1:P1"/>
    <mergeCell ref="A2:P2"/>
    <mergeCell ref="A3:P3"/>
    <mergeCell ref="A4:D4"/>
    <mergeCell ref="A5:P5"/>
    <mergeCell ref="F10:R10"/>
    <mergeCell ref="E11:H11"/>
    <mergeCell ref="E12:R12"/>
    <mergeCell ref="B13:B38"/>
    <mergeCell ref="D13:J13"/>
    <mergeCell ref="D18:J18"/>
    <mergeCell ref="D19:J19"/>
    <mergeCell ref="B93:B98"/>
    <mergeCell ref="D39:J39"/>
    <mergeCell ref="D40:J40"/>
    <mergeCell ref="B42:D42"/>
    <mergeCell ref="B43:B49"/>
    <mergeCell ref="B51:E51"/>
    <mergeCell ref="B52:B58"/>
    <mergeCell ref="B66:E67"/>
    <mergeCell ref="B70:D70"/>
    <mergeCell ref="B71:B75"/>
    <mergeCell ref="B76:B81"/>
    <mergeCell ref="B83:B91"/>
  </mergeCells>
  <dataValidations count="1">
    <dataValidation type="whole" operator="greaterThanOrEqual" allowBlank="1" showErrorMessage="1" errorTitle="ERROR" error="Escriba un número igual o mayor que 0" promptTitle="ERROR" prompt="Escriba un número igual o mayor que 0" sqref="E15:H16 E21:E26">
      <formula1>0</formula1>
    </dataValidation>
  </dataValidations>
  <hyperlinks>
    <hyperlink ref="E47" r:id="rId1"/>
  </hyperlinks>
  <pageMargins left="0.25" right="0.25" top="0.75" bottom="0.75" header="0" footer="0"/>
  <pageSetup orientation="landscape"/>
  <headerFooter>
    <oddFooter>&amp;C&amp;"Helvetica Neue,Regular"&amp;12&amp;K000000&amp;P</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39"/>
  <sheetViews>
    <sheetView zoomScale="130" zoomScaleNormal="130" zoomScalePageLayoutView="130" workbookViewId="0">
      <selection activeCell="L81" sqref="L81"/>
    </sheetView>
  </sheetViews>
  <sheetFormatPr baseColWidth="10" defaultColWidth="11.42578125" defaultRowHeight="12.75"/>
  <cols>
    <col min="1" max="1" width="1.85546875" style="52" customWidth="1"/>
    <col min="2" max="2" width="11.85546875" style="52" customWidth="1"/>
    <col min="3" max="3" width="5" style="59" bestFit="1" customWidth="1"/>
    <col min="4" max="4" width="34.85546875" style="52" customWidth="1"/>
    <col min="5" max="5" width="12.140625" style="52" customWidth="1"/>
    <col min="6" max="6" width="11.85546875" style="52" bestFit="1" customWidth="1"/>
    <col min="7" max="16384" width="11.42578125" style="52"/>
  </cols>
  <sheetData>
    <row r="1" spans="1:21" s="424" customFormat="1" ht="100.5" customHeight="1" thickBot="1">
      <c r="A1" s="1507"/>
      <c r="B1" s="1508"/>
      <c r="C1" s="1508"/>
      <c r="D1" s="1508"/>
      <c r="E1" s="1508"/>
      <c r="F1" s="1508"/>
      <c r="G1" s="1508"/>
      <c r="H1" s="1508"/>
      <c r="I1" s="1508"/>
      <c r="J1" s="1508"/>
      <c r="K1" s="1508"/>
      <c r="L1" s="1508"/>
      <c r="M1" s="1508"/>
      <c r="N1" s="1508"/>
      <c r="O1" s="1508"/>
      <c r="P1" s="1509"/>
      <c r="Q1" s="52"/>
      <c r="R1" s="52"/>
    </row>
    <row r="2" spans="1:21" s="425" customFormat="1" ht="13.5" thickBot="1">
      <c r="A2" s="1510" t="s">
        <v>329</v>
      </c>
      <c r="B2" s="1511"/>
      <c r="C2" s="1511"/>
      <c r="D2" s="1511"/>
      <c r="E2" s="1511"/>
      <c r="F2" s="1511"/>
      <c r="G2" s="1511"/>
      <c r="H2" s="1511"/>
      <c r="I2" s="1511"/>
      <c r="J2" s="1511"/>
      <c r="K2" s="1511"/>
      <c r="L2" s="1511"/>
      <c r="M2" s="1511"/>
      <c r="N2" s="1511"/>
      <c r="O2" s="1511"/>
      <c r="P2" s="1512"/>
      <c r="Q2" s="52"/>
      <c r="R2" s="52"/>
    </row>
    <row r="3" spans="1:21" s="425" customFormat="1" ht="13.5" thickBot="1">
      <c r="A3" s="1513" t="s">
        <v>104</v>
      </c>
      <c r="B3" s="1514"/>
      <c r="C3" s="1514"/>
      <c r="D3" s="1514"/>
      <c r="E3" s="1514"/>
      <c r="F3" s="1514"/>
      <c r="G3" s="1514"/>
      <c r="H3" s="1514"/>
      <c r="I3" s="1514"/>
      <c r="J3" s="1514"/>
      <c r="K3" s="1514"/>
      <c r="L3" s="1514"/>
      <c r="M3" s="1514"/>
      <c r="N3" s="1514"/>
      <c r="O3" s="1514"/>
      <c r="P3" s="1515"/>
      <c r="Q3" s="52"/>
      <c r="R3" s="52"/>
    </row>
    <row r="4" spans="1:21" s="425" customFormat="1" ht="13.5" thickBot="1">
      <c r="A4" s="1516" t="s">
        <v>263</v>
      </c>
      <c r="B4" s="1517"/>
      <c r="C4" s="1517"/>
      <c r="D4" s="1517"/>
      <c r="E4" s="907" t="s">
        <v>1668</v>
      </c>
      <c r="F4" s="907"/>
      <c r="G4" s="907"/>
      <c r="H4" s="907"/>
      <c r="I4" s="907"/>
      <c r="J4" s="907"/>
      <c r="K4" s="907"/>
      <c r="L4" s="908"/>
      <c r="M4" s="908"/>
      <c r="N4" s="908"/>
      <c r="O4" s="908"/>
      <c r="P4" s="909"/>
      <c r="Q4" s="52"/>
      <c r="R4" s="52"/>
    </row>
    <row r="5" spans="1:21" ht="16.5" customHeight="1" thickBot="1">
      <c r="A5" s="1513" t="s">
        <v>130</v>
      </c>
      <c r="B5" s="1514"/>
      <c r="C5" s="1514"/>
      <c r="D5" s="1514"/>
      <c r="E5" s="1514"/>
      <c r="F5" s="1514"/>
      <c r="G5" s="1514"/>
      <c r="H5" s="1514"/>
      <c r="I5" s="1514"/>
      <c r="J5" s="1514"/>
      <c r="K5" s="1514"/>
      <c r="L5" s="1514"/>
      <c r="M5" s="1514"/>
      <c r="N5" s="1514"/>
      <c r="O5" s="1514"/>
      <c r="P5" s="1515"/>
    </row>
    <row r="6" spans="1:21">
      <c r="B6" s="53" t="s">
        <v>134</v>
      </c>
      <c r="C6" s="54"/>
      <c r="D6" s="55"/>
      <c r="E6" s="910"/>
      <c r="F6" s="55" t="s">
        <v>135</v>
      </c>
      <c r="G6" s="55"/>
      <c r="H6" s="55"/>
      <c r="I6" s="55"/>
      <c r="J6" s="55"/>
      <c r="K6" s="55"/>
    </row>
    <row r="7" spans="1:21" ht="13.5" thickBot="1">
      <c r="B7" s="911"/>
      <c r="C7" s="912"/>
      <c r="D7" s="55"/>
      <c r="E7" s="913"/>
      <c r="F7" s="55" t="s">
        <v>136</v>
      </c>
      <c r="G7" s="55"/>
      <c r="H7" s="55"/>
      <c r="I7" s="55"/>
      <c r="J7" s="55"/>
      <c r="K7" s="55"/>
    </row>
    <row r="8" spans="1:21" ht="13.5" thickBot="1">
      <c r="B8" s="56" t="s">
        <v>137</v>
      </c>
      <c r="C8" s="141">
        <v>2019</v>
      </c>
      <c r="D8" s="914">
        <f>IF(E10="NO APLICA","NO APLICA",IF(E11="NO SE REPORTA","SIN INFORMACION",+F81))</f>
        <v>0.97922077922077921</v>
      </c>
      <c r="E8" s="57"/>
      <c r="F8" s="55" t="s">
        <v>138</v>
      </c>
      <c r="G8" s="55"/>
      <c r="H8" s="55"/>
      <c r="I8" s="55"/>
      <c r="J8" s="55"/>
      <c r="K8" s="55"/>
    </row>
    <row r="9" spans="1:21">
      <c r="B9" s="58"/>
      <c r="D9" s="55"/>
      <c r="E9" s="55"/>
      <c r="G9" s="55"/>
      <c r="H9" s="55"/>
      <c r="I9" s="55"/>
      <c r="J9" s="55"/>
      <c r="K9" s="55"/>
    </row>
    <row r="10" spans="1:21">
      <c r="B10" s="1504" t="s">
        <v>140</v>
      </c>
      <c r="C10" s="1504"/>
      <c r="D10" s="1504"/>
      <c r="E10" s="915" t="s">
        <v>141</v>
      </c>
      <c r="F10" s="1505"/>
      <c r="G10" s="1506"/>
      <c r="H10" s="1506"/>
      <c r="I10" s="1506"/>
      <c r="J10" s="1506"/>
      <c r="K10" s="1506"/>
      <c r="L10" s="1506"/>
      <c r="M10" s="1506"/>
      <c r="N10" s="1506"/>
      <c r="O10" s="1506"/>
      <c r="P10" s="1506"/>
      <c r="Q10" s="1506"/>
      <c r="R10" s="1506"/>
      <c r="S10" s="1506"/>
      <c r="T10" s="55"/>
      <c r="U10" s="55"/>
    </row>
    <row r="11" spans="1:21" ht="14.45" customHeight="1">
      <c r="D11" s="56" t="s">
        <v>264</v>
      </c>
      <c r="E11" s="916" t="s">
        <v>142</v>
      </c>
      <c r="F11" s="1497"/>
      <c r="G11" s="1144"/>
      <c r="H11" s="1144"/>
      <c r="I11" s="1144"/>
      <c r="J11" s="1144"/>
      <c r="K11" s="1144"/>
      <c r="L11" s="1144"/>
      <c r="M11" s="1144"/>
      <c r="N11" s="1144"/>
      <c r="O11" s="1144"/>
      <c r="P11" s="1144"/>
      <c r="Q11" s="1144"/>
      <c r="R11" s="1144"/>
      <c r="S11" s="1144"/>
    </row>
    <row r="12" spans="1:21" ht="23.45" customHeight="1">
      <c r="B12" s="58"/>
      <c r="D12" s="56" t="s">
        <v>265</v>
      </c>
      <c r="E12" s="1144" t="s">
        <v>67</v>
      </c>
      <c r="F12" s="1144"/>
      <c r="G12" s="1144"/>
      <c r="H12" s="1144"/>
      <c r="I12" s="1144"/>
      <c r="J12" s="1144"/>
      <c r="K12" s="1144"/>
      <c r="L12" s="1144"/>
      <c r="M12" s="1144"/>
      <c r="N12" s="1144"/>
      <c r="O12" s="1144"/>
      <c r="P12" s="1144"/>
      <c r="Q12" s="1144"/>
      <c r="R12" s="1144"/>
    </row>
    <row r="13" spans="1:21" ht="21.95" customHeight="1">
      <c r="B13" s="58"/>
      <c r="D13" s="56" t="s">
        <v>143</v>
      </c>
      <c r="E13" s="1145"/>
      <c r="F13" s="1146"/>
      <c r="G13" s="1146"/>
      <c r="H13" s="1146"/>
      <c r="I13" s="1146"/>
      <c r="J13" s="1146"/>
      <c r="K13" s="1146"/>
      <c r="L13" s="1146"/>
      <c r="M13" s="1146"/>
      <c r="N13" s="1146"/>
      <c r="O13" s="1146"/>
      <c r="P13" s="1146"/>
      <c r="Q13" s="1146"/>
      <c r="R13" s="1147"/>
    </row>
    <row r="14" spans="1:21" ht="6.95" customHeight="1" thickBot="1">
      <c r="B14" s="58"/>
      <c r="D14" s="55"/>
      <c r="E14" s="55"/>
      <c r="F14" s="55"/>
      <c r="G14" s="55"/>
      <c r="H14" s="55"/>
      <c r="I14" s="55"/>
      <c r="J14" s="55"/>
      <c r="K14" s="55"/>
    </row>
    <row r="15" spans="1:21" ht="15" customHeight="1" thickTop="1">
      <c r="B15" s="1500" t="s">
        <v>144</v>
      </c>
      <c r="C15" s="60"/>
      <c r="D15" s="1481" t="s">
        <v>268</v>
      </c>
      <c r="E15" s="1482"/>
      <c r="F15" s="1482"/>
      <c r="G15" s="1482"/>
      <c r="H15" s="1482"/>
      <c r="I15" s="1482"/>
      <c r="J15" s="1482"/>
      <c r="K15" s="1482"/>
      <c r="L15" s="1483"/>
      <c r="M15" s="1484"/>
    </row>
    <row r="16" spans="1:21">
      <c r="B16" s="1501"/>
      <c r="C16" s="61"/>
      <c r="D16" s="1472" t="s">
        <v>330</v>
      </c>
      <c r="E16" s="1473"/>
      <c r="F16" s="1473"/>
      <c r="G16" s="1473"/>
      <c r="H16" s="1473"/>
      <c r="I16" s="1473"/>
      <c r="J16" s="1473"/>
      <c r="K16" s="1473"/>
      <c r="L16" s="1474"/>
      <c r="M16" s="1475"/>
    </row>
    <row r="17" spans="2:13" ht="13.5" thickBot="1">
      <c r="B17" s="1501"/>
      <c r="C17" s="61"/>
      <c r="D17" s="1485" t="s">
        <v>331</v>
      </c>
      <c r="E17" s="1486"/>
      <c r="F17" s="1486"/>
      <c r="G17" s="1486"/>
      <c r="H17" s="1486"/>
      <c r="I17" s="1486"/>
      <c r="J17" s="1486"/>
      <c r="K17" s="1486"/>
      <c r="L17" s="1487"/>
      <c r="M17" s="1488"/>
    </row>
    <row r="18" spans="2:13" ht="13.5" thickBot="1">
      <c r="B18" s="1501"/>
      <c r="C18" s="917"/>
      <c r="D18" s="1502" t="s">
        <v>332</v>
      </c>
      <c r="E18" s="1498" t="s">
        <v>333</v>
      </c>
      <c r="F18" s="1499"/>
      <c r="G18" s="1498" t="s">
        <v>334</v>
      </c>
      <c r="H18" s="1499"/>
      <c r="I18" s="1498" t="s">
        <v>184</v>
      </c>
      <c r="J18" s="1499"/>
      <c r="K18" s="62"/>
      <c r="M18" s="918"/>
    </row>
    <row r="19" spans="2:13" ht="13.5" thickBot="1">
      <c r="B19" s="1501"/>
      <c r="C19" s="917"/>
      <c r="D19" s="1503"/>
      <c r="E19" s="63" t="s">
        <v>335</v>
      </c>
      <c r="F19" s="63" t="s">
        <v>336</v>
      </c>
      <c r="G19" s="63" t="s">
        <v>335</v>
      </c>
      <c r="H19" s="63" t="s">
        <v>336</v>
      </c>
      <c r="I19" s="63" t="s">
        <v>335</v>
      </c>
      <c r="J19" s="63" t="s">
        <v>336</v>
      </c>
      <c r="M19" s="918"/>
    </row>
    <row r="20" spans="2:13" ht="13.5" thickBot="1">
      <c r="B20" s="225"/>
      <c r="C20" s="917"/>
      <c r="D20" s="63" t="s">
        <v>337</v>
      </c>
      <c r="E20" s="919">
        <v>64</v>
      </c>
      <c r="F20" s="919">
        <v>62</v>
      </c>
      <c r="G20" s="919">
        <v>13</v>
      </c>
      <c r="H20" s="919">
        <v>13</v>
      </c>
      <c r="I20" s="920">
        <f>+E20+G20</f>
        <v>77</v>
      </c>
      <c r="J20" s="920">
        <f>+F20+H20</f>
        <v>75</v>
      </c>
      <c r="M20" s="918"/>
    </row>
    <row r="21" spans="2:13">
      <c r="B21" s="225"/>
      <c r="C21" s="921"/>
      <c r="D21" s="1485"/>
      <c r="E21" s="1486"/>
      <c r="F21" s="1486"/>
      <c r="G21" s="1486"/>
      <c r="H21" s="1486"/>
      <c r="I21" s="1486"/>
      <c r="J21" s="1486"/>
      <c r="K21" s="1486"/>
      <c r="L21" s="1487"/>
      <c r="M21" s="1488"/>
    </row>
    <row r="22" spans="2:13" ht="13.5" thickBot="1">
      <c r="B22" s="225"/>
      <c r="C22" s="61"/>
      <c r="D22" s="221"/>
      <c r="E22" s="221"/>
      <c r="F22" s="922" t="s">
        <v>167</v>
      </c>
      <c r="G22" s="221"/>
      <c r="H22" s="221"/>
      <c r="I22" s="221"/>
      <c r="J22" s="221"/>
      <c r="K22" s="221"/>
      <c r="L22" s="64"/>
      <c r="M22" s="923"/>
    </row>
    <row r="23" spans="2:13" ht="26.25" thickBot="1">
      <c r="B23" s="225"/>
      <c r="C23" s="917"/>
      <c r="D23" s="924" t="s">
        <v>338</v>
      </c>
      <c r="E23" s="925">
        <f>+I20</f>
        <v>77</v>
      </c>
      <c r="F23" s="926"/>
      <c r="G23" s="55"/>
      <c r="H23" s="55"/>
      <c r="I23" s="55"/>
      <c r="J23" s="55"/>
      <c r="K23" s="55"/>
      <c r="M23" s="918"/>
    </row>
    <row r="24" spans="2:13" ht="26.25" thickBot="1">
      <c r="B24" s="225"/>
      <c r="C24" s="917"/>
      <c r="D24" s="224" t="s">
        <v>339</v>
      </c>
      <c r="E24" s="925">
        <f>+J20</f>
        <v>75</v>
      </c>
      <c r="F24" s="927"/>
      <c r="G24" s="55"/>
      <c r="H24" s="55"/>
      <c r="I24" s="55"/>
      <c r="J24" s="55"/>
      <c r="K24" s="55"/>
      <c r="M24" s="918"/>
    </row>
    <row r="25" spans="2:13" ht="26.25" thickBot="1">
      <c r="B25" s="225"/>
      <c r="C25" s="917"/>
      <c r="D25" s="224" t="s">
        <v>340</v>
      </c>
      <c r="E25" s="928">
        <f>+E24/E23</f>
        <v>0.97402597402597402</v>
      </c>
      <c r="F25" s="927"/>
      <c r="G25" s="55"/>
      <c r="H25" s="55"/>
      <c r="I25" s="55"/>
      <c r="J25" s="55"/>
      <c r="K25" s="55"/>
      <c r="M25" s="918"/>
    </row>
    <row r="26" spans="2:13">
      <c r="B26" s="225"/>
      <c r="C26" s="61"/>
      <c r="D26" s="1472" t="s">
        <v>341</v>
      </c>
      <c r="E26" s="1473"/>
      <c r="F26" s="1473"/>
      <c r="G26" s="1473"/>
      <c r="H26" s="1473"/>
      <c r="I26" s="1473"/>
      <c r="J26" s="1473"/>
      <c r="K26" s="1473"/>
      <c r="L26" s="1474"/>
      <c r="M26" s="1475"/>
    </row>
    <row r="27" spans="2:13" ht="13.5" thickBot="1">
      <c r="B27" s="225"/>
      <c r="C27" s="61"/>
      <c r="D27" s="1489" t="s">
        <v>342</v>
      </c>
      <c r="E27" s="1490"/>
      <c r="F27" s="1490"/>
      <c r="G27" s="1490"/>
      <c r="H27" s="1490"/>
      <c r="I27" s="1490"/>
      <c r="J27" s="1490"/>
      <c r="K27" s="1490"/>
      <c r="L27" s="1491"/>
      <c r="M27" s="1492"/>
    </row>
    <row r="28" spans="2:13" ht="26.25" thickBot="1">
      <c r="B28" s="225"/>
      <c r="C28" s="917"/>
      <c r="D28" s="924" t="s">
        <v>343</v>
      </c>
      <c r="E28" s="929">
        <v>1</v>
      </c>
      <c r="F28" s="55"/>
      <c r="G28" s="55"/>
      <c r="H28" s="55"/>
      <c r="I28" s="55"/>
      <c r="J28" s="55"/>
      <c r="K28" s="55"/>
      <c r="M28" s="918"/>
    </row>
    <row r="29" spans="2:13" ht="26.25" thickBot="1">
      <c r="B29" s="225"/>
      <c r="C29" s="917"/>
      <c r="D29" s="224" t="s">
        <v>344</v>
      </c>
      <c r="E29" s="929">
        <v>5</v>
      </c>
      <c r="F29" s="55"/>
      <c r="G29" s="55"/>
      <c r="H29" s="55"/>
      <c r="I29" s="55"/>
      <c r="J29" s="55"/>
      <c r="K29" s="55"/>
      <c r="M29" s="918"/>
    </row>
    <row r="30" spans="2:13" ht="26.25" thickBot="1">
      <c r="B30" s="225"/>
      <c r="C30" s="917"/>
      <c r="D30" s="224" t="s">
        <v>345</v>
      </c>
      <c r="E30" s="929">
        <v>1</v>
      </c>
      <c r="F30" s="55"/>
      <c r="G30" s="55"/>
      <c r="H30" s="55"/>
      <c r="I30" s="55"/>
      <c r="J30" s="55"/>
      <c r="K30" s="55"/>
      <c r="M30" s="918"/>
    </row>
    <row r="31" spans="2:13" ht="13.5" thickBot="1">
      <c r="B31" s="225"/>
      <c r="C31" s="61"/>
      <c r="D31" s="1493" t="s">
        <v>346</v>
      </c>
      <c r="E31" s="1494"/>
      <c r="F31" s="1494"/>
      <c r="G31" s="1494"/>
      <c r="H31" s="1494"/>
      <c r="I31" s="1494"/>
      <c r="J31" s="1494"/>
      <c r="K31" s="1494"/>
      <c r="L31" s="1495"/>
      <c r="M31" s="1496"/>
    </row>
    <row r="32" spans="2:13" ht="13.5" thickBot="1">
      <c r="B32" s="225"/>
      <c r="C32" s="930" t="s">
        <v>105</v>
      </c>
      <c r="D32" s="924" t="s">
        <v>347</v>
      </c>
      <c r="E32" s="931" t="s">
        <v>348</v>
      </c>
      <c r="F32" s="931" t="s">
        <v>348</v>
      </c>
      <c r="G32" s="931" t="s">
        <v>348</v>
      </c>
      <c r="H32" s="931" t="s">
        <v>348</v>
      </c>
      <c r="I32" s="931" t="s">
        <v>348</v>
      </c>
      <c r="J32" s="931"/>
      <c r="K32" s="931"/>
      <c r="L32" s="932"/>
      <c r="M32" s="65"/>
    </row>
    <row r="33" spans="2:15" ht="13.5" thickBot="1">
      <c r="B33" s="225"/>
      <c r="C33" s="222" t="s">
        <v>152</v>
      </c>
      <c r="D33" s="224" t="s">
        <v>349</v>
      </c>
      <c r="E33" s="933" t="s">
        <v>350</v>
      </c>
      <c r="F33" s="933" t="s">
        <v>351</v>
      </c>
      <c r="G33" s="933" t="s">
        <v>352</v>
      </c>
      <c r="H33" s="933" t="s">
        <v>353</v>
      </c>
      <c r="I33" s="933" t="s">
        <v>354</v>
      </c>
      <c r="J33" s="933"/>
      <c r="K33" s="933"/>
      <c r="L33" s="934"/>
      <c r="M33" s="66"/>
    </row>
    <row r="34" spans="2:15" ht="13.5" thickBot="1">
      <c r="B34" s="225"/>
      <c r="C34" s="222" t="s">
        <v>154</v>
      </c>
      <c r="D34" s="223" t="s">
        <v>355</v>
      </c>
      <c r="E34" s="67" t="s">
        <v>356</v>
      </c>
      <c r="F34" s="68" t="s">
        <v>357</v>
      </c>
      <c r="G34" s="68" t="s">
        <v>358</v>
      </c>
      <c r="H34" s="68" t="s">
        <v>359</v>
      </c>
      <c r="I34" s="68" t="s">
        <v>360</v>
      </c>
      <c r="J34" s="68"/>
      <c r="K34" s="68"/>
      <c r="L34" s="69"/>
      <c r="M34" s="918"/>
    </row>
    <row r="35" spans="2:15" ht="26.25" thickBot="1">
      <c r="B35" s="225"/>
      <c r="C35" s="222" t="s">
        <v>156</v>
      </c>
      <c r="D35" s="223" t="s">
        <v>361</v>
      </c>
      <c r="E35" s="935">
        <v>120</v>
      </c>
      <c r="F35" s="936">
        <v>120</v>
      </c>
      <c r="G35" s="936">
        <v>120</v>
      </c>
      <c r="H35" s="936">
        <v>120</v>
      </c>
      <c r="I35" s="936">
        <v>120</v>
      </c>
      <c r="J35" s="936"/>
      <c r="K35" s="936"/>
      <c r="L35" s="937"/>
      <c r="M35" s="918"/>
      <c r="O35" s="52">
        <v>600</v>
      </c>
    </row>
    <row r="36" spans="2:15" ht="26.25" thickBot="1">
      <c r="B36" s="225"/>
      <c r="C36" s="222" t="s">
        <v>362</v>
      </c>
      <c r="D36" s="223" t="s">
        <v>363</v>
      </c>
      <c r="E36" s="938">
        <v>122</v>
      </c>
      <c r="F36" s="939">
        <v>98</v>
      </c>
      <c r="G36" s="939">
        <v>117</v>
      </c>
      <c r="H36" s="939">
        <v>118</v>
      </c>
      <c r="I36" s="939">
        <v>120</v>
      </c>
      <c r="J36" s="939"/>
      <c r="K36" s="939"/>
      <c r="L36" s="940"/>
      <c r="M36" s="918"/>
      <c r="O36" s="52">
        <v>575</v>
      </c>
    </row>
    <row r="37" spans="2:15" ht="26.25" thickBot="1">
      <c r="B37" s="225"/>
      <c r="C37" s="1467" t="s">
        <v>364</v>
      </c>
      <c r="D37" s="941" t="s">
        <v>365</v>
      </c>
      <c r="E37" s="70">
        <f>IFERROR(E36/E35,"N.A.")</f>
        <v>1.0166666666666666</v>
      </c>
      <c r="F37" s="70">
        <f t="shared" ref="F37:L37" si="0">IFERROR(F36/F35,"N.A.")</f>
        <v>0.81666666666666665</v>
      </c>
      <c r="G37" s="70">
        <f t="shared" si="0"/>
        <v>0.97499999999999998</v>
      </c>
      <c r="H37" s="70">
        <f t="shared" si="0"/>
        <v>0.98333333333333328</v>
      </c>
      <c r="I37" s="70">
        <f t="shared" si="0"/>
        <v>1</v>
      </c>
      <c r="J37" s="70" t="str">
        <f t="shared" si="0"/>
        <v>N.A.</v>
      </c>
      <c r="K37" s="70" t="str">
        <f t="shared" si="0"/>
        <v>N.A.</v>
      </c>
      <c r="L37" s="70" t="str">
        <f t="shared" si="0"/>
        <v>N.A.</v>
      </c>
      <c r="M37" s="66"/>
    </row>
    <row r="38" spans="2:15" ht="26.25" thickBot="1">
      <c r="B38" s="225"/>
      <c r="C38" s="1468"/>
      <c r="D38" s="224" t="s">
        <v>366</v>
      </c>
      <c r="E38" s="942">
        <f>+IF(E37="N.A.","N.A.",IF(E37&gt;=75%,1,0))</f>
        <v>1</v>
      </c>
      <c r="F38" s="942">
        <f t="shared" ref="F38:L38" si="1">+IF(F37="N.A.","N.A.",IF(F37&gt;=75%,1,0))</f>
        <v>1</v>
      </c>
      <c r="G38" s="942">
        <f t="shared" si="1"/>
        <v>1</v>
      </c>
      <c r="H38" s="942">
        <f t="shared" si="1"/>
        <v>1</v>
      </c>
      <c r="I38" s="942">
        <f t="shared" si="1"/>
        <v>1</v>
      </c>
      <c r="J38" s="942" t="str">
        <f t="shared" si="1"/>
        <v>N.A.</v>
      </c>
      <c r="K38" s="942" t="str">
        <f t="shared" si="1"/>
        <v>N.A.</v>
      </c>
      <c r="L38" s="942" t="str">
        <f t="shared" si="1"/>
        <v>N.A.</v>
      </c>
      <c r="M38" s="66"/>
    </row>
    <row r="39" spans="2:15" ht="13.5" thickBot="1">
      <c r="B39" s="225"/>
      <c r="C39" s="222" t="s">
        <v>367</v>
      </c>
      <c r="D39" s="224" t="s">
        <v>368</v>
      </c>
      <c r="E39" s="71" t="s">
        <v>1669</v>
      </c>
      <c r="F39" s="71" t="s">
        <v>369</v>
      </c>
      <c r="G39" s="71" t="s">
        <v>370</v>
      </c>
      <c r="H39" s="71" t="s">
        <v>370</v>
      </c>
      <c r="I39" s="71" t="s">
        <v>370</v>
      </c>
      <c r="J39" s="71"/>
      <c r="K39" s="71"/>
      <c r="L39" s="71"/>
      <c r="M39" s="72"/>
    </row>
    <row r="40" spans="2:15">
      <c r="B40" s="225"/>
      <c r="C40" s="61"/>
      <c r="D40" s="1481"/>
      <c r="E40" s="1482"/>
      <c r="F40" s="1482"/>
      <c r="G40" s="1482"/>
      <c r="H40" s="1482"/>
      <c r="I40" s="1482"/>
      <c r="J40" s="1482"/>
      <c r="K40" s="1482"/>
      <c r="L40" s="1483"/>
      <c r="M40" s="1484"/>
    </row>
    <row r="41" spans="2:15" ht="13.5" thickBot="1">
      <c r="B41" s="225"/>
      <c r="C41" s="61"/>
      <c r="D41" s="1485" t="s">
        <v>371</v>
      </c>
      <c r="E41" s="1486"/>
      <c r="F41" s="1486"/>
      <c r="G41" s="1486"/>
      <c r="H41" s="1486"/>
      <c r="I41" s="1486"/>
      <c r="J41" s="1486"/>
      <c r="K41" s="1486"/>
      <c r="L41" s="1487"/>
      <c r="M41" s="1488"/>
    </row>
    <row r="42" spans="2:15" ht="13.5" thickBot="1">
      <c r="B42" s="225"/>
      <c r="C42" s="930" t="s">
        <v>105</v>
      </c>
      <c r="D42" s="924" t="s">
        <v>372</v>
      </c>
      <c r="E42" s="943">
        <v>1</v>
      </c>
      <c r="F42" s="919"/>
      <c r="G42" s="919"/>
      <c r="H42" s="924" t="s">
        <v>184</v>
      </c>
      <c r="I42" s="55"/>
      <c r="J42" s="73" t="s">
        <v>373</v>
      </c>
      <c r="K42" s="55"/>
      <c r="M42" s="918"/>
    </row>
    <row r="43" spans="2:15" ht="13.5" thickBot="1">
      <c r="B43" s="225"/>
      <c r="C43" s="222" t="s">
        <v>374</v>
      </c>
      <c r="D43" s="224" t="s">
        <v>375</v>
      </c>
      <c r="E43" s="919">
        <v>1</v>
      </c>
      <c r="F43" s="71"/>
      <c r="G43" s="71"/>
      <c r="H43" s="74">
        <f>MAX(E42:G42)</f>
        <v>1</v>
      </c>
      <c r="I43" s="55"/>
      <c r="K43" s="55"/>
      <c r="M43" s="918"/>
    </row>
    <row r="44" spans="2:15" ht="13.5" thickBot="1">
      <c r="B44" s="225"/>
      <c r="C44" s="222" t="s">
        <v>376</v>
      </c>
      <c r="D44" s="224" t="s">
        <v>377</v>
      </c>
      <c r="E44" s="919">
        <v>5</v>
      </c>
      <c r="F44" s="919"/>
      <c r="G44" s="919"/>
      <c r="H44" s="944">
        <f>SUM(E44:G44)</f>
        <v>5</v>
      </c>
      <c r="I44" s="55"/>
      <c r="J44" s="55"/>
      <c r="K44" s="55"/>
      <c r="M44" s="918"/>
    </row>
    <row r="45" spans="2:15" ht="39" thickBot="1">
      <c r="B45" s="225"/>
      <c r="C45" s="222" t="s">
        <v>378</v>
      </c>
      <c r="D45" s="224" t="s">
        <v>379</v>
      </c>
      <c r="E45" s="919">
        <v>5</v>
      </c>
      <c r="F45" s="919"/>
      <c r="G45" s="919"/>
      <c r="H45" s="944">
        <f>SUM(E45:G45)</f>
        <v>5</v>
      </c>
      <c r="I45" s="55"/>
      <c r="J45" s="55"/>
      <c r="K45" s="55"/>
      <c r="M45" s="918"/>
    </row>
    <row r="46" spans="2:15" ht="26.25" thickBot="1">
      <c r="B46" s="225"/>
      <c r="C46" s="1467" t="s">
        <v>380</v>
      </c>
      <c r="D46" s="941" t="s">
        <v>381</v>
      </c>
      <c r="E46" s="945">
        <f>IFERROR(E45/E44,"N.A.")</f>
        <v>1</v>
      </c>
      <c r="F46" s="945" t="str">
        <f>IFERROR(F45/F44,"N.A.")</f>
        <v>N.A.</v>
      </c>
      <c r="G46" s="945" t="str">
        <f>IFERROR(G45/G44,"N.A.")</f>
        <v>N.A.</v>
      </c>
      <c r="H46" s="946"/>
      <c r="I46" s="55"/>
      <c r="J46" s="55"/>
      <c r="K46" s="55"/>
      <c r="M46" s="918"/>
    </row>
    <row r="47" spans="2:15" ht="26.25" thickBot="1">
      <c r="B47" s="225"/>
      <c r="C47" s="1468"/>
      <c r="D47" s="224" t="s">
        <v>382</v>
      </c>
      <c r="E47" s="942">
        <f>+IF(E46="N.A.","N.A.",IF(E46&gt;=75%,1,0))</f>
        <v>1</v>
      </c>
      <c r="F47" s="942" t="str">
        <f>+IF(F46="N.A.","N.A.",IF(F46&gt;=75%,1,0))</f>
        <v>N.A.</v>
      </c>
      <c r="G47" s="942" t="str">
        <f>+IF(G46="N.A.","N.A.",IF(G46&gt;=75%,1,0))</f>
        <v>N.A.</v>
      </c>
      <c r="H47" s="944">
        <f>SUM(E47:G47)</f>
        <v>1</v>
      </c>
      <c r="I47" s="55"/>
      <c r="J47" s="55"/>
      <c r="K47" s="55"/>
      <c r="M47" s="918"/>
    </row>
    <row r="48" spans="2:15" ht="13.5" thickBot="1">
      <c r="B48" s="225"/>
      <c r="C48" s="222" t="s">
        <v>383</v>
      </c>
      <c r="D48" s="1469" t="s">
        <v>384</v>
      </c>
      <c r="E48" s="1470"/>
      <c r="F48" s="1470"/>
      <c r="G48" s="1471"/>
      <c r="H48" s="947">
        <f>IFERROR(H47/H43,"N.A.")</f>
        <v>1</v>
      </c>
      <c r="I48" s="55"/>
      <c r="J48" s="55"/>
      <c r="K48" s="55"/>
      <c r="M48" s="918"/>
    </row>
    <row r="49" spans="2:13" ht="13.5" thickBot="1">
      <c r="B49" s="225"/>
      <c r="C49" s="61"/>
      <c r="D49" s="1472" t="s">
        <v>385</v>
      </c>
      <c r="E49" s="1473"/>
      <c r="F49" s="1473"/>
      <c r="G49" s="1473"/>
      <c r="H49" s="1473"/>
      <c r="I49" s="1473"/>
      <c r="J49" s="1473"/>
      <c r="K49" s="1473"/>
      <c r="L49" s="1474"/>
      <c r="M49" s="1475"/>
    </row>
    <row r="50" spans="2:13" ht="26.25" thickBot="1">
      <c r="B50" s="225"/>
      <c r="C50" s="917"/>
      <c r="D50" s="924" t="s">
        <v>343</v>
      </c>
      <c r="E50" s="919">
        <v>1</v>
      </c>
      <c r="F50" s="55"/>
      <c r="G50" s="55"/>
      <c r="H50" s="55"/>
      <c r="I50" s="55"/>
      <c r="J50" s="55"/>
      <c r="K50" s="55"/>
      <c r="M50" s="918"/>
    </row>
    <row r="51" spans="2:13" ht="26.25" thickBot="1">
      <c r="B51" s="225"/>
      <c r="C51" s="917"/>
      <c r="D51" s="224" t="s">
        <v>344</v>
      </c>
      <c r="E51" s="919">
        <v>2</v>
      </c>
      <c r="F51" s="55"/>
      <c r="G51" s="55"/>
      <c r="H51" s="55"/>
      <c r="I51" s="55"/>
      <c r="J51" s="55"/>
      <c r="K51" s="55"/>
      <c r="M51" s="918"/>
    </row>
    <row r="52" spans="2:13" ht="26.25" thickBot="1">
      <c r="B52" s="225"/>
      <c r="C52" s="917"/>
      <c r="D52" s="224" t="s">
        <v>345</v>
      </c>
      <c r="E52" s="919">
        <v>0</v>
      </c>
      <c r="F52" s="55"/>
      <c r="G52" s="55"/>
      <c r="H52" s="55"/>
      <c r="I52" s="55"/>
      <c r="J52" s="55"/>
      <c r="K52" s="55"/>
      <c r="M52" s="918"/>
    </row>
    <row r="53" spans="2:13" ht="13.5" thickBot="1">
      <c r="B53" s="225"/>
      <c r="C53" s="61"/>
      <c r="D53" s="1493" t="s">
        <v>346</v>
      </c>
      <c r="E53" s="1494"/>
      <c r="F53" s="1494"/>
      <c r="G53" s="1494"/>
      <c r="H53" s="1494"/>
      <c r="I53" s="1494"/>
      <c r="J53" s="1494"/>
      <c r="K53" s="1494"/>
      <c r="L53" s="1495"/>
      <c r="M53" s="1496"/>
    </row>
    <row r="54" spans="2:13" ht="13.5" thickBot="1">
      <c r="B54" s="225"/>
      <c r="C54" s="930" t="s">
        <v>105</v>
      </c>
      <c r="D54" s="924" t="s">
        <v>347</v>
      </c>
      <c r="E54" s="931" t="s">
        <v>348</v>
      </c>
      <c r="F54" s="931" t="s">
        <v>348</v>
      </c>
      <c r="G54" s="931"/>
      <c r="H54" s="931"/>
      <c r="I54" s="931"/>
      <c r="J54" s="931"/>
      <c r="K54" s="931"/>
      <c r="L54" s="932"/>
      <c r="M54" s="65"/>
    </row>
    <row r="55" spans="2:13" ht="13.5" thickBot="1">
      <c r="B55" s="225"/>
      <c r="C55" s="222" t="s">
        <v>152</v>
      </c>
      <c r="D55" s="224" t="s">
        <v>349</v>
      </c>
      <c r="E55" s="71" t="s">
        <v>350</v>
      </c>
      <c r="F55" s="71" t="s">
        <v>351</v>
      </c>
      <c r="G55" s="71"/>
      <c r="H55" s="71"/>
      <c r="I55" s="71"/>
      <c r="J55" s="71"/>
      <c r="K55" s="71"/>
      <c r="L55" s="75"/>
      <c r="M55" s="66"/>
    </row>
    <row r="56" spans="2:13" ht="13.5" thickBot="1">
      <c r="B56" s="225"/>
      <c r="C56" s="222" t="s">
        <v>154</v>
      </c>
      <c r="D56" s="224" t="s">
        <v>355</v>
      </c>
      <c r="E56" s="71" t="s">
        <v>356</v>
      </c>
      <c r="F56" s="71" t="s">
        <v>357</v>
      </c>
      <c r="G56" s="71"/>
      <c r="H56" s="71"/>
      <c r="I56" s="71"/>
      <c r="J56" s="71"/>
      <c r="K56" s="71"/>
      <c r="L56" s="75"/>
      <c r="M56" s="66"/>
    </row>
    <row r="57" spans="2:13" ht="26.25" thickBot="1">
      <c r="B57" s="225"/>
      <c r="C57" s="222" t="s">
        <v>156</v>
      </c>
      <c r="D57" s="224" t="s">
        <v>361</v>
      </c>
      <c r="E57" s="936">
        <v>120</v>
      </c>
      <c r="F57" s="936">
        <v>365</v>
      </c>
      <c r="G57" s="936"/>
      <c r="H57" s="936"/>
      <c r="I57" s="936"/>
      <c r="J57" s="936"/>
      <c r="K57" s="936"/>
      <c r="L57" s="936"/>
      <c r="M57" s="66"/>
    </row>
    <row r="58" spans="2:13" ht="26.25" thickBot="1">
      <c r="B58" s="225"/>
      <c r="C58" s="222" t="s">
        <v>362</v>
      </c>
      <c r="D58" s="224" t="s">
        <v>363</v>
      </c>
      <c r="E58" s="936">
        <v>118</v>
      </c>
      <c r="F58" s="936">
        <v>150</v>
      </c>
      <c r="G58" s="936"/>
      <c r="H58" s="936"/>
      <c r="I58" s="936"/>
      <c r="J58" s="936"/>
      <c r="K58" s="936"/>
      <c r="L58" s="936"/>
      <c r="M58" s="66"/>
    </row>
    <row r="59" spans="2:13" ht="26.25" thickBot="1">
      <c r="B59" s="225"/>
      <c r="C59" s="1467" t="s">
        <v>364</v>
      </c>
      <c r="D59" s="941" t="s">
        <v>365</v>
      </c>
      <c r="E59" s="945">
        <f t="shared" ref="E59:L59" si="2">IFERROR(E58/E57,"N.A.")</f>
        <v>0.98333333333333328</v>
      </c>
      <c r="F59" s="945">
        <f t="shared" si="2"/>
        <v>0.41095890410958902</v>
      </c>
      <c r="G59" s="945" t="str">
        <f t="shared" si="2"/>
        <v>N.A.</v>
      </c>
      <c r="H59" s="945" t="str">
        <f t="shared" si="2"/>
        <v>N.A.</v>
      </c>
      <c r="I59" s="945" t="str">
        <f t="shared" si="2"/>
        <v>N.A.</v>
      </c>
      <c r="J59" s="945" t="str">
        <f t="shared" si="2"/>
        <v>N.A.</v>
      </c>
      <c r="K59" s="945" t="str">
        <f t="shared" si="2"/>
        <v>N.A.</v>
      </c>
      <c r="L59" s="945" t="str">
        <f t="shared" si="2"/>
        <v>N.A.</v>
      </c>
      <c r="M59" s="66"/>
    </row>
    <row r="60" spans="2:13" ht="26.25" thickBot="1">
      <c r="B60" s="225"/>
      <c r="C60" s="1468"/>
      <c r="D60" s="224" t="s">
        <v>386</v>
      </c>
      <c r="E60" s="942">
        <f>+IF(E59="N.A.","N.A.",IF(E59&gt;=75%,1,0))</f>
        <v>1</v>
      </c>
      <c r="F60" s="942">
        <f t="shared" ref="F60:L60" si="3">+IF(F59="N.A.","N.A.",IF(F59&gt;=75%,1,0))</f>
        <v>0</v>
      </c>
      <c r="G60" s="942" t="str">
        <f t="shared" si="3"/>
        <v>N.A.</v>
      </c>
      <c r="H60" s="942" t="str">
        <f t="shared" si="3"/>
        <v>N.A.</v>
      </c>
      <c r="I60" s="942" t="str">
        <f t="shared" si="3"/>
        <v>N.A.</v>
      </c>
      <c r="J60" s="942" t="str">
        <f t="shared" si="3"/>
        <v>N.A.</v>
      </c>
      <c r="K60" s="942" t="str">
        <f t="shared" si="3"/>
        <v>N.A.</v>
      </c>
      <c r="L60" s="942" t="str">
        <f t="shared" si="3"/>
        <v>N.A.</v>
      </c>
      <c r="M60" s="66"/>
    </row>
    <row r="61" spans="2:13" ht="64.5" thickBot="1">
      <c r="B61" s="225"/>
      <c r="C61" s="222" t="s">
        <v>367</v>
      </c>
      <c r="D61" s="224" t="s">
        <v>368</v>
      </c>
      <c r="E61" s="76" t="s">
        <v>1670</v>
      </c>
      <c r="F61" s="1478" t="s">
        <v>1671</v>
      </c>
      <c r="G61" s="1479"/>
      <c r="H61" s="1479"/>
      <c r="I61" s="1479"/>
      <c r="J61" s="1479"/>
      <c r="K61" s="1479"/>
      <c r="L61" s="1480"/>
      <c r="M61" s="72"/>
    </row>
    <row r="62" spans="2:13">
      <c r="B62" s="225"/>
      <c r="C62" s="61"/>
      <c r="D62" s="1481"/>
      <c r="E62" s="1482"/>
      <c r="F62" s="1482"/>
      <c r="G62" s="1482"/>
      <c r="H62" s="1482"/>
      <c r="I62" s="1482"/>
      <c r="J62" s="1482"/>
      <c r="K62" s="1482"/>
      <c r="L62" s="1483"/>
      <c r="M62" s="1484"/>
    </row>
    <row r="63" spans="2:13" ht="13.5" thickBot="1">
      <c r="B63" s="225"/>
      <c r="C63" s="61"/>
      <c r="D63" s="1485" t="s">
        <v>371</v>
      </c>
      <c r="E63" s="1486"/>
      <c r="F63" s="1486"/>
      <c r="G63" s="1486"/>
      <c r="H63" s="1486"/>
      <c r="I63" s="1486"/>
      <c r="J63" s="1486"/>
      <c r="K63" s="1486"/>
      <c r="L63" s="1487"/>
      <c r="M63" s="1488"/>
    </row>
    <row r="64" spans="2:13" ht="13.5" thickBot="1">
      <c r="B64" s="225"/>
      <c r="C64" s="930" t="s">
        <v>105</v>
      </c>
      <c r="D64" s="924" t="s">
        <v>372</v>
      </c>
      <c r="E64" s="924">
        <v>1</v>
      </c>
      <c r="F64" s="924">
        <v>2</v>
      </c>
      <c r="G64" s="924">
        <v>3</v>
      </c>
      <c r="H64" s="924" t="s">
        <v>184</v>
      </c>
      <c r="I64" s="55"/>
      <c r="J64" s="55"/>
      <c r="K64" s="55"/>
      <c r="M64" s="918"/>
    </row>
    <row r="65" spans="2:13" ht="13.5" thickBot="1">
      <c r="B65" s="225"/>
      <c r="C65" s="222" t="s">
        <v>374</v>
      </c>
      <c r="D65" s="224" t="s">
        <v>375</v>
      </c>
      <c r="E65" s="63" t="s">
        <v>387</v>
      </c>
      <c r="F65" s="63"/>
      <c r="G65" s="63"/>
      <c r="H65" s="74">
        <f>MAX(E64:E64)</f>
        <v>1</v>
      </c>
      <c r="I65" s="55"/>
      <c r="J65" s="55"/>
      <c r="K65" s="55"/>
      <c r="M65" s="918"/>
    </row>
    <row r="66" spans="2:13" ht="13.5" thickBot="1">
      <c r="B66" s="225"/>
      <c r="C66" s="222" t="s">
        <v>376</v>
      </c>
      <c r="D66" s="224" t="s">
        <v>377</v>
      </c>
      <c r="E66" s="919">
        <v>5</v>
      </c>
      <c r="F66" s="919"/>
      <c r="G66" s="919"/>
      <c r="H66" s="944">
        <f>SUM(E66:G66)</f>
        <v>5</v>
      </c>
      <c r="I66" s="55"/>
      <c r="J66" s="55"/>
      <c r="K66" s="55"/>
      <c r="M66" s="918"/>
    </row>
    <row r="67" spans="2:13" ht="39" thickBot="1">
      <c r="B67" s="225"/>
      <c r="C67" s="222" t="s">
        <v>378</v>
      </c>
      <c r="D67" s="224" t="s">
        <v>388</v>
      </c>
      <c r="E67" s="919">
        <v>5</v>
      </c>
      <c r="F67" s="919"/>
      <c r="G67" s="919"/>
      <c r="H67" s="944">
        <f>SUM(E67:G67)</f>
        <v>5</v>
      </c>
      <c r="I67" s="55"/>
      <c r="J67" s="55"/>
      <c r="K67" s="55"/>
      <c r="M67" s="918"/>
    </row>
    <row r="68" spans="2:13" ht="26.25" thickBot="1">
      <c r="B68" s="225"/>
      <c r="C68" s="1467" t="s">
        <v>380</v>
      </c>
      <c r="D68" s="941" t="s">
        <v>381</v>
      </c>
      <c r="E68" s="945">
        <f>+E67/E66</f>
        <v>1</v>
      </c>
      <c r="F68" s="945" t="e">
        <f>+F67/F66</f>
        <v>#DIV/0!</v>
      </c>
      <c r="G68" s="945" t="e">
        <f>+G67/G66</f>
        <v>#DIV/0!</v>
      </c>
      <c r="H68" s="946"/>
      <c r="I68" s="55"/>
      <c r="J68" s="55"/>
      <c r="K68" s="55"/>
      <c r="M68" s="918"/>
    </row>
    <row r="69" spans="2:13" ht="26.25" thickBot="1">
      <c r="B69" s="225"/>
      <c r="C69" s="1468"/>
      <c r="D69" s="224" t="s">
        <v>382</v>
      </c>
      <c r="E69" s="942">
        <f>+IF(E68&gt;=75%,1,0)</f>
        <v>1</v>
      </c>
      <c r="F69" s="942" t="e">
        <f>+IF(F68&gt;=75%,1,0)</f>
        <v>#DIV/0!</v>
      </c>
      <c r="G69" s="942" t="e">
        <f>+IF(G68&gt;=75%,1,0)</f>
        <v>#DIV/0!</v>
      </c>
      <c r="H69" s="944" t="e">
        <f>SUM(E69:G69)</f>
        <v>#DIV/0!</v>
      </c>
      <c r="I69" s="55"/>
      <c r="J69" s="55"/>
      <c r="K69" s="55"/>
      <c r="M69" s="918"/>
    </row>
    <row r="70" spans="2:13" ht="13.5" thickBot="1">
      <c r="B70" s="225"/>
      <c r="C70" s="222" t="s">
        <v>383</v>
      </c>
      <c r="D70" s="1469" t="s">
        <v>384</v>
      </c>
      <c r="E70" s="1470"/>
      <c r="F70" s="1470"/>
      <c r="G70" s="1471"/>
      <c r="H70" s="947" t="str">
        <f>IFERROR(H69/H65,"N.A.")</f>
        <v>N.A.</v>
      </c>
      <c r="I70" s="55"/>
      <c r="J70" s="55"/>
      <c r="K70" s="55"/>
      <c r="M70" s="918"/>
    </row>
    <row r="71" spans="2:13">
      <c r="B71" s="225"/>
      <c r="C71" s="61"/>
      <c r="D71" s="1485"/>
      <c r="E71" s="1486"/>
      <c r="F71" s="1486"/>
      <c r="G71" s="1486"/>
      <c r="H71" s="1486"/>
      <c r="I71" s="1486"/>
      <c r="J71" s="1486"/>
      <c r="K71" s="1486"/>
      <c r="L71" s="1487"/>
      <c r="M71" s="1488"/>
    </row>
    <row r="72" spans="2:13" ht="13.5" thickBot="1">
      <c r="B72" s="225"/>
      <c r="C72" s="61"/>
      <c r="D72" s="1489" t="s">
        <v>389</v>
      </c>
      <c r="E72" s="1490"/>
      <c r="F72" s="1490"/>
      <c r="G72" s="1490"/>
      <c r="H72" s="1490"/>
      <c r="I72" s="1490"/>
      <c r="J72" s="1490"/>
      <c r="K72" s="1490"/>
      <c r="L72" s="1491"/>
      <c r="M72" s="1492"/>
    </row>
    <row r="73" spans="2:13" ht="13.5" thickBot="1">
      <c r="B73" s="225"/>
      <c r="C73" s="930" t="s">
        <v>390</v>
      </c>
      <c r="D73" s="948" t="s">
        <v>391</v>
      </c>
      <c r="E73" s="949">
        <f>+H48</f>
        <v>1</v>
      </c>
      <c r="F73" s="55"/>
      <c r="G73" s="55"/>
      <c r="H73" s="55"/>
      <c r="I73" s="55"/>
      <c r="J73" s="55"/>
      <c r="K73" s="55"/>
      <c r="M73" s="918"/>
    </row>
    <row r="74" spans="2:13" ht="13.5" thickBot="1">
      <c r="B74" s="225"/>
      <c r="C74" s="222" t="s">
        <v>392</v>
      </c>
      <c r="D74" s="63" t="s">
        <v>393</v>
      </c>
      <c r="E74" s="77" t="str">
        <f>+H70</f>
        <v>N.A.</v>
      </c>
      <c r="F74" s="55"/>
      <c r="G74" s="55"/>
      <c r="H74" s="55"/>
      <c r="I74" s="55"/>
      <c r="J74" s="55"/>
      <c r="K74" s="55"/>
      <c r="M74" s="918"/>
    </row>
    <row r="75" spans="2:13" ht="39" thickBot="1">
      <c r="B75" s="225"/>
      <c r="C75" s="222" t="s">
        <v>105</v>
      </c>
      <c r="D75" s="224" t="s">
        <v>394</v>
      </c>
      <c r="E75" s="77">
        <f>AVERAGE(E73:E74)</f>
        <v>1</v>
      </c>
      <c r="F75" s="55"/>
      <c r="G75" s="55"/>
      <c r="H75" s="55"/>
      <c r="I75" s="55"/>
      <c r="J75" s="55"/>
      <c r="K75" s="55"/>
      <c r="M75" s="918"/>
    </row>
    <row r="76" spans="2:13">
      <c r="B76" s="225"/>
      <c r="C76" s="61"/>
      <c r="D76" s="1485"/>
      <c r="E76" s="1486"/>
      <c r="F76" s="1486"/>
      <c r="G76" s="1486"/>
      <c r="H76" s="1486"/>
      <c r="I76" s="1486"/>
      <c r="J76" s="1486"/>
      <c r="K76" s="1486"/>
      <c r="L76" s="1487"/>
      <c r="M76" s="1488"/>
    </row>
    <row r="77" spans="2:13" ht="13.5" thickBot="1">
      <c r="B77" s="225"/>
      <c r="C77" s="61"/>
      <c r="D77" s="1489" t="s">
        <v>395</v>
      </c>
      <c r="E77" s="1490"/>
      <c r="F77" s="1490"/>
      <c r="G77" s="1490"/>
      <c r="H77" s="1490"/>
      <c r="I77" s="1490"/>
      <c r="J77" s="1490"/>
      <c r="K77" s="1490"/>
      <c r="L77" s="1491"/>
      <c r="M77" s="1492"/>
    </row>
    <row r="78" spans="2:13" ht="13.5" thickBot="1">
      <c r="B78" s="225"/>
      <c r="C78" s="917"/>
      <c r="D78" s="950"/>
      <c r="E78" s="948" t="s">
        <v>396</v>
      </c>
      <c r="F78" s="948" t="s">
        <v>397</v>
      </c>
      <c r="H78" s="55"/>
      <c r="I78" s="55"/>
      <c r="J78" s="55"/>
      <c r="K78" s="55"/>
      <c r="M78" s="918"/>
    </row>
    <row r="79" spans="2:13" ht="26.25" thickBot="1">
      <c r="B79" s="225"/>
      <c r="C79" s="917"/>
      <c r="D79" s="224" t="s">
        <v>398</v>
      </c>
      <c r="E79" s="78">
        <f>+E25</f>
        <v>0.97402597402597402</v>
      </c>
      <c r="F79" s="951">
        <v>0.8</v>
      </c>
      <c r="G79" s="55"/>
      <c r="H79" s="55"/>
      <c r="I79" s="55"/>
      <c r="J79" s="55"/>
      <c r="K79" s="55"/>
      <c r="M79" s="918"/>
    </row>
    <row r="80" spans="2:13" ht="26.25" thickBot="1">
      <c r="B80" s="225"/>
      <c r="C80" s="917"/>
      <c r="D80" s="224" t="s">
        <v>399</v>
      </c>
      <c r="E80" s="78">
        <f>+E75</f>
        <v>1</v>
      </c>
      <c r="F80" s="951">
        <v>0.2</v>
      </c>
      <c r="G80" s="55"/>
      <c r="H80" s="55"/>
      <c r="I80" s="55"/>
      <c r="J80" s="55"/>
      <c r="K80" s="55"/>
      <c r="M80" s="918"/>
    </row>
    <row r="81" spans="2:13" ht="26.25" thickBot="1">
      <c r="B81" s="226"/>
      <c r="C81" s="222"/>
      <c r="D81" s="224" t="s">
        <v>130</v>
      </c>
      <c r="E81" s="952"/>
      <c r="F81" s="78">
        <f>E79*F79+E80*F80</f>
        <v>0.97922077922077921</v>
      </c>
      <c r="G81" s="79"/>
      <c r="H81" s="79"/>
      <c r="I81" s="79"/>
      <c r="J81" s="79"/>
      <c r="K81" s="79"/>
      <c r="L81" s="80"/>
      <c r="M81" s="81"/>
    </row>
    <row r="82" spans="2:13" ht="33" customHeight="1" thickBot="1">
      <c r="B82" s="226" t="s">
        <v>195</v>
      </c>
      <c r="C82" s="82"/>
      <c r="D82" s="1469" t="s">
        <v>400</v>
      </c>
      <c r="E82" s="1470"/>
      <c r="F82" s="1470"/>
      <c r="G82" s="1470"/>
      <c r="H82" s="1470"/>
      <c r="I82" s="1470"/>
      <c r="J82" s="1470"/>
      <c r="K82" s="1470"/>
      <c r="L82" s="1476"/>
      <c r="M82" s="1477"/>
    </row>
    <row r="83" spans="2:13" ht="39" thickBot="1">
      <c r="B83" s="226" t="s">
        <v>197</v>
      </c>
      <c r="C83" s="82"/>
      <c r="D83" s="1469" t="s">
        <v>401</v>
      </c>
      <c r="E83" s="1470"/>
      <c r="F83" s="1470"/>
      <c r="G83" s="1470"/>
      <c r="H83" s="1470"/>
      <c r="I83" s="1470"/>
      <c r="J83" s="1470"/>
      <c r="K83" s="1470"/>
      <c r="L83" s="1476"/>
      <c r="M83" s="1477"/>
    </row>
    <row r="84" spans="2:13" ht="13.5" thickBot="1">
      <c r="B84" s="53"/>
      <c r="C84" s="54"/>
      <c r="D84" s="55"/>
      <c r="E84" s="55"/>
      <c r="F84" s="55"/>
      <c r="G84" s="55"/>
      <c r="H84" s="55"/>
      <c r="I84" s="55"/>
      <c r="J84" s="55"/>
      <c r="K84" s="55"/>
    </row>
    <row r="85" spans="2:13" ht="24" customHeight="1" thickBot="1">
      <c r="B85" s="1458" t="s">
        <v>199</v>
      </c>
      <c r="C85" s="1459"/>
      <c r="D85" s="1459"/>
      <c r="E85" s="1460"/>
      <c r="F85" s="55"/>
      <c r="G85" s="55"/>
      <c r="H85" s="55"/>
      <c r="I85" s="55"/>
      <c r="J85" s="55"/>
      <c r="K85" s="55"/>
    </row>
    <row r="86" spans="2:13" ht="13.5" thickBot="1">
      <c r="B86" s="1455">
        <v>1</v>
      </c>
      <c r="C86" s="917"/>
      <c r="D86" s="83" t="s">
        <v>200</v>
      </c>
      <c r="E86" s="84" t="s">
        <v>285</v>
      </c>
      <c r="F86" s="55"/>
      <c r="G86" s="55"/>
      <c r="H86" s="55"/>
      <c r="I86" s="55"/>
      <c r="J86" s="55"/>
      <c r="K86" s="55"/>
    </row>
    <row r="87" spans="2:13" ht="13.5" thickBot="1">
      <c r="B87" s="1456"/>
      <c r="C87" s="917"/>
      <c r="D87" s="224" t="s">
        <v>202</v>
      </c>
      <c r="E87" s="84" t="s">
        <v>286</v>
      </c>
      <c r="F87" s="55"/>
      <c r="G87" s="55"/>
      <c r="H87" s="55"/>
      <c r="I87" s="55"/>
      <c r="J87" s="55"/>
      <c r="K87" s="55"/>
    </row>
    <row r="88" spans="2:13" ht="13.5" thickBot="1">
      <c r="B88" s="1456"/>
      <c r="C88" s="917"/>
      <c r="D88" s="224" t="s">
        <v>204</v>
      </c>
      <c r="E88" s="84" t="s">
        <v>287</v>
      </c>
      <c r="F88" s="55"/>
      <c r="G88" s="55"/>
      <c r="H88" s="55"/>
      <c r="I88" s="55"/>
      <c r="J88" s="55"/>
      <c r="K88" s="55"/>
    </row>
    <row r="89" spans="2:13" ht="13.5" thickBot="1">
      <c r="B89" s="1456"/>
      <c r="C89" s="917"/>
      <c r="D89" s="224" t="s">
        <v>205</v>
      </c>
      <c r="E89" s="84" t="s">
        <v>288</v>
      </c>
      <c r="F89" s="55"/>
      <c r="G89" s="55"/>
      <c r="H89" s="55"/>
      <c r="I89" s="55"/>
      <c r="J89" s="55"/>
      <c r="K89" s="55"/>
    </row>
    <row r="90" spans="2:13" ht="13.5" thickBot="1">
      <c r="B90" s="1456"/>
      <c r="C90" s="917"/>
      <c r="D90" s="224" t="s">
        <v>207</v>
      </c>
      <c r="E90" s="84" t="s">
        <v>289</v>
      </c>
      <c r="F90" s="55"/>
      <c r="G90" s="55"/>
      <c r="H90" s="55"/>
      <c r="I90" s="55"/>
      <c r="J90" s="55"/>
      <c r="K90" s="55"/>
    </row>
    <row r="91" spans="2:13" ht="13.5" thickBot="1">
      <c r="B91" s="1456"/>
      <c r="C91" s="917"/>
      <c r="D91" s="224" t="s">
        <v>208</v>
      </c>
      <c r="E91" s="84" t="s">
        <v>290</v>
      </c>
      <c r="F91" s="55"/>
      <c r="G91" s="55"/>
      <c r="H91" s="55"/>
      <c r="I91" s="55"/>
      <c r="J91" s="55"/>
      <c r="K91" s="55"/>
    </row>
    <row r="92" spans="2:13" ht="13.5" thickBot="1">
      <c r="B92" s="1457"/>
      <c r="C92" s="222"/>
      <c r="D92" s="224" t="s">
        <v>210</v>
      </c>
      <c r="E92" s="84" t="s">
        <v>291</v>
      </c>
      <c r="F92" s="55"/>
      <c r="G92" s="55"/>
      <c r="H92" s="55"/>
      <c r="I92" s="55"/>
      <c r="J92" s="55"/>
      <c r="K92" s="55"/>
    </row>
    <row r="93" spans="2:13" ht="13.5" thickBot="1">
      <c r="B93" s="53"/>
      <c r="C93" s="54"/>
      <c r="D93" s="55"/>
      <c r="E93" s="55"/>
      <c r="F93" s="55"/>
      <c r="G93" s="55"/>
      <c r="H93" s="55"/>
      <c r="I93" s="55"/>
      <c r="J93" s="55"/>
      <c r="K93" s="55"/>
    </row>
    <row r="94" spans="2:13" ht="13.5" thickBot="1">
      <c r="B94" s="1458" t="s">
        <v>212</v>
      </c>
      <c r="C94" s="1459"/>
      <c r="D94" s="1459"/>
      <c r="E94" s="1460"/>
      <c r="F94" s="55"/>
      <c r="G94" s="55"/>
      <c r="H94" s="55"/>
      <c r="I94" s="55"/>
      <c r="J94" s="55"/>
      <c r="K94" s="55"/>
    </row>
    <row r="95" spans="2:13" ht="13.5" thickBot="1">
      <c r="B95" s="1455">
        <v>1</v>
      </c>
      <c r="C95" s="917"/>
      <c r="D95" s="83" t="s">
        <v>200</v>
      </c>
      <c r="E95" s="953" t="s">
        <v>213</v>
      </c>
      <c r="F95" s="55"/>
      <c r="G95" s="55"/>
      <c r="H95" s="55"/>
      <c r="I95" s="55"/>
      <c r="J95" s="55"/>
      <c r="K95" s="55"/>
    </row>
    <row r="96" spans="2:13" ht="13.5" thickBot="1">
      <c r="B96" s="1456"/>
      <c r="C96" s="917"/>
      <c r="D96" s="224" t="s">
        <v>202</v>
      </c>
      <c r="E96" s="953" t="s">
        <v>292</v>
      </c>
      <c r="F96" s="55"/>
      <c r="G96" s="55"/>
      <c r="H96" s="55"/>
      <c r="I96" s="55"/>
      <c r="J96" s="55"/>
      <c r="K96" s="55"/>
    </row>
    <row r="97" spans="2:11" ht="13.5" thickBot="1">
      <c r="B97" s="1456"/>
      <c r="C97" s="917"/>
      <c r="D97" s="224" t="s">
        <v>204</v>
      </c>
      <c r="E97" s="85"/>
      <c r="F97" s="55"/>
      <c r="G97" s="55"/>
      <c r="H97" s="55"/>
      <c r="I97" s="55"/>
      <c r="J97" s="55"/>
      <c r="K97" s="55"/>
    </row>
    <row r="98" spans="2:11" ht="13.5" thickBot="1">
      <c r="B98" s="1456"/>
      <c r="C98" s="917"/>
      <c r="D98" s="224" t="s">
        <v>205</v>
      </c>
      <c r="E98" s="85"/>
      <c r="F98" s="55"/>
      <c r="G98" s="55"/>
      <c r="H98" s="55"/>
      <c r="I98" s="55"/>
      <c r="J98" s="55"/>
      <c r="K98" s="55"/>
    </row>
    <row r="99" spans="2:11" ht="13.5" thickBot="1">
      <c r="B99" s="1456"/>
      <c r="C99" s="917"/>
      <c r="D99" s="224" t="s">
        <v>207</v>
      </c>
      <c r="E99" s="85"/>
      <c r="F99" s="55"/>
      <c r="G99" s="55"/>
      <c r="H99" s="55"/>
      <c r="I99" s="55"/>
      <c r="J99" s="55"/>
      <c r="K99" s="55"/>
    </row>
    <row r="100" spans="2:11" ht="13.5" thickBot="1">
      <c r="B100" s="1456"/>
      <c r="C100" s="917"/>
      <c r="D100" s="224" t="s">
        <v>208</v>
      </c>
      <c r="E100" s="85"/>
      <c r="F100" s="55"/>
      <c r="G100" s="55"/>
      <c r="H100" s="55"/>
      <c r="I100" s="55"/>
      <c r="J100" s="55"/>
      <c r="K100" s="55"/>
    </row>
    <row r="101" spans="2:11" ht="13.5" thickBot="1">
      <c r="B101" s="1457"/>
      <c r="C101" s="222"/>
      <c r="D101" s="224" t="s">
        <v>210</v>
      </c>
      <c r="E101" s="85"/>
      <c r="F101" s="55"/>
      <c r="G101" s="55"/>
      <c r="H101" s="55"/>
      <c r="I101" s="55"/>
      <c r="J101" s="55"/>
      <c r="K101" s="55"/>
    </row>
    <row r="102" spans="2:11" ht="13.5" thickBot="1">
      <c r="B102" s="53"/>
      <c r="C102" s="54"/>
      <c r="D102" s="55"/>
      <c r="E102" s="55"/>
      <c r="F102" s="55"/>
      <c r="G102" s="55"/>
      <c r="H102" s="55"/>
      <c r="I102" s="55"/>
      <c r="J102" s="55"/>
      <c r="K102" s="55"/>
    </row>
    <row r="103" spans="2:11" ht="15" customHeight="1" thickBot="1">
      <c r="B103" s="954" t="s">
        <v>215</v>
      </c>
      <c r="C103" s="955"/>
      <c r="D103" s="955"/>
      <c r="E103" s="956"/>
      <c r="G103" s="55"/>
      <c r="H103" s="55"/>
      <c r="I103" s="55"/>
      <c r="J103" s="55"/>
      <c r="K103" s="55"/>
    </row>
    <row r="104" spans="2:11" ht="26.25" thickBot="1">
      <c r="B104" s="226" t="s">
        <v>216</v>
      </c>
      <c r="C104" s="224" t="s">
        <v>217</v>
      </c>
      <c r="D104" s="224" t="s">
        <v>218</v>
      </c>
      <c r="E104" s="224" t="s">
        <v>219</v>
      </c>
      <c r="F104" s="55"/>
      <c r="G104" s="55"/>
      <c r="H104" s="55"/>
      <c r="I104" s="55"/>
      <c r="J104" s="55"/>
    </row>
    <row r="105" spans="2:11" ht="77.25" thickBot="1">
      <c r="B105" s="86">
        <v>42401</v>
      </c>
      <c r="C105" s="224">
        <v>1</v>
      </c>
      <c r="D105" s="87" t="s">
        <v>402</v>
      </c>
      <c r="E105" s="224"/>
      <c r="F105" s="55"/>
      <c r="G105" s="55"/>
      <c r="H105" s="55"/>
      <c r="I105" s="55"/>
      <c r="J105" s="55"/>
    </row>
    <row r="106" spans="2:11" ht="13.5" thickBot="1">
      <c r="B106" s="88"/>
      <c r="C106" s="89"/>
      <c r="D106" s="55"/>
      <c r="E106" s="55"/>
      <c r="F106" s="55"/>
      <c r="G106" s="55"/>
      <c r="H106" s="55"/>
      <c r="I106" s="55"/>
      <c r="J106" s="55"/>
      <c r="K106" s="55"/>
    </row>
    <row r="107" spans="2:11" ht="26.25" thickBot="1">
      <c r="B107" s="90" t="s">
        <v>167</v>
      </c>
      <c r="C107" s="957"/>
      <c r="D107" s="55"/>
      <c r="E107" s="55"/>
      <c r="F107" s="55"/>
      <c r="G107" s="55"/>
      <c r="H107" s="55"/>
      <c r="I107" s="55"/>
      <c r="J107" s="55"/>
      <c r="K107" s="55"/>
    </row>
    <row r="108" spans="2:11">
      <c r="B108" s="1461" t="s">
        <v>1672</v>
      </c>
      <c r="C108" s="1462"/>
      <c r="D108" s="1462"/>
      <c r="E108" s="1462"/>
      <c r="F108" s="1462"/>
      <c r="G108" s="1462"/>
      <c r="H108" s="1462"/>
      <c r="I108" s="1463"/>
      <c r="J108" s="55"/>
      <c r="K108" s="55"/>
    </row>
    <row r="109" spans="2:11" ht="13.5" thickBot="1">
      <c r="B109" s="1464"/>
      <c r="C109" s="1465"/>
      <c r="D109" s="1465"/>
      <c r="E109" s="1465"/>
      <c r="F109" s="1465"/>
      <c r="G109" s="1465"/>
      <c r="H109" s="1465"/>
      <c r="I109" s="1466"/>
      <c r="J109" s="55"/>
      <c r="K109" s="55"/>
    </row>
    <row r="110" spans="2:11" ht="13.5" thickBot="1">
      <c r="B110" s="55"/>
      <c r="D110" s="55"/>
      <c r="E110" s="55"/>
      <c r="F110" s="55"/>
      <c r="G110" s="55"/>
      <c r="H110" s="55"/>
      <c r="I110" s="55"/>
      <c r="J110" s="55"/>
      <c r="K110" s="55"/>
    </row>
    <row r="111" spans="2:11" ht="26.25" thickBot="1">
      <c r="B111" s="958" t="s">
        <v>221</v>
      </c>
      <c r="C111" s="959"/>
      <c r="D111" s="55"/>
      <c r="E111" s="55"/>
      <c r="F111" s="55"/>
      <c r="G111" s="55"/>
      <c r="H111" s="55"/>
      <c r="I111" s="55"/>
      <c r="J111" s="55"/>
      <c r="K111" s="55"/>
    </row>
    <row r="112" spans="2:11" ht="13.5" thickBot="1">
      <c r="B112" s="53"/>
      <c r="C112" s="54"/>
      <c r="D112" s="55"/>
      <c r="E112" s="55"/>
      <c r="F112" s="55"/>
      <c r="G112" s="55"/>
      <c r="H112" s="55"/>
      <c r="I112" s="55"/>
      <c r="J112" s="55"/>
      <c r="K112" s="55"/>
    </row>
    <row r="113" spans="2:11" ht="77.25" thickBot="1">
      <c r="B113" s="960" t="s">
        <v>222</v>
      </c>
      <c r="C113" s="930"/>
      <c r="D113" s="924" t="s">
        <v>403</v>
      </c>
      <c r="E113" s="55"/>
      <c r="F113" s="55"/>
      <c r="G113" s="55"/>
      <c r="H113" s="55"/>
      <c r="I113" s="55"/>
      <c r="J113" s="55"/>
      <c r="K113" s="55"/>
    </row>
    <row r="114" spans="2:11">
      <c r="B114" s="1455" t="s">
        <v>224</v>
      </c>
      <c r="C114" s="917"/>
      <c r="D114" s="961" t="s">
        <v>225</v>
      </c>
      <c r="E114" s="55"/>
      <c r="F114" s="55"/>
      <c r="G114" s="55"/>
      <c r="H114" s="55"/>
      <c r="I114" s="55"/>
      <c r="J114" s="55"/>
      <c r="K114" s="55"/>
    </row>
    <row r="115" spans="2:11" ht="114.75">
      <c r="B115" s="1456"/>
      <c r="C115" s="917"/>
      <c r="D115" s="941" t="s">
        <v>404</v>
      </c>
      <c r="E115" s="55"/>
      <c r="F115" s="55"/>
      <c r="G115" s="55"/>
      <c r="H115" s="55"/>
      <c r="I115" s="55"/>
      <c r="J115" s="55"/>
      <c r="K115" s="55"/>
    </row>
    <row r="116" spans="2:11">
      <c r="B116" s="1456"/>
      <c r="C116" s="917"/>
      <c r="D116" s="961" t="s">
        <v>296</v>
      </c>
      <c r="E116" s="55"/>
      <c r="F116" s="55"/>
      <c r="G116" s="55"/>
      <c r="H116" s="55"/>
      <c r="I116" s="55"/>
      <c r="J116" s="55"/>
      <c r="K116" s="55"/>
    </row>
    <row r="117" spans="2:11">
      <c r="B117" s="1456"/>
      <c r="C117" s="917"/>
      <c r="D117" s="941" t="s">
        <v>297</v>
      </c>
      <c r="E117" s="55"/>
      <c r="F117" s="55"/>
      <c r="G117" s="55"/>
      <c r="H117" s="55"/>
      <c r="I117" s="55"/>
      <c r="J117" s="55"/>
      <c r="K117" s="55"/>
    </row>
    <row r="118" spans="2:11" ht="63.75">
      <c r="B118" s="1456"/>
      <c r="C118" s="917"/>
      <c r="D118" s="941" t="s">
        <v>298</v>
      </c>
      <c r="E118" s="55"/>
      <c r="F118" s="55"/>
      <c r="G118" s="55"/>
      <c r="H118" s="55"/>
      <c r="I118" s="55"/>
      <c r="J118" s="55"/>
      <c r="K118" s="55"/>
    </row>
    <row r="119" spans="2:11">
      <c r="B119" s="1456"/>
      <c r="C119" s="917"/>
      <c r="D119" s="962" t="s">
        <v>303</v>
      </c>
      <c r="E119" s="55"/>
      <c r="F119" s="55"/>
      <c r="G119" s="55"/>
      <c r="H119" s="55"/>
      <c r="I119" s="55"/>
      <c r="J119" s="55"/>
      <c r="K119" s="55"/>
    </row>
    <row r="120" spans="2:11" ht="13.5" thickBot="1">
      <c r="B120" s="1457"/>
      <c r="C120" s="222"/>
      <c r="D120" s="91" t="s">
        <v>304</v>
      </c>
      <c r="E120" s="55"/>
      <c r="F120" s="55"/>
      <c r="G120" s="55"/>
      <c r="H120" s="55"/>
      <c r="I120" s="55"/>
      <c r="J120" s="55"/>
      <c r="K120" s="55"/>
    </row>
    <row r="121" spans="2:11" ht="26.25" thickBot="1">
      <c r="B121" s="226" t="s">
        <v>232</v>
      </c>
      <c r="C121" s="222"/>
      <c r="D121" s="224"/>
      <c r="E121" s="55"/>
      <c r="F121" s="55"/>
      <c r="G121" s="55"/>
      <c r="H121" s="55"/>
      <c r="I121" s="55"/>
      <c r="J121" s="55"/>
      <c r="K121" s="55"/>
    </row>
    <row r="122" spans="2:11" ht="76.5">
      <c r="B122" s="1455" t="s">
        <v>233</v>
      </c>
      <c r="C122" s="917"/>
      <c r="D122" s="941" t="s">
        <v>405</v>
      </c>
      <c r="E122" s="55"/>
      <c r="F122" s="55"/>
      <c r="G122" s="55"/>
      <c r="H122" s="55"/>
      <c r="I122" s="55"/>
      <c r="J122" s="55"/>
      <c r="K122" s="55"/>
    </row>
    <row r="123" spans="2:11" ht="242.25">
      <c r="B123" s="1456"/>
      <c r="C123" s="917"/>
      <c r="D123" s="941" t="s">
        <v>406</v>
      </c>
      <c r="E123" s="55"/>
      <c r="F123" s="55"/>
      <c r="G123" s="55"/>
      <c r="H123" s="55"/>
      <c r="I123" s="55"/>
      <c r="J123" s="55"/>
      <c r="K123" s="55"/>
    </row>
    <row r="124" spans="2:11" ht="89.25">
      <c r="B124" s="1456"/>
      <c r="C124" s="917"/>
      <c r="D124" s="941" t="s">
        <v>407</v>
      </c>
      <c r="E124" s="55"/>
      <c r="F124" s="55"/>
      <c r="G124" s="55"/>
      <c r="H124" s="55"/>
      <c r="I124" s="55"/>
      <c r="J124" s="55"/>
      <c r="K124" s="55"/>
    </row>
    <row r="125" spans="2:11" ht="230.25" thickBot="1">
      <c r="B125" s="1457"/>
      <c r="C125" s="222"/>
      <c r="D125" s="224" t="s">
        <v>310</v>
      </c>
      <c r="E125" s="55"/>
      <c r="F125" s="55"/>
      <c r="G125" s="55"/>
      <c r="H125" s="55"/>
      <c r="I125" s="55"/>
      <c r="J125" s="55"/>
      <c r="K125" s="55"/>
    </row>
    <row r="126" spans="2:11">
      <c r="B126" s="1455" t="s">
        <v>245</v>
      </c>
      <c r="C126" s="917"/>
      <c r="D126" s="941"/>
      <c r="E126" s="55"/>
      <c r="F126" s="55"/>
      <c r="G126" s="55"/>
      <c r="H126" s="55"/>
      <c r="I126" s="55"/>
      <c r="J126" s="55"/>
      <c r="K126" s="55"/>
    </row>
    <row r="127" spans="2:11">
      <c r="B127" s="1456"/>
      <c r="C127" s="917"/>
      <c r="D127" s="963"/>
      <c r="E127" s="55"/>
      <c r="F127" s="55"/>
      <c r="G127" s="55"/>
      <c r="H127" s="55"/>
      <c r="I127" s="55"/>
      <c r="J127" s="55"/>
      <c r="K127" s="55"/>
    </row>
    <row r="128" spans="2:11">
      <c r="B128" s="1456"/>
      <c r="C128" s="917"/>
      <c r="D128" s="941" t="s">
        <v>247</v>
      </c>
      <c r="E128" s="55"/>
      <c r="F128" s="55"/>
      <c r="G128" s="55"/>
      <c r="H128" s="55"/>
      <c r="I128" s="55"/>
      <c r="J128" s="55"/>
      <c r="K128" s="55"/>
    </row>
    <row r="129" spans="2:11" ht="39.75">
      <c r="B129" s="1456"/>
      <c r="C129" s="917"/>
      <c r="D129" s="941" t="s">
        <v>408</v>
      </c>
      <c r="E129" s="55"/>
      <c r="F129" s="55"/>
      <c r="G129" s="55"/>
      <c r="H129" s="55"/>
      <c r="I129" s="55"/>
      <c r="J129" s="55"/>
      <c r="K129" s="55"/>
    </row>
    <row r="130" spans="2:11" ht="39.75">
      <c r="B130" s="1456"/>
      <c r="C130" s="917"/>
      <c r="D130" s="941" t="s">
        <v>409</v>
      </c>
      <c r="E130" s="55"/>
      <c r="F130" s="55"/>
      <c r="G130" s="55"/>
      <c r="H130" s="55"/>
      <c r="I130" s="55"/>
      <c r="J130" s="55"/>
      <c r="K130" s="55"/>
    </row>
    <row r="131" spans="2:11" ht="39.75">
      <c r="B131" s="1456"/>
      <c r="C131" s="917"/>
      <c r="D131" s="941" t="s">
        <v>410</v>
      </c>
      <c r="E131" s="55"/>
      <c r="F131" s="55"/>
      <c r="G131" s="55"/>
      <c r="H131" s="55"/>
      <c r="I131" s="55"/>
      <c r="J131" s="55"/>
      <c r="K131" s="55"/>
    </row>
    <row r="132" spans="2:11" ht="39.75">
      <c r="B132" s="1456"/>
      <c r="C132" s="917"/>
      <c r="D132" s="941" t="s">
        <v>411</v>
      </c>
      <c r="E132" s="55"/>
      <c r="F132" s="55"/>
      <c r="G132" s="55"/>
      <c r="H132" s="55"/>
      <c r="I132" s="55"/>
      <c r="J132" s="55"/>
      <c r="K132" s="55"/>
    </row>
    <row r="133" spans="2:11" ht="14.25">
      <c r="B133" s="1456"/>
      <c r="C133" s="917"/>
      <c r="D133" s="941" t="s">
        <v>412</v>
      </c>
      <c r="E133" s="55"/>
      <c r="F133" s="55"/>
      <c r="G133" s="55"/>
      <c r="H133" s="55"/>
      <c r="I133" s="55"/>
      <c r="J133" s="55"/>
      <c r="K133" s="55"/>
    </row>
    <row r="134" spans="2:11" ht="14.25">
      <c r="B134" s="1456"/>
      <c r="C134" s="917"/>
      <c r="D134" s="941" t="s">
        <v>413</v>
      </c>
      <c r="E134" s="55"/>
      <c r="F134" s="55"/>
      <c r="G134" s="55"/>
      <c r="H134" s="55"/>
      <c r="I134" s="55"/>
      <c r="J134" s="55"/>
      <c r="K134" s="55"/>
    </row>
    <row r="135" spans="2:11" ht="14.25">
      <c r="B135" s="1456"/>
      <c r="C135" s="917"/>
      <c r="D135" s="941" t="s">
        <v>414</v>
      </c>
      <c r="E135" s="55"/>
      <c r="F135" s="55"/>
      <c r="G135" s="55"/>
      <c r="H135" s="55"/>
      <c r="I135" s="55"/>
      <c r="J135" s="55"/>
      <c r="K135" s="55"/>
    </row>
    <row r="136" spans="2:11">
      <c r="B136" s="1456"/>
      <c r="C136" s="917"/>
      <c r="D136" s="941" t="s">
        <v>415</v>
      </c>
      <c r="E136" s="55"/>
      <c r="F136" s="55"/>
      <c r="G136" s="55"/>
      <c r="H136" s="55"/>
      <c r="I136" s="55"/>
      <c r="J136" s="55"/>
      <c r="K136" s="55"/>
    </row>
    <row r="137" spans="2:11" ht="64.5" thickBot="1">
      <c r="B137" s="1457"/>
      <c r="C137" s="222"/>
      <c r="D137" s="224" t="s">
        <v>416</v>
      </c>
      <c r="E137" s="55"/>
      <c r="F137" s="55"/>
      <c r="G137" s="55"/>
      <c r="H137" s="55"/>
      <c r="I137" s="55"/>
      <c r="J137" s="55"/>
      <c r="K137" s="55"/>
    </row>
    <row r="138" spans="2:11">
      <c r="B138" s="55"/>
      <c r="D138" s="55"/>
      <c r="E138" s="55"/>
      <c r="F138" s="55"/>
      <c r="G138" s="55"/>
      <c r="H138" s="55"/>
      <c r="I138" s="55"/>
      <c r="J138" s="55"/>
      <c r="K138" s="55"/>
    </row>
    <row r="139" spans="2:11">
      <c r="B139" s="55"/>
      <c r="D139" s="55"/>
      <c r="E139" s="55"/>
      <c r="F139" s="55"/>
      <c r="G139" s="55"/>
      <c r="H139" s="55"/>
      <c r="I139" s="55"/>
      <c r="J139" s="55"/>
      <c r="K139" s="55"/>
    </row>
  </sheetData>
  <sheetProtection algorithmName="SHA-512" hashValue="R+TOZMuRpb1daA+gQh8ggziWg501GJkcvdcujaJzEeLoWntT8JyVgRlpzh2FDv/4kbePEHDosJoWnCF3JX1qaA==" saltValue="oCWPeDt7DlESAXaCFjk3DA==" spinCount="100000" sheet="1" objects="1" scenarios="1" selectLockedCells="1" selectUnlockedCells="1"/>
  <mergeCells count="49">
    <mergeCell ref="B10:D10"/>
    <mergeCell ref="F10:S10"/>
    <mergeCell ref="A1:P1"/>
    <mergeCell ref="A2:P2"/>
    <mergeCell ref="A3:P3"/>
    <mergeCell ref="A4:D4"/>
    <mergeCell ref="A5:P5"/>
    <mergeCell ref="B15:B19"/>
    <mergeCell ref="D15:M15"/>
    <mergeCell ref="D16:M16"/>
    <mergeCell ref="D17:M17"/>
    <mergeCell ref="D18:D19"/>
    <mergeCell ref="E18:F18"/>
    <mergeCell ref="G18:H18"/>
    <mergeCell ref="D40:M40"/>
    <mergeCell ref="D41:M41"/>
    <mergeCell ref="C37:C38"/>
    <mergeCell ref="F11:S11"/>
    <mergeCell ref="E12:R12"/>
    <mergeCell ref="E13:R13"/>
    <mergeCell ref="I18:J18"/>
    <mergeCell ref="D21:M21"/>
    <mergeCell ref="D26:M26"/>
    <mergeCell ref="D27:M27"/>
    <mergeCell ref="D31:M31"/>
    <mergeCell ref="C46:C47"/>
    <mergeCell ref="D48:G48"/>
    <mergeCell ref="D49:M49"/>
    <mergeCell ref="D83:M83"/>
    <mergeCell ref="C59:C60"/>
    <mergeCell ref="F61:L61"/>
    <mergeCell ref="D62:M62"/>
    <mergeCell ref="D63:M63"/>
    <mergeCell ref="C68:C69"/>
    <mergeCell ref="D70:G70"/>
    <mergeCell ref="D71:M71"/>
    <mergeCell ref="D72:M72"/>
    <mergeCell ref="D76:M76"/>
    <mergeCell ref="D77:M77"/>
    <mergeCell ref="D82:M82"/>
    <mergeCell ref="D53:M53"/>
    <mergeCell ref="B122:B125"/>
    <mergeCell ref="B126:B137"/>
    <mergeCell ref="B85:E85"/>
    <mergeCell ref="B86:B92"/>
    <mergeCell ref="B94:E94"/>
    <mergeCell ref="B95:B101"/>
    <mergeCell ref="B108:I109"/>
    <mergeCell ref="B114:B120"/>
  </mergeCells>
  <conditionalFormatting sqref="E81">
    <cfRule type="containsText" dxfId="13" priority="5" operator="containsText" text="ERROR">
      <formula>NOT(ISERROR(SEARCH("ERROR",E81)))</formula>
    </cfRule>
  </conditionalFormatting>
  <conditionalFormatting sqref="F10">
    <cfRule type="notContainsBlanks" dxfId="12" priority="4">
      <formula>LEN(TRIM(F10))&gt;0</formula>
    </cfRule>
  </conditionalFormatting>
  <conditionalFormatting sqref="F11:S11">
    <cfRule type="expression" dxfId="11" priority="2">
      <formula>E11="NO SE REPORTA"</formula>
    </cfRule>
    <cfRule type="expression" dxfId="10" priority="3">
      <formula>E10="NO APLICA"</formula>
    </cfRule>
  </conditionalFormatting>
  <conditionalFormatting sqref="E12:R12">
    <cfRule type="expression" dxfId="9"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20:J20 E57:L58 E35:L36 E28:E30 E66:G67 E50:E52 E44:G45">
      <formula1>0</formula1>
    </dataValidation>
    <dataValidation type="decimal" allowBlank="1" showInputMessage="1" showErrorMessage="1" errorTitle="ERROR" error="Escriba un valor entre 0% y 100%" sqref="F79:F80">
      <formula1>0</formula1>
      <formula2>1</formula2>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D119" r:id="rId1" display="http://www.sisaire.gov.co/"/>
    <hyperlink ref="D120" r:id="rId2" display="http://www.sirh.ideam.gov.co/"/>
  </hyperlinks>
  <pageMargins left="0.25" right="0.25" top="0.75" bottom="0.75" header="0.3" footer="0.3"/>
  <pageSetup paperSize="178" orientation="landscape" horizontalDpi="1200" verticalDpi="1200" r:id="rId3"/>
  <drawing r:id="rId4"/>
  <legacyDrawing r:id="rId5"/>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83"/>
  <sheetViews>
    <sheetView workbookViewId="0">
      <selection activeCell="O21" sqref="O21"/>
    </sheetView>
  </sheetViews>
  <sheetFormatPr baseColWidth="10" defaultColWidth="11.42578125" defaultRowHeight="15"/>
  <cols>
    <col min="1" max="1" width="1.85546875" style="131" customWidth="1"/>
    <col min="2" max="2" width="12.85546875" style="131" customWidth="1"/>
    <col min="3" max="3" width="5.140625" style="160" bestFit="1" customWidth="1"/>
    <col min="4" max="4" width="34.85546875" style="131" customWidth="1"/>
    <col min="5" max="5" width="14.7109375" style="131" customWidth="1"/>
    <col min="6" max="10" width="11.42578125" style="131"/>
    <col min="11" max="11" width="22" style="131" customWidth="1"/>
    <col min="12" max="16384" width="11.42578125" style="131"/>
  </cols>
  <sheetData>
    <row r="1" spans="1:21" s="964" customFormat="1" ht="100.5" customHeight="1" thickBot="1">
      <c r="A1" s="1549"/>
      <c r="B1" s="1550"/>
      <c r="C1" s="1550"/>
      <c r="D1" s="1550"/>
      <c r="E1" s="1550"/>
      <c r="F1" s="1550"/>
      <c r="G1" s="1550"/>
      <c r="H1" s="1550"/>
      <c r="I1" s="1550"/>
      <c r="J1" s="1550"/>
      <c r="K1" s="1550"/>
      <c r="L1" s="1550"/>
      <c r="M1" s="1550"/>
      <c r="N1" s="1550"/>
      <c r="O1" s="1550"/>
      <c r="P1" s="1551"/>
      <c r="Q1" s="131"/>
      <c r="R1" s="131"/>
    </row>
    <row r="2" spans="1:21" s="965" customFormat="1" ht="17.25" thickBot="1">
      <c r="A2" s="1552" t="s">
        <v>262</v>
      </c>
      <c r="B2" s="1553"/>
      <c r="C2" s="1553"/>
      <c r="D2" s="1553"/>
      <c r="E2" s="1553"/>
      <c r="F2" s="1553"/>
      <c r="G2" s="1553"/>
      <c r="H2" s="1553"/>
      <c r="I2" s="1553"/>
      <c r="J2" s="1553"/>
      <c r="K2" s="1553"/>
      <c r="L2" s="1553"/>
      <c r="M2" s="1553"/>
      <c r="N2" s="1553"/>
      <c r="O2" s="1553"/>
      <c r="P2" s="1554"/>
      <c r="Q2" s="131"/>
      <c r="R2" s="131"/>
    </row>
    <row r="3" spans="1:21" s="965" customFormat="1" ht="17.25" thickBot="1">
      <c r="A3" s="1555" t="s">
        <v>104</v>
      </c>
      <c r="B3" s="1556"/>
      <c r="C3" s="1556"/>
      <c r="D3" s="1556"/>
      <c r="E3" s="1556"/>
      <c r="F3" s="1556"/>
      <c r="G3" s="1556"/>
      <c r="H3" s="1556"/>
      <c r="I3" s="1556"/>
      <c r="J3" s="1556"/>
      <c r="K3" s="1556"/>
      <c r="L3" s="1556"/>
      <c r="M3" s="1556"/>
      <c r="N3" s="1556"/>
      <c r="O3" s="1556"/>
      <c r="P3" s="1557"/>
      <c r="Q3" s="131"/>
      <c r="R3" s="131"/>
    </row>
    <row r="4" spans="1:21" s="965" customFormat="1" ht="17.25" thickBot="1">
      <c r="A4" s="1558" t="s">
        <v>263</v>
      </c>
      <c r="B4" s="1559"/>
      <c r="C4" s="1559"/>
      <c r="D4" s="1559"/>
      <c r="E4" s="966" t="s">
        <v>1668</v>
      </c>
      <c r="F4" s="966"/>
      <c r="G4" s="966"/>
      <c r="H4" s="966"/>
      <c r="I4" s="966"/>
      <c r="J4" s="966"/>
      <c r="K4" s="966"/>
      <c r="L4" s="967"/>
      <c r="M4" s="967"/>
      <c r="N4" s="967"/>
      <c r="O4" s="967"/>
      <c r="P4" s="968"/>
      <c r="Q4" s="131"/>
      <c r="R4" s="131"/>
    </row>
    <row r="5" spans="1:21" ht="16.5" customHeight="1" thickBot="1">
      <c r="A5" s="1555" t="s">
        <v>131</v>
      </c>
      <c r="B5" s="1556"/>
      <c r="C5" s="1556"/>
      <c r="D5" s="1556"/>
      <c r="E5" s="1556"/>
      <c r="F5" s="1556"/>
      <c r="G5" s="1556"/>
      <c r="H5" s="1556"/>
      <c r="I5" s="1556"/>
      <c r="J5" s="1556"/>
      <c r="K5" s="1556"/>
      <c r="L5" s="1556"/>
      <c r="M5" s="1556"/>
      <c r="N5" s="1556"/>
      <c r="O5" s="1556"/>
      <c r="P5" s="1557"/>
    </row>
    <row r="6" spans="1:21">
      <c r="B6" s="37" t="s">
        <v>134</v>
      </c>
      <c r="C6" s="38"/>
      <c r="D6" s="137"/>
      <c r="E6" s="710"/>
      <c r="F6" s="137" t="s">
        <v>135</v>
      </c>
      <c r="G6" s="137"/>
      <c r="H6" s="137"/>
      <c r="I6" s="137"/>
      <c r="J6" s="137"/>
      <c r="K6" s="137"/>
    </row>
    <row r="7" spans="1:21" ht="15.75" thickBot="1">
      <c r="B7" s="969"/>
      <c r="C7" s="970"/>
      <c r="D7" s="137"/>
      <c r="E7" s="711"/>
      <c r="F7" s="137" t="s">
        <v>136</v>
      </c>
      <c r="G7" s="137"/>
      <c r="H7" s="137"/>
      <c r="I7" s="137"/>
      <c r="J7" s="137"/>
      <c r="K7" s="137"/>
    </row>
    <row r="8" spans="1:21" ht="15.75" thickBot="1">
      <c r="B8" s="39" t="s">
        <v>137</v>
      </c>
      <c r="C8" s="40">
        <v>2019</v>
      </c>
      <c r="D8" s="971">
        <f>IF(E10="NO APLICA","NO APLICA",IF(E11="NO SE REPORTA","SIN INFORMACION",+E30))</f>
        <v>0.78292332558764488</v>
      </c>
      <c r="E8" s="142"/>
      <c r="F8" s="137" t="s">
        <v>138</v>
      </c>
      <c r="G8" s="137"/>
      <c r="H8" s="137"/>
      <c r="I8" s="137"/>
      <c r="J8" s="137"/>
      <c r="K8" s="137"/>
    </row>
    <row r="9" spans="1:21">
      <c r="B9" s="143"/>
      <c r="D9" s="137"/>
      <c r="E9" s="137"/>
      <c r="F9" s="137"/>
      <c r="G9" s="137"/>
      <c r="H9" s="137"/>
      <c r="I9" s="137"/>
      <c r="J9" s="137"/>
      <c r="K9" s="137"/>
    </row>
    <row r="10" spans="1:21" ht="15" customHeight="1">
      <c r="B10" s="1548" t="s">
        <v>140</v>
      </c>
      <c r="C10" s="1548"/>
      <c r="D10" s="1548"/>
      <c r="E10" s="972" t="s">
        <v>141</v>
      </c>
      <c r="F10" s="116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130"/>
      <c r="H10" s="1130"/>
      <c r="I10" s="1130"/>
      <c r="J10" s="1130"/>
      <c r="K10" s="1130"/>
      <c r="L10" s="1130"/>
      <c r="M10" s="1130"/>
      <c r="N10" s="1130"/>
      <c r="O10" s="1130"/>
      <c r="P10" s="1130"/>
      <c r="Q10" s="1130"/>
      <c r="R10" s="1130"/>
      <c r="S10" s="1130"/>
      <c r="T10" s="137"/>
      <c r="U10" s="137"/>
    </row>
    <row r="11" spans="1:21" ht="14.45" customHeight="1">
      <c r="D11" s="39" t="s">
        <v>264</v>
      </c>
      <c r="E11" s="973" t="s">
        <v>142</v>
      </c>
      <c r="F11" s="1172"/>
      <c r="G11" s="1143"/>
      <c r="H11" s="1143"/>
      <c r="I11" s="1143"/>
      <c r="J11" s="1143"/>
      <c r="K11" s="1143"/>
      <c r="L11" s="1143"/>
      <c r="M11" s="1143"/>
      <c r="N11" s="1143"/>
      <c r="O11" s="1143"/>
      <c r="P11" s="1143"/>
      <c r="Q11" s="1143"/>
      <c r="R11" s="1143"/>
      <c r="S11" s="1143"/>
    </row>
    <row r="12" spans="1:21" ht="23.45" customHeight="1">
      <c r="B12" s="143"/>
      <c r="D12" s="39" t="s">
        <v>265</v>
      </c>
      <c r="E12" s="1143" t="s">
        <v>1673</v>
      </c>
      <c r="F12" s="1143"/>
      <c r="G12" s="1143"/>
      <c r="H12" s="1143"/>
      <c r="I12" s="1143"/>
      <c r="J12" s="1143"/>
      <c r="K12" s="1143"/>
      <c r="L12" s="1143"/>
      <c r="M12" s="1143"/>
      <c r="N12" s="1143"/>
      <c r="O12" s="1143"/>
      <c r="P12" s="1143"/>
      <c r="Q12" s="1143"/>
      <c r="R12" s="1143"/>
    </row>
    <row r="13" spans="1:21" ht="21.95" customHeight="1">
      <c r="B13" s="143"/>
      <c r="D13" s="39" t="s">
        <v>143</v>
      </c>
      <c r="E13" s="1533"/>
      <c r="F13" s="1534"/>
      <c r="G13" s="1534"/>
      <c r="H13" s="1534"/>
      <c r="I13" s="1534"/>
      <c r="J13" s="1534"/>
      <c r="K13" s="1534"/>
      <c r="L13" s="1534"/>
      <c r="M13" s="1534"/>
      <c r="N13" s="1534"/>
      <c r="O13" s="1534"/>
      <c r="P13" s="1534"/>
      <c r="Q13" s="1534"/>
      <c r="R13" s="1535"/>
    </row>
    <row r="14" spans="1:21" ht="6.95" customHeight="1" thickBot="1">
      <c r="B14" s="143"/>
      <c r="D14" s="137"/>
      <c r="E14" s="137"/>
      <c r="F14" s="137"/>
      <c r="G14" s="137"/>
      <c r="H14" s="137"/>
      <c r="I14" s="137"/>
      <c r="J14" s="137"/>
      <c r="K14" s="137"/>
    </row>
    <row r="15" spans="1:21">
      <c r="B15" s="1524" t="s">
        <v>144</v>
      </c>
      <c r="C15" s="41"/>
      <c r="D15" s="1536" t="s">
        <v>266</v>
      </c>
      <c r="E15" s="1537"/>
      <c r="F15" s="1537"/>
      <c r="G15" s="1537"/>
      <c r="H15" s="1538"/>
      <c r="I15" s="137"/>
      <c r="J15" s="137"/>
      <c r="K15" s="137"/>
      <c r="L15" s="137"/>
      <c r="M15" s="137"/>
      <c r="N15" s="137"/>
      <c r="O15" s="137"/>
    </row>
    <row r="16" spans="1:21">
      <c r="B16" s="1525"/>
      <c r="C16" s="42"/>
      <c r="D16" s="1539" t="s">
        <v>267</v>
      </c>
      <c r="E16" s="1540"/>
      <c r="F16" s="1540"/>
      <c r="G16" s="1540"/>
      <c r="H16" s="1541"/>
      <c r="I16" s="137"/>
      <c r="J16" s="137"/>
      <c r="K16" s="137"/>
      <c r="L16" s="137"/>
      <c r="M16" s="137"/>
      <c r="N16" s="137"/>
      <c r="O16" s="137"/>
    </row>
    <row r="17" spans="1:15" ht="15.75" thickBot="1">
      <c r="B17" s="1525"/>
      <c r="C17" s="42"/>
      <c r="D17" s="1542" t="s">
        <v>268</v>
      </c>
      <c r="E17" s="1543"/>
      <c r="F17" s="1543"/>
      <c r="G17" s="1543"/>
      <c r="H17" s="1544"/>
      <c r="I17" s="137"/>
      <c r="J17" s="137"/>
      <c r="K17" s="137"/>
      <c r="L17" s="137"/>
      <c r="M17" s="137"/>
      <c r="N17" s="137"/>
    </row>
    <row r="18" spans="1:15" ht="15.75" thickBot="1">
      <c r="B18" s="1525"/>
      <c r="C18" s="974" t="s">
        <v>105</v>
      </c>
      <c r="D18" s="975" t="s">
        <v>269</v>
      </c>
      <c r="E18" s="975" t="s">
        <v>270</v>
      </c>
      <c r="F18" s="975" t="s">
        <v>271</v>
      </c>
      <c r="G18" s="975" t="s">
        <v>272</v>
      </c>
      <c r="H18" s="976"/>
      <c r="I18" s="137"/>
      <c r="J18" s="137"/>
      <c r="K18" s="137"/>
      <c r="L18" s="137"/>
      <c r="M18" s="137"/>
      <c r="N18" s="137"/>
    </row>
    <row r="19" spans="1:15" ht="30.75" thickBot="1">
      <c r="B19" s="1525"/>
      <c r="C19" s="43" t="s">
        <v>152</v>
      </c>
      <c r="D19" s="231" t="s">
        <v>273</v>
      </c>
      <c r="E19" s="977">
        <v>1994</v>
      </c>
      <c r="F19" s="977">
        <v>695</v>
      </c>
      <c r="G19" s="977">
        <v>151</v>
      </c>
      <c r="H19" s="978"/>
      <c r="I19" s="137"/>
      <c r="J19" s="137"/>
      <c r="K19" s="137"/>
      <c r="L19" s="137"/>
      <c r="M19" s="137"/>
      <c r="N19" s="137"/>
    </row>
    <row r="20" spans="1:15" ht="30.75" thickBot="1">
      <c r="B20" s="1525"/>
      <c r="C20" s="43" t="s">
        <v>154</v>
      </c>
      <c r="D20" s="231" t="s">
        <v>274</v>
      </c>
      <c r="E20" s="977">
        <f>987+967+40</f>
        <v>1994</v>
      </c>
      <c r="F20" s="977">
        <v>720</v>
      </c>
      <c r="G20" s="977">
        <v>284</v>
      </c>
      <c r="H20" s="978"/>
      <c r="I20" s="137"/>
      <c r="J20" s="137"/>
      <c r="K20" s="137"/>
      <c r="L20" s="137"/>
      <c r="M20" s="137"/>
      <c r="N20" s="137"/>
    </row>
    <row r="21" spans="1:15" ht="32.25" customHeight="1" thickBot="1">
      <c r="B21" s="1525"/>
      <c r="C21" s="43" t="s">
        <v>156</v>
      </c>
      <c r="D21" s="231" t="s">
        <v>275</v>
      </c>
      <c r="E21" s="979">
        <f>IFERROR(E19/E20,"N.A")</f>
        <v>1</v>
      </c>
      <c r="F21" s="979">
        <f>IFERROR(F19/F20,"N.A")</f>
        <v>0.96527777777777779</v>
      </c>
      <c r="G21" s="979">
        <f>IFERROR(G19/G20,"N.A")</f>
        <v>0.53169014084507038</v>
      </c>
      <c r="H21" s="980"/>
      <c r="I21" s="137"/>
      <c r="J21" s="137" t="s">
        <v>194</v>
      </c>
      <c r="K21" s="137"/>
      <c r="L21" s="137"/>
      <c r="M21" s="137"/>
      <c r="N21" s="137"/>
      <c r="O21" s="137"/>
    </row>
    <row r="22" spans="1:15">
      <c r="B22" s="1525"/>
      <c r="C22" s="42"/>
      <c r="D22" s="1545"/>
      <c r="E22" s="1546"/>
      <c r="F22" s="1546"/>
      <c r="G22" s="1546"/>
      <c r="H22" s="1547"/>
      <c r="I22" s="137"/>
      <c r="J22" s="137"/>
      <c r="K22" s="137"/>
      <c r="L22" s="137"/>
      <c r="M22" s="137"/>
      <c r="N22" s="137"/>
      <c r="O22" s="137"/>
    </row>
    <row r="23" spans="1:15" ht="33" customHeight="1" thickBot="1">
      <c r="B23" s="1525"/>
      <c r="C23" s="42"/>
      <c r="D23" s="1539" t="s">
        <v>276</v>
      </c>
      <c r="E23" s="1540"/>
      <c r="F23" s="1540"/>
      <c r="G23" s="1540"/>
      <c r="H23" s="1541"/>
      <c r="I23" s="137"/>
      <c r="J23" s="137"/>
      <c r="K23" s="137"/>
      <c r="L23" s="137"/>
      <c r="M23" s="137"/>
      <c r="N23" s="137"/>
      <c r="O23" s="137"/>
    </row>
    <row r="24" spans="1:15" ht="15.75" thickBot="1">
      <c r="B24" s="1525"/>
      <c r="C24" s="974" t="s">
        <v>105</v>
      </c>
      <c r="D24" s="975" t="s">
        <v>269</v>
      </c>
      <c r="E24" s="975" t="s">
        <v>277</v>
      </c>
      <c r="F24" s="975" t="s">
        <v>278</v>
      </c>
      <c r="H24" s="438"/>
      <c r="I24" s="137"/>
      <c r="J24" s="137"/>
      <c r="K24" s="137"/>
      <c r="L24" s="137"/>
      <c r="M24" s="137"/>
      <c r="N24" s="137"/>
      <c r="O24" s="137"/>
    </row>
    <row r="25" spans="1:15" ht="30.75" thickBot="1">
      <c r="B25" s="1525"/>
      <c r="C25" s="43" t="s">
        <v>152</v>
      </c>
      <c r="D25" s="231" t="s">
        <v>279</v>
      </c>
      <c r="E25" s="977">
        <v>260</v>
      </c>
      <c r="F25" s="977">
        <v>55</v>
      </c>
      <c r="H25" s="438"/>
      <c r="I25" s="137"/>
      <c r="J25" s="137"/>
      <c r="K25" s="137"/>
      <c r="L25" s="137"/>
      <c r="M25" s="137"/>
      <c r="N25" s="137"/>
      <c r="O25" s="137"/>
    </row>
    <row r="26" spans="1:15" ht="30.75" thickBot="1">
      <c r="B26" s="1525"/>
      <c r="C26" s="43" t="s">
        <v>154</v>
      </c>
      <c r="D26" s="231" t="s">
        <v>280</v>
      </c>
      <c r="E26" s="977">
        <v>352</v>
      </c>
      <c r="F26" s="977">
        <v>81</v>
      </c>
      <c r="H26" s="438"/>
      <c r="I26" s="137"/>
      <c r="J26" s="137"/>
      <c r="K26" s="137"/>
      <c r="L26" s="137"/>
      <c r="M26" s="137"/>
      <c r="N26" s="137"/>
      <c r="O26" s="137"/>
    </row>
    <row r="27" spans="1:15" ht="45.75" thickBot="1">
      <c r="B27" s="1525"/>
      <c r="C27" s="43" t="s">
        <v>156</v>
      </c>
      <c r="D27" s="231" t="s">
        <v>281</v>
      </c>
      <c r="E27" s="979">
        <f>IFERROR(E25/E26,"N.A.")</f>
        <v>0.73863636363636365</v>
      </c>
      <c r="F27" s="979">
        <f>IFERROR(F25/F26,"N.A.")</f>
        <v>0.67901234567901236</v>
      </c>
      <c r="H27" s="438"/>
      <c r="I27" s="137"/>
      <c r="J27" s="137" t="s">
        <v>194</v>
      </c>
      <c r="K27" s="137"/>
    </row>
    <row r="28" spans="1:15" ht="15.75" thickBot="1">
      <c r="B28" s="1526"/>
      <c r="C28" s="43"/>
      <c r="D28" s="230"/>
      <c r="E28" s="230"/>
      <c r="F28" s="230"/>
      <c r="G28" s="230"/>
      <c r="H28" s="172"/>
      <c r="I28" s="137"/>
      <c r="J28" s="137"/>
      <c r="K28" s="137"/>
    </row>
    <row r="29" spans="1:15" ht="15.75" thickBot="1">
      <c r="A29" s="137"/>
      <c r="B29" s="137"/>
      <c r="C29" s="137"/>
      <c r="D29" s="137"/>
      <c r="E29" s="137"/>
      <c r="F29" s="137"/>
      <c r="G29" s="137"/>
      <c r="H29" s="137"/>
      <c r="I29" s="137"/>
      <c r="J29" s="137"/>
      <c r="K29" s="137"/>
    </row>
    <row r="30" spans="1:15" ht="39.75" customHeight="1" thickBot="1">
      <c r="A30" s="137"/>
      <c r="B30" s="137"/>
      <c r="C30" s="137"/>
      <c r="D30" s="981" t="s">
        <v>282</v>
      </c>
      <c r="E30" s="979">
        <f>AVERAGE(E21:G21,E27:F27)</f>
        <v>0.78292332558764488</v>
      </c>
      <c r="F30" s="228"/>
      <c r="G30" s="228"/>
      <c r="H30" s="229"/>
      <c r="I30" s="137"/>
      <c r="J30" s="137"/>
      <c r="K30" s="137"/>
    </row>
    <row r="31" spans="1:15">
      <c r="A31" s="137"/>
      <c r="B31" s="137"/>
      <c r="C31" s="137"/>
      <c r="D31" s="137"/>
      <c r="E31" s="137"/>
      <c r="F31" s="137"/>
      <c r="G31" s="137"/>
      <c r="H31" s="137"/>
      <c r="I31" s="137"/>
      <c r="J31" s="137"/>
      <c r="K31" s="137"/>
    </row>
    <row r="32" spans="1:15" ht="15.75" thickBot="1">
      <c r="A32" s="137"/>
      <c r="B32" s="137"/>
      <c r="C32" s="137"/>
      <c r="D32" s="137"/>
      <c r="E32" s="137"/>
      <c r="F32" s="137"/>
      <c r="G32" s="137"/>
      <c r="H32" s="137"/>
      <c r="I32" s="137"/>
      <c r="J32" s="137"/>
      <c r="K32" s="137"/>
    </row>
    <row r="33" spans="2:11" ht="36" customHeight="1" thickBot="1">
      <c r="B33" s="981" t="s">
        <v>195</v>
      </c>
      <c r="C33" s="982"/>
      <c r="D33" s="1527" t="s">
        <v>283</v>
      </c>
      <c r="E33" s="1528"/>
      <c r="F33" s="1528"/>
      <c r="G33" s="1528"/>
      <c r="H33" s="1529"/>
      <c r="I33" s="137"/>
      <c r="J33" s="137"/>
      <c r="K33" s="137"/>
    </row>
    <row r="34" spans="2:11" ht="48" customHeight="1" thickBot="1">
      <c r="B34" s="227" t="s">
        <v>197</v>
      </c>
      <c r="C34" s="44"/>
      <c r="D34" s="1527" t="s">
        <v>284</v>
      </c>
      <c r="E34" s="1528"/>
      <c r="F34" s="1528"/>
      <c r="G34" s="1528"/>
      <c r="H34" s="1529"/>
      <c r="I34" s="137"/>
      <c r="J34" s="137"/>
      <c r="K34" s="137"/>
    </row>
    <row r="35" spans="2:11" ht="15.75" thickBot="1">
      <c r="B35" s="37"/>
      <c r="C35" s="38"/>
      <c r="D35" s="137"/>
      <c r="E35" s="137"/>
      <c r="F35" s="137"/>
      <c r="G35" s="137"/>
      <c r="H35" s="137"/>
      <c r="I35" s="137"/>
      <c r="J35" s="137"/>
      <c r="K35" s="137"/>
    </row>
    <row r="36" spans="2:11" ht="24" customHeight="1" thickBot="1">
      <c r="B36" s="1530" t="s">
        <v>199</v>
      </c>
      <c r="C36" s="1531"/>
      <c r="D36" s="1531"/>
      <c r="E36" s="1532"/>
      <c r="F36" s="137"/>
      <c r="G36" s="137"/>
      <c r="H36" s="137"/>
      <c r="I36" s="137"/>
      <c r="J36" s="137"/>
      <c r="K36" s="137"/>
    </row>
    <row r="37" spans="2:11" ht="15.75" thickBot="1">
      <c r="B37" s="1524">
        <v>1</v>
      </c>
      <c r="C37" s="983"/>
      <c r="D37" s="45" t="s">
        <v>200</v>
      </c>
      <c r="E37" s="46" t="s">
        <v>285</v>
      </c>
      <c r="F37" s="137"/>
      <c r="G37" s="137"/>
      <c r="H37" s="137"/>
      <c r="I37" s="137"/>
      <c r="J37" s="137"/>
      <c r="K37" s="137"/>
    </row>
    <row r="38" spans="2:11" ht="15.75" thickBot="1">
      <c r="B38" s="1525"/>
      <c r="C38" s="983"/>
      <c r="D38" s="231" t="s">
        <v>202</v>
      </c>
      <c r="E38" s="46" t="s">
        <v>286</v>
      </c>
      <c r="F38" s="137"/>
      <c r="G38" s="137"/>
      <c r="H38" s="137"/>
      <c r="I38" s="137"/>
      <c r="J38" s="137"/>
      <c r="K38" s="137"/>
    </row>
    <row r="39" spans="2:11" ht="15.75" thickBot="1">
      <c r="B39" s="1525"/>
      <c r="C39" s="983"/>
      <c r="D39" s="231" t="s">
        <v>204</v>
      </c>
      <c r="E39" s="46" t="s">
        <v>287</v>
      </c>
      <c r="F39" s="137"/>
      <c r="G39" s="137"/>
      <c r="H39" s="137"/>
      <c r="I39" s="137"/>
      <c r="J39" s="137"/>
      <c r="K39" s="137"/>
    </row>
    <row r="40" spans="2:11" ht="15.75" thickBot="1">
      <c r="B40" s="1525"/>
      <c r="C40" s="983"/>
      <c r="D40" s="231" t="s">
        <v>205</v>
      </c>
      <c r="E40" s="46" t="s">
        <v>288</v>
      </c>
      <c r="F40" s="137"/>
      <c r="G40" s="137"/>
      <c r="H40" s="137"/>
      <c r="I40" s="137"/>
      <c r="J40" s="137"/>
      <c r="K40" s="137"/>
    </row>
    <row r="41" spans="2:11" ht="15.75" thickBot="1">
      <c r="B41" s="1525"/>
      <c r="C41" s="983"/>
      <c r="D41" s="231" t="s">
        <v>207</v>
      </c>
      <c r="E41" s="46" t="s">
        <v>289</v>
      </c>
      <c r="F41" s="137"/>
      <c r="G41" s="137"/>
      <c r="H41" s="137"/>
      <c r="I41" s="137"/>
      <c r="J41" s="137"/>
      <c r="K41" s="137"/>
    </row>
    <row r="42" spans="2:11" ht="15.75" thickBot="1">
      <c r="B42" s="1525"/>
      <c r="C42" s="983"/>
      <c r="D42" s="231" t="s">
        <v>208</v>
      </c>
      <c r="E42" s="46" t="s">
        <v>290</v>
      </c>
      <c r="F42" s="137"/>
      <c r="G42" s="137"/>
      <c r="H42" s="137"/>
      <c r="I42" s="137"/>
      <c r="J42" s="137"/>
      <c r="K42" s="137"/>
    </row>
    <row r="43" spans="2:11" ht="15.75" thickBot="1">
      <c r="B43" s="1526"/>
      <c r="C43" s="43"/>
      <c r="D43" s="231" t="s">
        <v>210</v>
      </c>
      <c r="E43" s="46" t="s">
        <v>291</v>
      </c>
      <c r="F43" s="137"/>
      <c r="G43" s="137"/>
      <c r="H43" s="137"/>
      <c r="I43" s="137"/>
      <c r="J43" s="137"/>
      <c r="K43" s="137"/>
    </row>
    <row r="44" spans="2:11" ht="15.75" thickBot="1">
      <c r="B44" s="37"/>
      <c r="C44" s="38"/>
      <c r="D44" s="137"/>
      <c r="E44" s="137"/>
      <c r="F44" s="137"/>
      <c r="G44" s="137"/>
      <c r="H44" s="137"/>
      <c r="I44" s="137"/>
      <c r="J44" s="137"/>
      <c r="K44" s="137"/>
    </row>
    <row r="45" spans="2:11" ht="15.75" thickBot="1">
      <c r="B45" s="1530" t="s">
        <v>212</v>
      </c>
      <c r="C45" s="1531"/>
      <c r="D45" s="1531"/>
      <c r="E45" s="1532"/>
      <c r="F45" s="137"/>
      <c r="G45" s="137"/>
      <c r="H45" s="137"/>
      <c r="I45" s="137"/>
      <c r="J45" s="137"/>
      <c r="K45" s="137"/>
    </row>
    <row r="46" spans="2:11" ht="15.75" thickBot="1">
      <c r="B46" s="1524">
        <v>1</v>
      </c>
      <c r="C46" s="983"/>
      <c r="D46" s="45" t="s">
        <v>200</v>
      </c>
      <c r="E46" s="18" t="s">
        <v>213</v>
      </c>
      <c r="F46" s="137"/>
      <c r="G46" s="137"/>
      <c r="H46" s="137"/>
      <c r="I46" s="137"/>
      <c r="J46" s="137"/>
      <c r="K46" s="137"/>
    </row>
    <row r="47" spans="2:11" ht="15.75" thickBot="1">
      <c r="B47" s="1525"/>
      <c r="C47" s="983"/>
      <c r="D47" s="231" t="s">
        <v>202</v>
      </c>
      <c r="E47" s="18" t="s">
        <v>292</v>
      </c>
      <c r="F47" s="137"/>
      <c r="G47" s="137"/>
      <c r="H47" s="137"/>
      <c r="I47" s="137"/>
      <c r="J47" s="137"/>
      <c r="K47" s="137"/>
    </row>
    <row r="48" spans="2:11" ht="15.75" thickBot="1">
      <c r="B48" s="1525"/>
      <c r="C48" s="983"/>
      <c r="D48" s="231" t="s">
        <v>204</v>
      </c>
      <c r="E48" s="47"/>
      <c r="F48" s="137"/>
      <c r="G48" s="137"/>
      <c r="H48" s="137"/>
      <c r="I48" s="137"/>
      <c r="J48" s="137"/>
      <c r="K48" s="137"/>
    </row>
    <row r="49" spans="2:11" ht="15.75" thickBot="1">
      <c r="B49" s="1525"/>
      <c r="C49" s="983"/>
      <c r="D49" s="231" t="s">
        <v>205</v>
      </c>
      <c r="E49" s="47"/>
      <c r="F49" s="137"/>
      <c r="G49" s="137"/>
      <c r="H49" s="137"/>
      <c r="I49" s="137"/>
      <c r="J49" s="137"/>
      <c r="K49" s="137"/>
    </row>
    <row r="50" spans="2:11" ht="15.75" thickBot="1">
      <c r="B50" s="1525"/>
      <c r="C50" s="983"/>
      <c r="D50" s="231" t="s">
        <v>207</v>
      </c>
      <c r="E50" s="47"/>
      <c r="F50" s="137"/>
      <c r="G50" s="137"/>
      <c r="H50" s="137"/>
      <c r="I50" s="137"/>
      <c r="J50" s="137"/>
      <c r="K50" s="137"/>
    </row>
    <row r="51" spans="2:11" ht="15.75" thickBot="1">
      <c r="B51" s="1525"/>
      <c r="C51" s="983"/>
      <c r="D51" s="231" t="s">
        <v>208</v>
      </c>
      <c r="E51" s="47"/>
      <c r="F51" s="137"/>
      <c r="G51" s="137"/>
      <c r="H51" s="137"/>
      <c r="I51" s="137"/>
      <c r="J51" s="137"/>
      <c r="K51" s="137"/>
    </row>
    <row r="52" spans="2:11" ht="15.75" thickBot="1">
      <c r="B52" s="1526"/>
      <c r="C52" s="43"/>
      <c r="D52" s="231" t="s">
        <v>210</v>
      </c>
      <c r="E52" s="47"/>
      <c r="F52" s="137"/>
      <c r="G52" s="137"/>
      <c r="H52" s="137"/>
      <c r="I52" s="137"/>
      <c r="J52" s="137"/>
      <c r="K52" s="137"/>
    </row>
    <row r="53" spans="2:11" ht="15.75" thickBot="1">
      <c r="B53" s="37"/>
      <c r="C53" s="38"/>
      <c r="D53" s="137"/>
      <c r="E53" s="137"/>
      <c r="F53" s="137"/>
      <c r="G53" s="137"/>
      <c r="H53" s="137"/>
      <c r="I53" s="137"/>
      <c r="J53" s="137"/>
      <c r="K53" s="137"/>
    </row>
    <row r="54" spans="2:11" ht="15" customHeight="1" thickBot="1">
      <c r="B54" s="984" t="s">
        <v>215</v>
      </c>
      <c r="C54" s="985"/>
      <c r="D54" s="985"/>
      <c r="E54" s="986"/>
      <c r="G54" s="137"/>
      <c r="H54" s="137"/>
      <c r="I54" s="137"/>
      <c r="J54" s="137"/>
      <c r="K54" s="137"/>
    </row>
    <row r="55" spans="2:11" ht="30.75" thickBot="1">
      <c r="B55" s="227" t="s">
        <v>216</v>
      </c>
      <c r="C55" s="231" t="s">
        <v>217</v>
      </c>
      <c r="D55" s="231" t="s">
        <v>218</v>
      </c>
      <c r="E55" s="231" t="s">
        <v>219</v>
      </c>
      <c r="F55" s="137"/>
      <c r="G55" s="137"/>
      <c r="H55" s="137"/>
      <c r="I55" s="137"/>
      <c r="J55" s="137"/>
    </row>
    <row r="56" spans="2:11" ht="90.75" thickBot="1">
      <c r="B56" s="987">
        <v>42401</v>
      </c>
      <c r="C56" s="231">
        <v>0.01</v>
      </c>
      <c r="D56" s="48" t="s">
        <v>293</v>
      </c>
      <c r="E56" s="231"/>
      <c r="F56" s="137"/>
      <c r="G56" s="137"/>
      <c r="H56" s="137"/>
      <c r="I56" s="137"/>
      <c r="J56" s="137"/>
    </row>
    <row r="57" spans="2:11" ht="15.75" thickBot="1">
      <c r="B57" s="49"/>
      <c r="C57" s="50"/>
      <c r="D57" s="137"/>
      <c r="E57" s="137"/>
      <c r="F57" s="137"/>
      <c r="G57" s="137"/>
      <c r="H57" s="137"/>
      <c r="I57" s="137"/>
      <c r="J57" s="137"/>
      <c r="K57" s="137"/>
    </row>
    <row r="58" spans="2:11" ht="30.75" thickBot="1">
      <c r="B58" s="51" t="s">
        <v>167</v>
      </c>
      <c r="C58" s="988"/>
      <c r="D58" s="137"/>
      <c r="E58" s="137"/>
      <c r="F58" s="137"/>
      <c r="G58" s="137"/>
      <c r="H58" s="137"/>
      <c r="I58" s="137"/>
      <c r="J58" s="137"/>
      <c r="K58" s="137"/>
    </row>
    <row r="59" spans="2:11" ht="45" customHeight="1">
      <c r="B59" s="1518" t="s">
        <v>1674</v>
      </c>
      <c r="C59" s="1519"/>
      <c r="D59" s="1519"/>
      <c r="E59" s="1520"/>
      <c r="F59" s="137"/>
      <c r="G59" s="137"/>
      <c r="H59" s="137"/>
      <c r="I59" s="137"/>
      <c r="J59" s="137"/>
      <c r="K59" s="137"/>
    </row>
    <row r="60" spans="2:11" ht="45" customHeight="1" thickBot="1">
      <c r="B60" s="1521"/>
      <c r="C60" s="1522"/>
      <c r="D60" s="1522"/>
      <c r="E60" s="1523"/>
      <c r="F60" s="137"/>
      <c r="G60" s="137"/>
      <c r="H60" s="137"/>
      <c r="I60" s="137"/>
      <c r="J60" s="137"/>
      <c r="K60" s="137"/>
    </row>
    <row r="61" spans="2:11" ht="15.75" thickBot="1">
      <c r="B61" s="137"/>
      <c r="D61" s="137"/>
      <c r="E61" s="137"/>
      <c r="F61" s="137"/>
      <c r="G61" s="137"/>
      <c r="H61" s="137"/>
      <c r="I61" s="137"/>
      <c r="J61" s="137"/>
      <c r="K61" s="137"/>
    </row>
    <row r="62" spans="2:11" ht="30.75" thickBot="1">
      <c r="B62" s="989" t="s">
        <v>221</v>
      </c>
      <c r="C62" s="990"/>
      <c r="D62" s="137"/>
      <c r="E62" s="137"/>
      <c r="F62" s="137"/>
      <c r="G62" s="137"/>
      <c r="H62" s="137"/>
      <c r="I62" s="137"/>
      <c r="J62" s="137"/>
      <c r="K62" s="137"/>
    </row>
    <row r="63" spans="2:11" ht="15.75" thickBot="1">
      <c r="B63" s="37"/>
      <c r="C63" s="38"/>
      <c r="D63" s="137"/>
      <c r="E63" s="137"/>
      <c r="F63" s="137"/>
      <c r="G63" s="137"/>
      <c r="H63" s="137"/>
      <c r="I63" s="137"/>
      <c r="J63" s="137"/>
      <c r="K63" s="137"/>
    </row>
    <row r="64" spans="2:11" ht="75.75" thickBot="1">
      <c r="B64" s="981" t="s">
        <v>222</v>
      </c>
      <c r="C64" s="974"/>
      <c r="D64" s="991" t="s">
        <v>294</v>
      </c>
      <c r="E64" s="137"/>
      <c r="F64" s="137"/>
      <c r="G64" s="137"/>
      <c r="H64" s="137"/>
      <c r="I64" s="137"/>
      <c r="J64" s="137"/>
      <c r="K64" s="137"/>
    </row>
    <row r="65" spans="2:11">
      <c r="B65" s="1524" t="s">
        <v>224</v>
      </c>
      <c r="C65" s="983"/>
      <c r="D65" s="992" t="s">
        <v>225</v>
      </c>
      <c r="E65" s="137"/>
      <c r="F65" s="137"/>
      <c r="G65" s="137"/>
      <c r="H65" s="137"/>
      <c r="I65" s="137"/>
      <c r="J65" s="137"/>
      <c r="K65" s="137"/>
    </row>
    <row r="66" spans="2:11" ht="75">
      <c r="B66" s="1525"/>
      <c r="C66" s="983"/>
      <c r="D66" s="993" t="s">
        <v>295</v>
      </c>
      <c r="E66" s="137"/>
      <c r="F66" s="137"/>
      <c r="G66" s="137"/>
      <c r="H66" s="137"/>
      <c r="I66" s="137"/>
      <c r="J66" s="137"/>
      <c r="K66" s="137"/>
    </row>
    <row r="67" spans="2:11">
      <c r="B67" s="1525"/>
      <c r="C67" s="983"/>
      <c r="D67" s="992" t="s">
        <v>296</v>
      </c>
      <c r="E67" s="137"/>
      <c r="F67" s="137"/>
      <c r="G67" s="137"/>
      <c r="H67" s="137"/>
      <c r="I67" s="137"/>
      <c r="J67" s="137"/>
      <c r="K67" s="137"/>
    </row>
    <row r="68" spans="2:11">
      <c r="B68" s="1525"/>
      <c r="C68" s="983"/>
      <c r="D68" s="993" t="s">
        <v>229</v>
      </c>
      <c r="E68" s="137"/>
      <c r="F68" s="137"/>
      <c r="G68" s="137"/>
      <c r="H68" s="137"/>
      <c r="I68" s="137"/>
      <c r="J68" s="137"/>
      <c r="K68" s="137"/>
    </row>
    <row r="69" spans="2:11">
      <c r="B69" s="1525"/>
      <c r="C69" s="983"/>
      <c r="D69" s="993" t="s">
        <v>297</v>
      </c>
      <c r="E69" s="137"/>
      <c r="F69" s="137"/>
      <c r="G69" s="137"/>
      <c r="H69" s="137"/>
      <c r="I69" s="137"/>
      <c r="J69" s="137"/>
      <c r="K69" s="137"/>
    </row>
    <row r="70" spans="2:11" ht="75">
      <c r="B70" s="1525"/>
      <c r="C70" s="983"/>
      <c r="D70" s="993" t="s">
        <v>298</v>
      </c>
      <c r="E70" s="137"/>
      <c r="F70" s="137"/>
      <c r="G70" s="137"/>
      <c r="H70" s="137"/>
      <c r="I70" s="137"/>
      <c r="J70" s="137"/>
      <c r="K70" s="137"/>
    </row>
    <row r="71" spans="2:11" ht="30">
      <c r="B71" s="1525"/>
      <c r="C71" s="983"/>
      <c r="D71" s="993" t="s">
        <v>299</v>
      </c>
      <c r="E71" s="137"/>
      <c r="F71" s="137"/>
      <c r="G71" s="137"/>
      <c r="H71" s="137"/>
      <c r="I71" s="137"/>
      <c r="J71" s="137"/>
      <c r="K71" s="137"/>
    </row>
    <row r="72" spans="2:11">
      <c r="B72" s="1525"/>
      <c r="C72" s="983"/>
      <c r="D72" s="993" t="s">
        <v>300</v>
      </c>
      <c r="E72" s="137"/>
      <c r="F72" s="137"/>
      <c r="G72" s="137"/>
      <c r="H72" s="137"/>
      <c r="I72" s="137"/>
      <c r="J72" s="137"/>
      <c r="K72" s="137"/>
    </row>
    <row r="73" spans="2:11">
      <c r="B73" s="1525"/>
      <c r="C73" s="983"/>
      <c r="D73" s="992" t="s">
        <v>301</v>
      </c>
      <c r="E73" s="137"/>
      <c r="F73" s="137"/>
      <c r="G73" s="137"/>
      <c r="H73" s="137"/>
      <c r="I73" s="137"/>
      <c r="J73" s="137"/>
      <c r="K73" s="137"/>
    </row>
    <row r="74" spans="2:11" ht="75">
      <c r="B74" s="1525"/>
      <c r="C74" s="983"/>
      <c r="D74" s="993" t="s">
        <v>302</v>
      </c>
      <c r="E74" s="137"/>
      <c r="F74" s="137"/>
      <c r="G74" s="137"/>
      <c r="H74" s="137"/>
      <c r="I74" s="137"/>
      <c r="J74" s="137"/>
      <c r="K74" s="137"/>
    </row>
    <row r="75" spans="2:11">
      <c r="B75" s="1525"/>
      <c r="C75" s="983"/>
      <c r="D75" s="994" t="s">
        <v>303</v>
      </c>
      <c r="E75" s="137"/>
      <c r="F75" s="137"/>
      <c r="G75" s="137"/>
      <c r="H75" s="137"/>
      <c r="I75" s="137"/>
      <c r="J75" s="137"/>
      <c r="K75" s="137"/>
    </row>
    <row r="76" spans="2:11" ht="15.75" thickBot="1">
      <c r="B76" s="1526"/>
      <c r="C76" s="43"/>
      <c r="D76" s="176" t="s">
        <v>304</v>
      </c>
      <c r="E76" s="137"/>
      <c r="F76" s="137"/>
      <c r="G76" s="137"/>
      <c r="H76" s="137"/>
      <c r="I76" s="137"/>
      <c r="J76" s="137"/>
      <c r="K76" s="137"/>
    </row>
    <row r="77" spans="2:11" ht="30.75" thickBot="1">
      <c r="B77" s="227" t="s">
        <v>232</v>
      </c>
      <c r="C77" s="43"/>
      <c r="D77" s="231" t="s">
        <v>305</v>
      </c>
      <c r="E77" s="137"/>
      <c r="F77" s="137"/>
      <c r="G77" s="137"/>
      <c r="H77" s="137"/>
      <c r="I77" s="137"/>
      <c r="J77" s="137"/>
      <c r="K77" s="137"/>
    </row>
    <row r="78" spans="2:11" ht="150">
      <c r="B78" s="1524" t="s">
        <v>233</v>
      </c>
      <c r="C78" s="983"/>
      <c r="D78" s="993" t="s">
        <v>306</v>
      </c>
      <c r="E78" s="137"/>
      <c r="F78" s="137"/>
      <c r="G78" s="137"/>
      <c r="H78" s="137"/>
      <c r="I78" s="137"/>
      <c r="J78" s="137"/>
      <c r="K78" s="137"/>
    </row>
    <row r="79" spans="2:11" ht="300">
      <c r="B79" s="1525"/>
      <c r="C79" s="983"/>
      <c r="D79" s="993" t="s">
        <v>307</v>
      </c>
      <c r="E79" s="137"/>
      <c r="F79" s="137"/>
      <c r="G79" s="137"/>
      <c r="H79" s="137"/>
      <c r="I79" s="137"/>
      <c r="J79" s="137"/>
      <c r="K79" s="137"/>
    </row>
    <row r="80" spans="2:11" ht="330">
      <c r="B80" s="1525"/>
      <c r="C80" s="983"/>
      <c r="D80" s="993" t="s">
        <v>308</v>
      </c>
      <c r="E80" s="137"/>
      <c r="F80" s="137"/>
      <c r="G80" s="137"/>
      <c r="H80" s="137"/>
      <c r="I80" s="137"/>
      <c r="J80" s="137"/>
      <c r="K80" s="137"/>
    </row>
    <row r="81" spans="2:11" ht="105">
      <c r="B81" s="1525"/>
      <c r="C81" s="983"/>
      <c r="D81" s="993" t="s">
        <v>309</v>
      </c>
      <c r="E81" s="137"/>
      <c r="F81" s="137"/>
      <c r="G81" s="137"/>
      <c r="H81" s="137"/>
      <c r="I81" s="137"/>
      <c r="J81" s="137"/>
      <c r="K81" s="137"/>
    </row>
    <row r="82" spans="2:11" ht="315">
      <c r="B82" s="1525"/>
      <c r="C82" s="983"/>
      <c r="D82" s="993" t="s">
        <v>310</v>
      </c>
      <c r="E82" s="137"/>
      <c r="F82" s="137"/>
      <c r="G82" s="137"/>
      <c r="H82" s="137"/>
      <c r="I82" s="137"/>
      <c r="J82" s="137"/>
      <c r="K82" s="137"/>
    </row>
    <row r="83" spans="2:11" ht="255">
      <c r="B83" s="1525"/>
      <c r="C83" s="983"/>
      <c r="D83" s="993" t="s">
        <v>311</v>
      </c>
      <c r="E83" s="137"/>
      <c r="F83" s="137"/>
      <c r="G83" s="137"/>
      <c r="H83" s="137"/>
      <c r="I83" s="137"/>
      <c r="J83" s="137"/>
      <c r="K83" s="137"/>
    </row>
    <row r="84" spans="2:11" ht="195.75" thickBot="1">
      <c r="B84" s="1526"/>
      <c r="C84" s="43"/>
      <c r="D84" s="231" t="s">
        <v>312</v>
      </c>
      <c r="E84" s="137"/>
      <c r="F84" s="137"/>
      <c r="G84" s="137"/>
      <c r="H84" s="137"/>
      <c r="I84" s="137"/>
      <c r="J84" s="137"/>
      <c r="K84" s="137"/>
    </row>
    <row r="85" spans="2:11" ht="30">
      <c r="B85" s="1524" t="s">
        <v>245</v>
      </c>
      <c r="C85" s="983"/>
      <c r="D85" s="995" t="s">
        <v>266</v>
      </c>
      <c r="E85" s="137"/>
      <c r="F85" s="137"/>
      <c r="G85" s="137"/>
      <c r="H85" s="137"/>
      <c r="I85" s="137"/>
      <c r="J85" s="137"/>
      <c r="K85" s="137"/>
    </row>
    <row r="86" spans="2:11">
      <c r="B86" s="1525"/>
      <c r="C86" s="983"/>
      <c r="D86" s="471"/>
      <c r="E86" s="137"/>
      <c r="F86" s="137"/>
      <c r="G86" s="137"/>
      <c r="H86" s="137"/>
      <c r="I86" s="137"/>
      <c r="J86" s="137"/>
      <c r="K86" s="137"/>
    </row>
    <row r="87" spans="2:11">
      <c r="B87" s="1525"/>
      <c r="C87" s="983"/>
      <c r="D87" s="993" t="s">
        <v>247</v>
      </c>
      <c r="E87" s="137"/>
      <c r="F87" s="137"/>
      <c r="G87" s="137"/>
      <c r="H87" s="137"/>
      <c r="I87" s="137"/>
      <c r="J87" s="137"/>
      <c r="K87" s="137"/>
    </row>
    <row r="88" spans="2:11" ht="48">
      <c r="B88" s="1525"/>
      <c r="C88" s="983"/>
      <c r="D88" s="993" t="s">
        <v>313</v>
      </c>
      <c r="E88" s="137"/>
      <c r="F88" s="137"/>
      <c r="G88" s="137"/>
      <c r="H88" s="137"/>
      <c r="I88" s="137"/>
      <c r="J88" s="137"/>
      <c r="K88" s="137"/>
    </row>
    <row r="89" spans="2:11" ht="48">
      <c r="B89" s="1525"/>
      <c r="C89" s="983"/>
      <c r="D89" s="993" t="s">
        <v>314</v>
      </c>
      <c r="E89" s="137"/>
      <c r="F89" s="137"/>
      <c r="G89" s="137"/>
      <c r="H89" s="137"/>
      <c r="I89" s="137"/>
      <c r="J89" s="137"/>
      <c r="K89" s="137"/>
    </row>
    <row r="90" spans="2:11">
      <c r="B90" s="1525"/>
      <c r="C90" s="983"/>
      <c r="D90" s="993" t="s">
        <v>315</v>
      </c>
      <c r="E90" s="137"/>
      <c r="F90" s="137"/>
      <c r="G90" s="137"/>
      <c r="H90" s="137"/>
      <c r="I90" s="137"/>
      <c r="J90" s="137"/>
      <c r="K90" s="137"/>
    </row>
    <row r="91" spans="2:11" ht="63">
      <c r="B91" s="1525"/>
      <c r="C91" s="983"/>
      <c r="D91" s="993" t="s">
        <v>316</v>
      </c>
      <c r="E91" s="137"/>
      <c r="F91" s="137"/>
      <c r="G91" s="137"/>
      <c r="H91" s="137"/>
      <c r="I91" s="137"/>
      <c r="J91" s="137"/>
      <c r="K91" s="137"/>
    </row>
    <row r="92" spans="2:11" ht="75">
      <c r="B92" s="1525"/>
      <c r="C92" s="983"/>
      <c r="D92" s="993" t="s">
        <v>317</v>
      </c>
      <c r="E92" s="137"/>
      <c r="F92" s="137"/>
      <c r="G92" s="137"/>
      <c r="H92" s="137"/>
      <c r="I92" s="137"/>
      <c r="J92" s="137"/>
      <c r="K92" s="137"/>
    </row>
    <row r="93" spans="2:11" ht="60">
      <c r="B93" s="1525"/>
      <c r="C93" s="983"/>
      <c r="D93" s="993" t="s">
        <v>318</v>
      </c>
      <c r="E93" s="137"/>
      <c r="F93" s="137"/>
      <c r="G93" s="137"/>
      <c r="H93" s="137"/>
      <c r="I93" s="137"/>
      <c r="J93" s="137"/>
      <c r="K93" s="137"/>
    </row>
    <row r="94" spans="2:11" ht="45">
      <c r="B94" s="1525"/>
      <c r="C94" s="983"/>
      <c r="D94" s="992" t="s">
        <v>319</v>
      </c>
      <c r="E94" s="137"/>
      <c r="F94" s="137"/>
      <c r="G94" s="137"/>
      <c r="H94" s="137"/>
      <c r="I94" s="137"/>
      <c r="J94" s="137"/>
      <c r="K94" s="137"/>
    </row>
    <row r="95" spans="2:11">
      <c r="B95" s="1525"/>
      <c r="C95" s="983"/>
      <c r="D95" s="471"/>
      <c r="E95" s="137"/>
      <c r="F95" s="137"/>
      <c r="G95" s="137"/>
      <c r="H95" s="137"/>
      <c r="I95" s="137"/>
      <c r="J95" s="137"/>
      <c r="K95" s="137"/>
    </row>
    <row r="96" spans="2:11">
      <c r="B96" s="1525"/>
      <c r="C96" s="983"/>
      <c r="D96" s="993" t="s">
        <v>247</v>
      </c>
      <c r="E96" s="137"/>
      <c r="F96" s="137"/>
      <c r="G96" s="137"/>
      <c r="H96" s="137"/>
      <c r="I96" s="137"/>
      <c r="J96" s="137"/>
      <c r="K96" s="137"/>
    </row>
    <row r="97" spans="2:11" ht="48">
      <c r="B97" s="1525"/>
      <c r="C97" s="983"/>
      <c r="D97" s="993" t="s">
        <v>320</v>
      </c>
      <c r="E97" s="137"/>
      <c r="F97" s="137"/>
      <c r="G97" s="137"/>
      <c r="H97" s="137"/>
      <c r="I97" s="137"/>
      <c r="J97" s="137"/>
      <c r="K97" s="137"/>
    </row>
    <row r="98" spans="2:11" ht="48">
      <c r="B98" s="1525"/>
      <c r="C98" s="983"/>
      <c r="D98" s="993" t="s">
        <v>321</v>
      </c>
      <c r="E98" s="137"/>
      <c r="F98" s="137"/>
      <c r="G98" s="137"/>
      <c r="H98" s="137"/>
      <c r="I98" s="137"/>
      <c r="J98" s="137"/>
      <c r="K98" s="137"/>
    </row>
    <row r="99" spans="2:11" ht="48">
      <c r="B99" s="1525"/>
      <c r="C99" s="983"/>
      <c r="D99" s="993" t="s">
        <v>322</v>
      </c>
      <c r="E99" s="137"/>
      <c r="F99" s="137"/>
      <c r="G99" s="137"/>
      <c r="H99" s="137"/>
      <c r="I99" s="137"/>
      <c r="J99" s="137"/>
      <c r="K99" s="137"/>
    </row>
    <row r="100" spans="2:11">
      <c r="B100" s="1525"/>
      <c r="C100" s="983"/>
      <c r="D100" s="996" t="s">
        <v>323</v>
      </c>
      <c r="E100" s="137"/>
      <c r="F100" s="137"/>
      <c r="G100" s="137"/>
      <c r="H100" s="137"/>
      <c r="I100" s="137"/>
      <c r="J100" s="137"/>
      <c r="K100" s="137"/>
    </row>
    <row r="101" spans="2:11" ht="105">
      <c r="B101" s="1525"/>
      <c r="C101" s="983"/>
      <c r="D101" s="993" t="s">
        <v>324</v>
      </c>
      <c r="E101" s="137"/>
      <c r="F101" s="137"/>
      <c r="G101" s="137"/>
      <c r="H101" s="137"/>
      <c r="I101" s="137"/>
      <c r="J101" s="137"/>
      <c r="K101" s="137"/>
    </row>
    <row r="102" spans="2:11" ht="45">
      <c r="B102" s="1525"/>
      <c r="C102" s="983"/>
      <c r="D102" s="992" t="s">
        <v>276</v>
      </c>
      <c r="E102" s="137"/>
      <c r="F102" s="137"/>
      <c r="G102" s="137"/>
      <c r="H102" s="137"/>
      <c r="I102" s="137"/>
      <c r="J102" s="137"/>
      <c r="K102" s="137"/>
    </row>
    <row r="103" spans="2:11">
      <c r="B103" s="1525"/>
      <c r="C103" s="983"/>
      <c r="D103" s="471"/>
      <c r="E103" s="137"/>
      <c r="F103" s="137"/>
      <c r="G103" s="137"/>
      <c r="H103" s="137"/>
      <c r="I103" s="137"/>
      <c r="J103" s="137"/>
      <c r="K103" s="137"/>
    </row>
    <row r="104" spans="2:11">
      <c r="B104" s="1525"/>
      <c r="C104" s="983"/>
      <c r="D104" s="993" t="s">
        <v>247</v>
      </c>
      <c r="E104" s="137"/>
      <c r="F104" s="137"/>
      <c r="G104" s="137"/>
      <c r="H104" s="137"/>
      <c r="I104" s="137"/>
      <c r="J104" s="137"/>
      <c r="K104" s="137"/>
    </row>
    <row r="105" spans="2:11" ht="78">
      <c r="B105" s="1525"/>
      <c r="C105" s="983"/>
      <c r="D105" s="993" t="s">
        <v>325</v>
      </c>
      <c r="E105" s="137"/>
      <c r="F105" s="137"/>
      <c r="G105" s="137"/>
      <c r="H105" s="137"/>
      <c r="I105" s="137"/>
      <c r="J105" s="137"/>
      <c r="K105" s="137"/>
    </row>
    <row r="106" spans="2:11" ht="78">
      <c r="B106" s="1525"/>
      <c r="C106" s="983"/>
      <c r="D106" s="993" t="s">
        <v>326</v>
      </c>
      <c r="E106" s="137"/>
      <c r="F106" s="137"/>
      <c r="G106" s="137"/>
      <c r="H106" s="137"/>
      <c r="I106" s="137"/>
      <c r="J106" s="137"/>
      <c r="K106" s="137"/>
    </row>
    <row r="107" spans="2:11" ht="63">
      <c r="B107" s="1525"/>
      <c r="C107" s="983"/>
      <c r="D107" s="993" t="s">
        <v>327</v>
      </c>
      <c r="E107" s="137"/>
      <c r="F107" s="137"/>
      <c r="G107" s="137"/>
      <c r="H107" s="137"/>
      <c r="I107" s="137"/>
      <c r="J107" s="137"/>
      <c r="K107" s="137"/>
    </row>
    <row r="108" spans="2:11" ht="30.75" thickBot="1">
      <c r="B108" s="1526"/>
      <c r="C108" s="43"/>
      <c r="D108" s="231" t="s">
        <v>328</v>
      </c>
      <c r="E108" s="137"/>
      <c r="F108" s="137"/>
      <c r="G108" s="137"/>
      <c r="H108" s="137"/>
      <c r="I108" s="137"/>
      <c r="J108" s="137"/>
      <c r="K108" s="137"/>
    </row>
    <row r="109" spans="2:11">
      <c r="B109" s="137"/>
      <c r="D109" s="137"/>
      <c r="E109" s="137"/>
      <c r="F109" s="137"/>
      <c r="G109" s="137"/>
      <c r="H109" s="137"/>
      <c r="I109" s="137"/>
      <c r="J109" s="137"/>
      <c r="K109" s="137"/>
    </row>
    <row r="110" spans="2:11">
      <c r="B110" s="137"/>
      <c r="D110" s="137"/>
      <c r="E110" s="137"/>
      <c r="F110" s="137"/>
      <c r="G110" s="137"/>
      <c r="H110" s="137"/>
      <c r="I110" s="137"/>
      <c r="J110" s="137"/>
      <c r="K110" s="137"/>
    </row>
    <row r="111" spans="2:11">
      <c r="B111" s="137"/>
      <c r="D111" s="137"/>
      <c r="E111" s="137"/>
      <c r="F111" s="137"/>
      <c r="G111" s="137"/>
      <c r="H111" s="137"/>
      <c r="I111" s="137"/>
      <c r="J111" s="137"/>
      <c r="K111" s="137"/>
    </row>
    <row r="112" spans="2:11">
      <c r="B112" s="137"/>
      <c r="D112" s="137"/>
      <c r="E112" s="137"/>
      <c r="F112" s="137"/>
      <c r="G112" s="137"/>
      <c r="H112" s="137"/>
      <c r="I112" s="137"/>
      <c r="J112" s="137"/>
      <c r="K112" s="137"/>
    </row>
    <row r="113" spans="2:11">
      <c r="B113" s="137"/>
      <c r="D113" s="137"/>
      <c r="E113" s="137"/>
      <c r="F113" s="137"/>
      <c r="G113" s="137"/>
      <c r="H113" s="137"/>
      <c r="I113" s="137"/>
      <c r="J113" s="137"/>
      <c r="K113" s="137"/>
    </row>
    <row r="114" spans="2:11">
      <c r="B114" s="137"/>
      <c r="D114" s="137"/>
      <c r="E114" s="137"/>
      <c r="F114" s="137"/>
      <c r="G114" s="137"/>
      <c r="H114" s="137"/>
      <c r="I114" s="137"/>
      <c r="J114" s="137"/>
      <c r="K114" s="137"/>
    </row>
    <row r="115" spans="2:11">
      <c r="B115" s="137"/>
      <c r="D115" s="137"/>
      <c r="E115" s="137"/>
      <c r="F115" s="137"/>
      <c r="G115" s="137"/>
      <c r="H115" s="137"/>
      <c r="I115" s="137"/>
      <c r="J115" s="137"/>
      <c r="K115" s="137"/>
    </row>
    <row r="116" spans="2:11">
      <c r="B116" s="137"/>
      <c r="D116" s="137"/>
      <c r="E116" s="137"/>
      <c r="F116" s="137"/>
      <c r="G116" s="137"/>
      <c r="H116" s="137"/>
      <c r="I116" s="137"/>
      <c r="J116" s="137"/>
      <c r="K116" s="137"/>
    </row>
    <row r="117" spans="2:11">
      <c r="B117" s="137"/>
      <c r="D117" s="137"/>
      <c r="E117" s="137"/>
      <c r="F117" s="137"/>
      <c r="G117" s="137"/>
      <c r="H117" s="137"/>
      <c r="I117" s="137"/>
      <c r="J117" s="137"/>
      <c r="K117" s="137"/>
    </row>
    <row r="118" spans="2:11">
      <c r="B118" s="137"/>
      <c r="D118" s="137"/>
      <c r="E118" s="137"/>
      <c r="F118" s="137"/>
      <c r="G118" s="137"/>
      <c r="H118" s="137"/>
      <c r="I118" s="137"/>
      <c r="J118" s="137"/>
      <c r="K118" s="137"/>
    </row>
    <row r="119" spans="2:11">
      <c r="B119" s="137"/>
      <c r="D119" s="137"/>
      <c r="E119" s="137"/>
      <c r="F119" s="137"/>
      <c r="G119" s="137"/>
      <c r="H119" s="137"/>
      <c r="I119" s="137"/>
      <c r="J119" s="137"/>
      <c r="K119" s="137"/>
    </row>
    <row r="120" spans="2:11">
      <c r="B120" s="137"/>
      <c r="D120" s="137"/>
      <c r="E120" s="137"/>
      <c r="F120" s="137"/>
      <c r="G120" s="137"/>
      <c r="H120" s="137"/>
      <c r="I120" s="137"/>
      <c r="J120" s="137"/>
      <c r="K120" s="137"/>
    </row>
    <row r="121" spans="2:11">
      <c r="B121" s="137"/>
      <c r="D121" s="137"/>
      <c r="E121" s="137"/>
      <c r="F121" s="137"/>
      <c r="G121" s="137"/>
      <c r="H121" s="137"/>
      <c r="I121" s="137"/>
      <c r="J121" s="137"/>
      <c r="K121" s="137"/>
    </row>
    <row r="122" spans="2:11">
      <c r="B122" s="137"/>
      <c r="D122" s="137"/>
      <c r="E122" s="137"/>
      <c r="F122" s="137"/>
      <c r="G122" s="137"/>
      <c r="H122" s="137"/>
      <c r="I122" s="137"/>
      <c r="J122" s="137"/>
      <c r="K122" s="137"/>
    </row>
    <row r="123" spans="2:11">
      <c r="B123" s="137"/>
      <c r="D123" s="137"/>
      <c r="E123" s="137"/>
      <c r="F123" s="137"/>
      <c r="G123" s="137"/>
      <c r="H123" s="137"/>
      <c r="I123" s="137"/>
      <c r="J123" s="137"/>
      <c r="K123" s="137"/>
    </row>
    <row r="124" spans="2:11">
      <c r="B124" s="137"/>
      <c r="D124" s="137"/>
      <c r="E124" s="137"/>
      <c r="F124" s="137"/>
      <c r="G124" s="137"/>
      <c r="H124" s="137"/>
      <c r="I124" s="137"/>
      <c r="J124" s="137"/>
      <c r="K124" s="137"/>
    </row>
    <row r="125" spans="2:11">
      <c r="B125" s="137"/>
      <c r="D125" s="137"/>
      <c r="E125" s="137"/>
      <c r="F125" s="137"/>
      <c r="G125" s="137"/>
      <c r="H125" s="137"/>
      <c r="I125" s="137"/>
      <c r="J125" s="137"/>
      <c r="K125" s="137"/>
    </row>
    <row r="126" spans="2:11">
      <c r="B126" s="137"/>
      <c r="D126" s="137"/>
      <c r="E126" s="137"/>
      <c r="F126" s="137"/>
      <c r="G126" s="137"/>
      <c r="H126" s="137"/>
      <c r="I126" s="137"/>
      <c r="J126" s="137"/>
      <c r="K126" s="137"/>
    </row>
    <row r="127" spans="2:11">
      <c r="B127" s="137"/>
      <c r="D127" s="137"/>
      <c r="E127" s="137"/>
      <c r="F127" s="137"/>
      <c r="G127" s="137"/>
      <c r="H127" s="137"/>
      <c r="I127" s="137"/>
      <c r="J127" s="137"/>
      <c r="K127" s="137"/>
    </row>
    <row r="128" spans="2:11">
      <c r="B128" s="137"/>
      <c r="D128" s="137"/>
      <c r="E128" s="137"/>
      <c r="F128" s="137"/>
      <c r="G128" s="137"/>
      <c r="H128" s="137"/>
      <c r="I128" s="137"/>
      <c r="J128" s="137"/>
      <c r="K128" s="137"/>
    </row>
    <row r="129" spans="2:11">
      <c r="B129" s="137"/>
      <c r="D129" s="137"/>
      <c r="E129" s="137"/>
      <c r="F129" s="137"/>
      <c r="G129" s="137"/>
      <c r="H129" s="137"/>
      <c r="I129" s="137"/>
      <c r="J129" s="137"/>
      <c r="K129" s="137"/>
    </row>
    <row r="130" spans="2:11">
      <c r="B130" s="137"/>
      <c r="D130" s="137"/>
      <c r="E130" s="137"/>
      <c r="F130" s="137"/>
      <c r="G130" s="137"/>
      <c r="H130" s="137"/>
      <c r="I130" s="137"/>
      <c r="J130" s="137"/>
      <c r="K130" s="137"/>
    </row>
    <row r="131" spans="2:11">
      <c r="B131" s="137"/>
      <c r="D131" s="137"/>
      <c r="E131" s="137"/>
      <c r="F131" s="137"/>
      <c r="G131" s="137"/>
      <c r="H131" s="137"/>
      <c r="I131" s="137"/>
      <c r="J131" s="137"/>
      <c r="K131" s="137"/>
    </row>
    <row r="132" spans="2:11">
      <c r="B132" s="137"/>
      <c r="D132" s="137"/>
      <c r="E132" s="137"/>
      <c r="F132" s="137"/>
      <c r="G132" s="137"/>
      <c r="H132" s="137"/>
      <c r="I132" s="137"/>
      <c r="J132" s="137"/>
      <c r="K132" s="137"/>
    </row>
    <row r="133" spans="2:11">
      <c r="B133" s="137"/>
      <c r="D133" s="137"/>
      <c r="E133" s="137"/>
      <c r="F133" s="137"/>
      <c r="G133" s="137"/>
      <c r="H133" s="137"/>
      <c r="I133" s="137"/>
      <c r="J133" s="137"/>
      <c r="K133" s="137"/>
    </row>
    <row r="134" spans="2:11">
      <c r="B134" s="137"/>
      <c r="D134" s="137"/>
      <c r="E134" s="137"/>
      <c r="F134" s="137"/>
      <c r="G134" s="137"/>
      <c r="H134" s="137"/>
      <c r="I134" s="137"/>
      <c r="J134" s="137"/>
      <c r="K134" s="137"/>
    </row>
    <row r="135" spans="2:11">
      <c r="B135" s="137"/>
      <c r="D135" s="137"/>
      <c r="E135" s="137"/>
      <c r="F135" s="137"/>
      <c r="G135" s="137"/>
      <c r="H135" s="137"/>
      <c r="I135" s="137"/>
      <c r="J135" s="137"/>
      <c r="K135" s="137"/>
    </row>
    <row r="136" spans="2:11">
      <c r="B136" s="137"/>
      <c r="D136" s="137"/>
      <c r="E136" s="137"/>
      <c r="F136" s="137"/>
      <c r="G136" s="137"/>
      <c r="H136" s="137"/>
      <c r="I136" s="137"/>
      <c r="J136" s="137"/>
      <c r="K136" s="137"/>
    </row>
    <row r="137" spans="2:11">
      <c r="B137" s="137"/>
      <c r="D137" s="137"/>
      <c r="E137" s="137"/>
      <c r="F137" s="137"/>
      <c r="G137" s="137"/>
      <c r="H137" s="137"/>
      <c r="I137" s="137"/>
      <c r="J137" s="137"/>
      <c r="K137" s="137"/>
    </row>
    <row r="138" spans="2:11">
      <c r="B138" s="137"/>
      <c r="D138" s="137"/>
      <c r="E138" s="137"/>
      <c r="F138" s="137"/>
      <c r="G138" s="137"/>
      <c r="H138" s="137"/>
      <c r="I138" s="137"/>
      <c r="J138" s="137"/>
      <c r="K138" s="137"/>
    </row>
    <row r="139" spans="2:11">
      <c r="B139" s="137"/>
      <c r="D139" s="137"/>
      <c r="E139" s="137"/>
      <c r="F139" s="137"/>
      <c r="G139" s="137"/>
      <c r="H139" s="137"/>
      <c r="I139" s="137"/>
      <c r="J139" s="137"/>
      <c r="K139" s="137"/>
    </row>
    <row r="140" spans="2:11">
      <c r="B140" s="137"/>
      <c r="D140" s="137"/>
      <c r="E140" s="137"/>
      <c r="F140" s="137"/>
      <c r="G140" s="137"/>
      <c r="H140" s="137"/>
      <c r="I140" s="137"/>
      <c r="J140" s="137"/>
      <c r="K140" s="137"/>
    </row>
    <row r="141" spans="2:11">
      <c r="B141" s="137"/>
      <c r="D141" s="137"/>
      <c r="E141" s="137"/>
      <c r="F141" s="137"/>
      <c r="G141" s="137"/>
      <c r="H141" s="137"/>
      <c r="I141" s="137"/>
      <c r="J141" s="137"/>
      <c r="K141" s="137"/>
    </row>
    <row r="142" spans="2:11">
      <c r="B142" s="137"/>
      <c r="D142" s="137"/>
      <c r="E142" s="137"/>
      <c r="F142" s="137"/>
      <c r="G142" s="137"/>
      <c r="H142" s="137"/>
      <c r="I142" s="137"/>
      <c r="J142" s="137"/>
      <c r="K142" s="137"/>
    </row>
    <row r="143" spans="2:11">
      <c r="B143" s="137"/>
      <c r="D143" s="137"/>
      <c r="E143" s="137"/>
      <c r="F143" s="137"/>
      <c r="G143" s="137"/>
      <c r="H143" s="137"/>
      <c r="I143" s="137"/>
      <c r="J143" s="137"/>
      <c r="K143" s="137"/>
    </row>
    <row r="144" spans="2:11">
      <c r="B144" s="137"/>
      <c r="D144" s="137"/>
      <c r="E144" s="137"/>
      <c r="F144" s="137"/>
      <c r="G144" s="137"/>
      <c r="H144" s="137"/>
      <c r="I144" s="137"/>
      <c r="J144" s="137"/>
      <c r="K144" s="137"/>
    </row>
    <row r="145" spans="2:11">
      <c r="B145" s="137"/>
      <c r="D145" s="137"/>
      <c r="E145" s="137"/>
      <c r="F145" s="137"/>
      <c r="G145" s="137"/>
      <c r="H145" s="137"/>
      <c r="I145" s="137"/>
      <c r="J145" s="137"/>
      <c r="K145" s="137"/>
    </row>
    <row r="146" spans="2:11">
      <c r="B146" s="137"/>
      <c r="D146" s="137"/>
      <c r="E146" s="137"/>
      <c r="F146" s="137"/>
      <c r="G146" s="137"/>
      <c r="H146" s="137"/>
      <c r="I146" s="137"/>
      <c r="J146" s="137"/>
      <c r="K146" s="137"/>
    </row>
    <row r="147" spans="2:11">
      <c r="B147" s="137"/>
      <c r="D147" s="137"/>
      <c r="E147" s="137"/>
      <c r="F147" s="137"/>
      <c r="G147" s="137"/>
      <c r="H147" s="137"/>
      <c r="I147" s="137"/>
      <c r="J147" s="137"/>
      <c r="K147" s="137"/>
    </row>
    <row r="148" spans="2:11">
      <c r="B148" s="137"/>
      <c r="D148" s="137"/>
      <c r="E148" s="137"/>
      <c r="F148" s="137"/>
      <c r="G148" s="137"/>
      <c r="H148" s="137"/>
      <c r="I148" s="137"/>
      <c r="J148" s="137"/>
      <c r="K148" s="137"/>
    </row>
    <row r="149" spans="2:11">
      <c r="B149" s="137"/>
      <c r="D149" s="137"/>
      <c r="E149" s="137"/>
      <c r="F149" s="137"/>
      <c r="G149" s="137"/>
      <c r="H149" s="137"/>
      <c r="I149" s="137"/>
      <c r="J149" s="137"/>
      <c r="K149" s="137"/>
    </row>
    <row r="150" spans="2:11">
      <c r="B150" s="137"/>
      <c r="D150" s="137"/>
      <c r="E150" s="137"/>
      <c r="F150" s="137"/>
      <c r="G150" s="137"/>
      <c r="H150" s="137"/>
      <c r="I150" s="137"/>
      <c r="J150" s="137"/>
      <c r="K150" s="137"/>
    </row>
    <row r="151" spans="2:11">
      <c r="B151" s="137"/>
      <c r="D151" s="137"/>
      <c r="E151" s="137"/>
      <c r="F151" s="137"/>
      <c r="G151" s="137"/>
      <c r="H151" s="137"/>
      <c r="I151" s="137"/>
      <c r="J151" s="137"/>
      <c r="K151" s="137"/>
    </row>
    <row r="152" spans="2:11">
      <c r="B152" s="137"/>
      <c r="D152" s="137"/>
      <c r="E152" s="137"/>
      <c r="F152" s="137"/>
      <c r="G152" s="137"/>
      <c r="H152" s="137"/>
      <c r="I152" s="137"/>
      <c r="J152" s="137"/>
      <c r="K152" s="137"/>
    </row>
    <row r="153" spans="2:11">
      <c r="B153" s="137"/>
      <c r="D153" s="137"/>
      <c r="E153" s="137"/>
      <c r="F153" s="137"/>
      <c r="G153" s="137"/>
      <c r="H153" s="137"/>
      <c r="I153" s="137"/>
      <c r="J153" s="137"/>
      <c r="K153" s="137"/>
    </row>
    <row r="154" spans="2:11">
      <c r="B154" s="137"/>
      <c r="D154" s="137"/>
      <c r="E154" s="137"/>
      <c r="F154" s="137"/>
      <c r="G154" s="137"/>
      <c r="H154" s="137"/>
      <c r="I154" s="137"/>
      <c r="J154" s="137"/>
      <c r="K154" s="137"/>
    </row>
    <row r="155" spans="2:11">
      <c r="B155" s="137"/>
      <c r="D155" s="137"/>
      <c r="E155" s="137"/>
      <c r="F155" s="137"/>
      <c r="G155" s="137"/>
      <c r="H155" s="137"/>
      <c r="I155" s="137"/>
      <c r="J155" s="137"/>
      <c r="K155" s="137"/>
    </row>
    <row r="156" spans="2:11">
      <c r="B156" s="137"/>
      <c r="D156" s="137"/>
      <c r="E156" s="137"/>
      <c r="F156" s="137"/>
      <c r="G156" s="137"/>
      <c r="H156" s="137"/>
      <c r="I156" s="137"/>
      <c r="J156" s="137"/>
      <c r="K156" s="137"/>
    </row>
    <row r="157" spans="2:11">
      <c r="B157" s="137"/>
      <c r="D157" s="137"/>
      <c r="E157" s="137"/>
      <c r="F157" s="137"/>
      <c r="G157" s="137"/>
      <c r="H157" s="137"/>
      <c r="I157" s="137"/>
      <c r="J157" s="137"/>
      <c r="K157" s="137"/>
    </row>
    <row r="158" spans="2:11">
      <c r="B158" s="137"/>
      <c r="D158" s="137"/>
      <c r="E158" s="137"/>
      <c r="F158" s="137"/>
      <c r="G158" s="137"/>
      <c r="H158" s="137"/>
      <c r="I158" s="137"/>
      <c r="J158" s="137"/>
      <c r="K158" s="137"/>
    </row>
    <row r="159" spans="2:11">
      <c r="B159" s="137"/>
      <c r="D159" s="137"/>
      <c r="E159" s="137"/>
      <c r="F159" s="137"/>
      <c r="G159" s="137"/>
      <c r="H159" s="137"/>
      <c r="I159" s="137"/>
      <c r="J159" s="137"/>
      <c r="K159" s="137"/>
    </row>
    <row r="160" spans="2:11">
      <c r="B160" s="137"/>
      <c r="D160" s="137"/>
      <c r="E160" s="137"/>
      <c r="F160" s="137"/>
      <c r="G160" s="137"/>
      <c r="H160" s="137"/>
      <c r="I160" s="137"/>
      <c r="J160" s="137"/>
      <c r="K160" s="137"/>
    </row>
    <row r="161" spans="2:11">
      <c r="B161" s="137"/>
      <c r="D161" s="137"/>
      <c r="E161" s="137"/>
      <c r="F161" s="137"/>
      <c r="G161" s="137"/>
      <c r="H161" s="137"/>
      <c r="I161" s="137"/>
      <c r="J161" s="137"/>
      <c r="K161" s="137"/>
    </row>
    <row r="162" spans="2:11">
      <c r="B162" s="137"/>
      <c r="D162" s="137"/>
      <c r="E162" s="137"/>
      <c r="F162" s="137"/>
      <c r="G162" s="137"/>
      <c r="H162" s="137"/>
      <c r="I162" s="137"/>
      <c r="J162" s="137"/>
      <c r="K162" s="137"/>
    </row>
    <row r="163" spans="2:11">
      <c r="B163" s="137"/>
      <c r="D163" s="137"/>
      <c r="E163" s="137"/>
      <c r="F163" s="137"/>
      <c r="G163" s="137"/>
      <c r="H163" s="137"/>
      <c r="I163" s="137"/>
      <c r="J163" s="137"/>
      <c r="K163" s="137"/>
    </row>
    <row r="164" spans="2:11">
      <c r="B164" s="137"/>
      <c r="D164" s="137"/>
      <c r="E164" s="137"/>
      <c r="F164" s="137"/>
      <c r="G164" s="137"/>
      <c r="H164" s="137"/>
      <c r="I164" s="137"/>
      <c r="J164" s="137"/>
      <c r="K164" s="137"/>
    </row>
    <row r="165" spans="2:11">
      <c r="B165" s="137"/>
      <c r="D165" s="137"/>
      <c r="E165" s="137"/>
      <c r="F165" s="137"/>
      <c r="G165" s="137"/>
      <c r="H165" s="137"/>
      <c r="I165" s="137"/>
      <c r="J165" s="137"/>
      <c r="K165" s="137"/>
    </row>
    <row r="166" spans="2:11">
      <c r="B166" s="137"/>
      <c r="D166" s="137"/>
      <c r="E166" s="137"/>
      <c r="F166" s="137"/>
      <c r="G166" s="137"/>
      <c r="H166" s="137"/>
      <c r="I166" s="137"/>
      <c r="J166" s="137"/>
      <c r="K166" s="137"/>
    </row>
    <row r="167" spans="2:11">
      <c r="B167" s="137"/>
      <c r="D167" s="137"/>
      <c r="E167" s="137"/>
      <c r="F167" s="137"/>
      <c r="G167" s="137"/>
      <c r="H167" s="137"/>
      <c r="I167" s="137"/>
      <c r="J167" s="137"/>
      <c r="K167" s="137"/>
    </row>
    <row r="168" spans="2:11">
      <c r="B168" s="137"/>
      <c r="D168" s="137"/>
      <c r="E168" s="137"/>
      <c r="F168" s="137"/>
      <c r="G168" s="137"/>
      <c r="H168" s="137"/>
      <c r="I168" s="137"/>
      <c r="J168" s="137"/>
      <c r="K168" s="137"/>
    </row>
    <row r="169" spans="2:11">
      <c r="B169" s="137"/>
      <c r="D169" s="137"/>
      <c r="E169" s="137"/>
      <c r="F169" s="137"/>
      <c r="G169" s="137"/>
      <c r="H169" s="137"/>
      <c r="I169" s="137"/>
      <c r="J169" s="137"/>
      <c r="K169" s="137"/>
    </row>
    <row r="170" spans="2:11">
      <c r="B170" s="137"/>
      <c r="D170" s="137"/>
      <c r="E170" s="137"/>
      <c r="F170" s="137"/>
      <c r="G170" s="137"/>
      <c r="H170" s="137"/>
      <c r="I170" s="137"/>
      <c r="J170" s="137"/>
      <c r="K170" s="137"/>
    </row>
    <row r="171" spans="2:11">
      <c r="B171" s="137"/>
      <c r="D171" s="137"/>
      <c r="E171" s="137"/>
      <c r="F171" s="137"/>
      <c r="G171" s="137"/>
      <c r="H171" s="137"/>
      <c r="I171" s="137"/>
      <c r="J171" s="137"/>
      <c r="K171" s="137"/>
    </row>
    <row r="172" spans="2:11">
      <c r="B172" s="137"/>
      <c r="D172" s="137"/>
      <c r="E172" s="137"/>
      <c r="F172" s="137"/>
      <c r="G172" s="137"/>
      <c r="H172" s="137"/>
      <c r="I172" s="137"/>
      <c r="J172" s="137"/>
      <c r="K172" s="137"/>
    </row>
    <row r="173" spans="2:11">
      <c r="B173" s="137"/>
      <c r="D173" s="137"/>
      <c r="E173" s="137"/>
      <c r="F173" s="137"/>
      <c r="G173" s="137"/>
      <c r="H173" s="137"/>
      <c r="I173" s="137"/>
      <c r="J173" s="137"/>
      <c r="K173" s="137"/>
    </row>
    <row r="174" spans="2:11">
      <c r="B174" s="137"/>
      <c r="D174" s="137"/>
      <c r="E174" s="137"/>
      <c r="F174" s="137"/>
      <c r="G174" s="137"/>
      <c r="H174" s="137"/>
      <c r="I174" s="137"/>
      <c r="J174" s="137"/>
      <c r="K174" s="137"/>
    </row>
    <row r="175" spans="2:11">
      <c r="B175" s="137"/>
      <c r="D175" s="137"/>
      <c r="E175" s="137"/>
      <c r="F175" s="137"/>
      <c r="G175" s="137"/>
      <c r="H175" s="137"/>
      <c r="I175" s="137"/>
      <c r="J175" s="137"/>
      <c r="K175" s="137"/>
    </row>
    <row r="176" spans="2:11">
      <c r="B176" s="137"/>
      <c r="D176" s="137"/>
      <c r="E176" s="137"/>
      <c r="F176" s="137"/>
      <c r="G176" s="137"/>
      <c r="H176" s="137"/>
      <c r="I176" s="137"/>
      <c r="J176" s="137"/>
      <c r="K176" s="137"/>
    </row>
    <row r="177" spans="2:11">
      <c r="B177" s="137"/>
      <c r="D177" s="137"/>
      <c r="E177" s="137"/>
      <c r="F177" s="137"/>
      <c r="G177" s="137"/>
      <c r="H177" s="137"/>
      <c r="I177" s="137"/>
      <c r="J177" s="137"/>
      <c r="K177" s="137"/>
    </row>
    <row r="178" spans="2:11">
      <c r="B178" s="137"/>
      <c r="D178" s="137"/>
      <c r="E178" s="137"/>
      <c r="F178" s="137"/>
      <c r="G178" s="137"/>
      <c r="H178" s="137"/>
      <c r="I178" s="137"/>
      <c r="J178" s="137"/>
      <c r="K178" s="137"/>
    </row>
    <row r="179" spans="2:11">
      <c r="B179" s="137"/>
      <c r="D179" s="137"/>
      <c r="E179" s="137"/>
      <c r="F179" s="137"/>
      <c r="G179" s="137"/>
      <c r="H179" s="137"/>
      <c r="I179" s="137"/>
      <c r="J179" s="137"/>
      <c r="K179" s="137"/>
    </row>
    <row r="180" spans="2:11">
      <c r="B180" s="137"/>
      <c r="D180" s="137"/>
      <c r="E180" s="137"/>
      <c r="F180" s="137"/>
      <c r="G180" s="137"/>
      <c r="H180" s="137"/>
      <c r="I180" s="137"/>
      <c r="J180" s="137"/>
      <c r="K180" s="137"/>
    </row>
    <row r="181" spans="2:11">
      <c r="B181" s="137"/>
      <c r="D181" s="137"/>
      <c r="E181" s="137"/>
      <c r="F181" s="137"/>
      <c r="G181" s="137"/>
      <c r="H181" s="137"/>
      <c r="I181" s="137"/>
      <c r="J181" s="137"/>
      <c r="K181" s="137"/>
    </row>
    <row r="182" spans="2:11">
      <c r="B182" s="137"/>
      <c r="D182" s="137"/>
      <c r="E182" s="137"/>
      <c r="F182" s="137"/>
      <c r="G182" s="137"/>
      <c r="H182" s="137"/>
      <c r="I182" s="137"/>
      <c r="J182" s="137"/>
      <c r="K182" s="137"/>
    </row>
    <row r="183" spans="2:11">
      <c r="B183" s="137"/>
      <c r="D183" s="137"/>
      <c r="E183" s="137"/>
      <c r="F183" s="137"/>
      <c r="G183" s="137"/>
      <c r="H183" s="137"/>
      <c r="I183" s="137"/>
      <c r="J183" s="137"/>
      <c r="K183" s="137"/>
    </row>
  </sheetData>
  <sheetProtection algorithmName="SHA-512" hashValue="osvsxSzOjAgFesCC5EG7zmKpBvozrFwzuUfK/ZiUH/Kj3V4WGsJt8kgX7U5NRHPmx9SvK7m3FvX5gkUxT3+5WQ==" saltValue="2C7kyCd+RbRaZSUaNrRCiw==" spinCount="100000" sheet="1" objects="1" scenarios="1" selectLockedCells="1" selectUnlockedCells="1"/>
  <mergeCells count="26">
    <mergeCell ref="B10:D10"/>
    <mergeCell ref="F10:S10"/>
    <mergeCell ref="A1:P1"/>
    <mergeCell ref="A2:P2"/>
    <mergeCell ref="A3:P3"/>
    <mergeCell ref="A4:D4"/>
    <mergeCell ref="A5:P5"/>
    <mergeCell ref="F11:S11"/>
    <mergeCell ref="E12:R12"/>
    <mergeCell ref="E13:R13"/>
    <mergeCell ref="B15:B28"/>
    <mergeCell ref="D15:H15"/>
    <mergeCell ref="D16:H16"/>
    <mergeCell ref="D17:H17"/>
    <mergeCell ref="D22:H22"/>
    <mergeCell ref="D23:H23"/>
    <mergeCell ref="B59:E60"/>
    <mergeCell ref="B65:B76"/>
    <mergeCell ref="B78:B84"/>
    <mergeCell ref="B85:B108"/>
    <mergeCell ref="D33:H33"/>
    <mergeCell ref="D34:H34"/>
    <mergeCell ref="B36:E36"/>
    <mergeCell ref="B37:B43"/>
    <mergeCell ref="B45:E45"/>
    <mergeCell ref="B46:B52"/>
  </mergeCells>
  <conditionalFormatting sqref="F10">
    <cfRule type="notContainsBlanks" dxfId="8" priority="4">
      <formula>LEN(TRIM(F10))&gt;0</formula>
    </cfRule>
  </conditionalFormatting>
  <conditionalFormatting sqref="F11:S11">
    <cfRule type="expression" dxfId="7" priority="2">
      <formula>E11="NO SE REPORTA"</formula>
    </cfRule>
    <cfRule type="expression" dxfId="6" priority="3">
      <formula>E10="NO APLICA"</formula>
    </cfRule>
  </conditionalFormatting>
  <conditionalFormatting sqref="E12:R12">
    <cfRule type="expression" dxfId="5"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9:G20 E25:F26">
      <formula1>0</formula1>
    </dataValidation>
    <dataValidation allowBlank="1" showInputMessage="1" showErrorMessage="1" promptTitle="OJO" prompt="NO TOCAR" sqref="E21:G21 E27:F27"/>
    <dataValidation type="list" allowBlank="1" showInputMessage="1" showErrorMessage="1" sqref="E11">
      <formula1>REPORTE</formula1>
    </dataValidation>
    <dataValidation type="list" allowBlank="1" showInputMessage="1" showErrorMessage="1" sqref="E10">
      <formula1>SI</formula1>
    </dataValidation>
  </dataValidations>
  <hyperlinks>
    <hyperlink ref="D75" r:id="rId1" display="http://www.sisaire.gov.co/"/>
    <hyperlink ref="D76" r:id="rId2" display="http://www.sirh.ideam.gov.co/"/>
  </hyperlinks>
  <pageMargins left="0.25" right="0.25" top="0.75" bottom="0.75" header="0.3" footer="0.3"/>
  <pageSetup paperSize="178" orientation="landscape" horizontalDpi="1200" verticalDpi="1200" r:id="rId3"/>
  <drawing r:id="rId4"/>
  <legacyDrawing r:id="rId5"/>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46"/>
  <sheetViews>
    <sheetView showGridLines="0" zoomScaleNormal="100" zoomScalePageLayoutView="125" workbookViewId="0">
      <selection activeCell="N24" sqref="N24"/>
    </sheetView>
  </sheetViews>
  <sheetFormatPr baseColWidth="10" defaultColWidth="10.85546875" defaultRowHeight="15"/>
  <cols>
    <col min="1" max="1" width="1.85546875" style="131" customWidth="1"/>
    <col min="2" max="2" width="11.140625" style="131" customWidth="1"/>
    <col min="3" max="3" width="5" style="160" bestFit="1" customWidth="1"/>
    <col min="4" max="4" width="34.85546875" style="131" customWidth="1"/>
    <col min="5" max="5" width="12.140625" style="131" customWidth="1"/>
    <col min="6" max="8" width="10.85546875" style="131"/>
    <col min="9" max="9" width="12.42578125" style="131" bestFit="1" customWidth="1"/>
    <col min="10" max="10" width="10.85546875" style="131"/>
    <col min="11" max="11" width="54.42578125" style="131" customWidth="1"/>
    <col min="12" max="16384" width="10.85546875" style="131"/>
  </cols>
  <sheetData>
    <row r="1" spans="1:21" s="424" customFormat="1" ht="100.5" customHeight="1" thickBot="1">
      <c r="A1" s="1507"/>
      <c r="B1" s="1508"/>
      <c r="C1" s="1508"/>
      <c r="D1" s="1508"/>
      <c r="E1" s="1508"/>
      <c r="F1" s="1508"/>
      <c r="G1" s="1508"/>
      <c r="H1" s="1508"/>
      <c r="I1" s="1508"/>
      <c r="J1" s="1508"/>
      <c r="K1" s="1508"/>
      <c r="L1" s="1508"/>
      <c r="M1" s="1508"/>
      <c r="N1" s="1508"/>
      <c r="O1" s="1508"/>
      <c r="P1" s="1509"/>
      <c r="Q1" s="131"/>
      <c r="R1" s="131"/>
    </row>
    <row r="2" spans="1:21" s="425" customFormat="1" ht="16.5" thickBot="1">
      <c r="A2" s="1578">
        <f>'[8]Datos Generales'!C5</f>
        <v>0</v>
      </c>
      <c r="B2" s="1579"/>
      <c r="C2" s="1579"/>
      <c r="D2" s="1579"/>
      <c r="E2" s="1579"/>
      <c r="F2" s="1579"/>
      <c r="G2" s="1579"/>
      <c r="H2" s="1579"/>
      <c r="I2" s="1579"/>
      <c r="J2" s="1579"/>
      <c r="K2" s="1579"/>
      <c r="L2" s="1579"/>
      <c r="M2" s="1579"/>
      <c r="N2" s="1579"/>
      <c r="O2" s="1579"/>
      <c r="P2" s="1580"/>
      <c r="Q2" s="131"/>
      <c r="R2" s="131"/>
    </row>
    <row r="3" spans="1:21" s="425" customFormat="1" ht="16.5" thickBot="1">
      <c r="A3" s="1581" t="s">
        <v>104</v>
      </c>
      <c r="B3" s="1582"/>
      <c r="C3" s="1582"/>
      <c r="D3" s="1582"/>
      <c r="E3" s="1582"/>
      <c r="F3" s="1582"/>
      <c r="G3" s="1582"/>
      <c r="H3" s="1582"/>
      <c r="I3" s="1582"/>
      <c r="J3" s="1582"/>
      <c r="K3" s="1582"/>
      <c r="L3" s="1582"/>
      <c r="M3" s="1582"/>
      <c r="N3" s="1582"/>
      <c r="O3" s="1582"/>
      <c r="P3" s="1583"/>
      <c r="Q3" s="131"/>
      <c r="R3" s="131"/>
    </row>
    <row r="4" spans="1:21" s="425" customFormat="1" ht="16.5" thickBot="1">
      <c r="A4" s="1584" t="s">
        <v>1675</v>
      </c>
      <c r="B4" s="1585"/>
      <c r="C4" s="1585"/>
      <c r="D4" s="1585"/>
      <c r="E4" s="997">
        <f>'[8]Datos Generales'!C6</f>
        <v>0</v>
      </c>
      <c r="F4" s="997"/>
      <c r="G4" s="997"/>
      <c r="H4" s="997"/>
      <c r="I4" s="997"/>
      <c r="J4" s="997"/>
      <c r="K4" s="997"/>
      <c r="L4" s="998"/>
      <c r="M4" s="998"/>
      <c r="N4" s="998"/>
      <c r="O4" s="998"/>
      <c r="P4" s="999"/>
      <c r="Q4" s="131"/>
      <c r="R4" s="131"/>
    </row>
    <row r="5" spans="1:21" ht="16.5" customHeight="1" thickBot="1">
      <c r="A5" s="1581" t="s">
        <v>132</v>
      </c>
      <c r="B5" s="1582"/>
      <c r="C5" s="1582"/>
      <c r="D5" s="1582"/>
      <c r="E5" s="1582"/>
      <c r="F5" s="1582"/>
      <c r="G5" s="1582"/>
      <c r="H5" s="1582"/>
      <c r="I5" s="1582"/>
      <c r="J5" s="1582"/>
      <c r="K5" s="1582"/>
      <c r="L5" s="1582"/>
      <c r="M5" s="1582"/>
      <c r="N5" s="1582"/>
      <c r="O5" s="1582"/>
      <c r="P5" s="1583"/>
    </row>
    <row r="6" spans="1:21">
      <c r="B6" s="135" t="s">
        <v>134</v>
      </c>
      <c r="C6" s="136"/>
      <c r="D6" s="137"/>
      <c r="E6" s="710"/>
      <c r="F6" s="137" t="s">
        <v>135</v>
      </c>
      <c r="G6" s="137"/>
      <c r="H6" s="137"/>
      <c r="I6" s="137"/>
      <c r="J6" s="137"/>
      <c r="K6" s="137"/>
    </row>
    <row r="7" spans="1:21" ht="15.75" thickBot="1">
      <c r="B7" s="429"/>
      <c r="C7" s="430"/>
      <c r="D7" s="137"/>
      <c r="E7" s="711"/>
      <c r="F7" s="137" t="s">
        <v>136</v>
      </c>
      <c r="G7" s="137"/>
      <c r="H7" s="137"/>
      <c r="I7" s="137"/>
      <c r="J7" s="137"/>
      <c r="K7" s="137"/>
    </row>
    <row r="8" spans="1:21" ht="15.75" thickBot="1">
      <c r="B8" s="103" t="s">
        <v>137</v>
      </c>
      <c r="C8" s="141">
        <v>2019</v>
      </c>
      <c r="D8" s="971">
        <f>IF(E10="NO APLICA","NO APLICA",IF(E11="NO SE REPORTA","SIN INFORMACION",+E64))</f>
        <v>0.94687985081016102</v>
      </c>
      <c r="E8" s="142"/>
      <c r="F8" s="137" t="s">
        <v>138</v>
      </c>
      <c r="G8" s="137"/>
      <c r="H8" s="137"/>
      <c r="I8" s="137"/>
      <c r="J8" s="137"/>
      <c r="K8" s="137"/>
    </row>
    <row r="9" spans="1:21">
      <c r="B9" s="5" t="s">
        <v>139</v>
      </c>
      <c r="C9" s="144"/>
      <c r="D9" s="137"/>
      <c r="E9" s="137"/>
      <c r="F9" s="137"/>
      <c r="G9" s="137"/>
      <c r="H9" s="137"/>
      <c r="I9" s="137"/>
      <c r="J9" s="137"/>
      <c r="K9" s="137"/>
    </row>
    <row r="10" spans="1:21">
      <c r="B10" s="1128" t="s">
        <v>140</v>
      </c>
      <c r="C10" s="1128"/>
      <c r="D10" s="1128"/>
      <c r="E10" s="712" t="s">
        <v>141</v>
      </c>
      <c r="F10" s="116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130"/>
      <c r="H10" s="1130"/>
      <c r="I10" s="1130"/>
      <c r="J10" s="1130"/>
      <c r="K10" s="1130"/>
      <c r="L10" s="1130"/>
      <c r="M10" s="1130"/>
      <c r="N10" s="1130"/>
      <c r="O10" s="1130"/>
      <c r="P10" s="1130"/>
      <c r="Q10" s="1130"/>
      <c r="R10" s="1130"/>
      <c r="S10" s="1130"/>
      <c r="T10" s="137"/>
      <c r="U10" s="137"/>
    </row>
    <row r="11" spans="1:21" ht="14.45" customHeight="1">
      <c r="B11" s="6"/>
      <c r="C11" s="144"/>
      <c r="D11" s="98" t="str">
        <f>IF(E10="SI APLICA","¿El indicador no se reporta por limitaciones de información disponible? ","")</f>
        <v xml:space="preserve">¿El indicador no se reporta por limitaciones de información disponible? </v>
      </c>
      <c r="E11" s="713" t="s">
        <v>142</v>
      </c>
      <c r="F11" s="1172"/>
      <c r="G11" s="1143"/>
      <c r="H11" s="1143"/>
      <c r="I11" s="1143"/>
      <c r="J11" s="1143"/>
      <c r="K11" s="1143"/>
      <c r="L11" s="1143"/>
      <c r="M11" s="1143"/>
      <c r="N11" s="1143"/>
      <c r="O11" s="1143"/>
      <c r="P11" s="1143"/>
      <c r="Q11" s="1143"/>
      <c r="R11" s="1143"/>
      <c r="S11" s="1143"/>
    </row>
    <row r="12" spans="1:21" ht="33" customHeight="1">
      <c r="B12" s="5"/>
      <c r="C12" s="144"/>
      <c r="D12" s="98" t="str">
        <f>IF(E11="SI SE REPORTA","¿Qué programas o proyectos del Plan de Acción están asociados al indicador? ","")</f>
        <v xml:space="preserve">¿Qué programas o proyectos del Plan de Acción están asociados al indicador? </v>
      </c>
      <c r="E12" s="1144" t="s">
        <v>74</v>
      </c>
      <c r="F12" s="1144"/>
      <c r="G12" s="1144"/>
      <c r="H12" s="1144"/>
      <c r="I12" s="1144"/>
      <c r="J12" s="1144"/>
      <c r="K12" s="1144"/>
      <c r="L12" s="1144"/>
      <c r="M12" s="1144"/>
      <c r="N12" s="1144"/>
      <c r="O12" s="1144"/>
      <c r="P12" s="1144"/>
      <c r="Q12" s="1144"/>
      <c r="R12" s="1144"/>
    </row>
    <row r="13" spans="1:21" ht="21.95" customHeight="1">
      <c r="B13" s="5"/>
      <c r="C13" s="144"/>
      <c r="D13" s="98" t="s">
        <v>143</v>
      </c>
      <c r="E13" s="1145" t="s">
        <v>1676</v>
      </c>
      <c r="F13" s="1146"/>
      <c r="G13" s="1146"/>
      <c r="H13" s="1146"/>
      <c r="I13" s="1146"/>
      <c r="J13" s="1146"/>
      <c r="K13" s="1146"/>
      <c r="L13" s="1146"/>
      <c r="M13" s="1146"/>
      <c r="N13" s="1146"/>
      <c r="O13" s="1146"/>
      <c r="P13" s="1146"/>
      <c r="Q13" s="1146"/>
      <c r="R13" s="1147"/>
    </row>
    <row r="14" spans="1:21" ht="6.95" customHeight="1" thickBot="1">
      <c r="B14" s="5"/>
      <c r="C14" s="144"/>
      <c r="D14" s="137"/>
      <c r="E14" s="137"/>
      <c r="F14" s="137"/>
      <c r="G14" s="137"/>
      <c r="H14" s="137"/>
      <c r="I14" s="137"/>
      <c r="J14" s="137"/>
      <c r="K14" s="137"/>
    </row>
    <row r="15" spans="1:21" ht="15.75" thickBot="1">
      <c r="B15" s="1335" t="s">
        <v>144</v>
      </c>
      <c r="C15" s="148"/>
      <c r="D15" s="1173" t="s">
        <v>145</v>
      </c>
      <c r="E15" s="1174"/>
      <c r="F15" s="1174"/>
      <c r="G15" s="1174"/>
      <c r="H15" s="1174"/>
      <c r="I15" s="1174"/>
      <c r="J15" s="1174"/>
      <c r="K15" s="1175"/>
      <c r="L15" s="7"/>
      <c r="M15" s="7"/>
      <c r="N15" s="7"/>
      <c r="O15" s="7"/>
      <c r="P15" s="7"/>
      <c r="Q15" s="7"/>
      <c r="R15" s="7"/>
    </row>
    <row r="16" spans="1:21" ht="15.75" thickBot="1">
      <c r="B16" s="1336"/>
      <c r="C16" s="1000" t="s">
        <v>105</v>
      </c>
      <c r="D16" s="1001" t="s">
        <v>146</v>
      </c>
      <c r="E16" s="1001" t="s">
        <v>147</v>
      </c>
      <c r="F16" s="1001" t="s">
        <v>148</v>
      </c>
      <c r="G16" s="1001" t="s">
        <v>149</v>
      </c>
      <c r="H16" s="1001" t="s">
        <v>150</v>
      </c>
      <c r="I16" s="1001" t="s">
        <v>151</v>
      </c>
      <c r="K16" s="438"/>
      <c r="L16" s="7"/>
      <c r="M16" s="7"/>
      <c r="N16" s="7"/>
      <c r="O16" s="7"/>
      <c r="P16" s="7"/>
      <c r="Q16" s="7"/>
      <c r="R16" s="7"/>
    </row>
    <row r="17" spans="2:18" ht="24.75" thickBot="1">
      <c r="B17" s="1336"/>
      <c r="C17" s="128" t="s">
        <v>152</v>
      </c>
      <c r="D17" s="209" t="s">
        <v>153</v>
      </c>
      <c r="E17" s="1002">
        <v>13</v>
      </c>
      <c r="F17" s="1002">
        <v>13</v>
      </c>
      <c r="G17" s="1002">
        <v>15</v>
      </c>
      <c r="H17" s="1002">
        <v>17</v>
      </c>
      <c r="I17" s="118">
        <f t="shared" ref="I17:I19" si="0">SUM(E17:H17)</f>
        <v>58</v>
      </c>
      <c r="K17" s="438"/>
      <c r="L17" s="7"/>
      <c r="M17" s="7"/>
      <c r="N17" s="7"/>
      <c r="O17" s="7"/>
      <c r="P17" s="7"/>
      <c r="Q17" s="7"/>
      <c r="R17" s="7"/>
    </row>
    <row r="18" spans="2:18" ht="15.75" thickBot="1">
      <c r="B18" s="1336"/>
      <c r="C18" s="128" t="s">
        <v>154</v>
      </c>
      <c r="D18" s="209" t="s">
        <v>155</v>
      </c>
      <c r="E18" s="149">
        <v>413000000</v>
      </c>
      <c r="F18" s="149">
        <v>756786103</v>
      </c>
      <c r="G18" s="149">
        <v>811000000</v>
      </c>
      <c r="H18" s="149">
        <v>765628550</v>
      </c>
      <c r="I18" s="124">
        <f t="shared" si="0"/>
        <v>2746414653</v>
      </c>
      <c r="K18" s="438"/>
      <c r="L18" s="7"/>
      <c r="M18" s="7"/>
      <c r="N18" s="7"/>
      <c r="O18" s="7"/>
      <c r="P18" s="7"/>
      <c r="Q18" s="7"/>
      <c r="R18" s="7"/>
    </row>
    <row r="19" spans="2:18" ht="15.75" thickBot="1">
      <c r="B19" s="1336"/>
      <c r="C19" s="128" t="s">
        <v>156</v>
      </c>
      <c r="D19" s="209" t="s">
        <v>157</v>
      </c>
      <c r="E19" s="149">
        <v>364028000</v>
      </c>
      <c r="F19" s="149">
        <v>432928376</v>
      </c>
      <c r="G19" s="149">
        <v>621739544</v>
      </c>
      <c r="H19" s="149">
        <f>+H41</f>
        <v>765628550</v>
      </c>
      <c r="I19" s="124">
        <f t="shared" si="0"/>
        <v>2184324470</v>
      </c>
      <c r="K19" s="438"/>
      <c r="L19" s="7"/>
      <c r="M19" s="7"/>
      <c r="N19" s="7"/>
      <c r="O19" s="7"/>
      <c r="P19" s="7"/>
      <c r="Q19" s="7"/>
      <c r="R19" s="7"/>
    </row>
    <row r="20" spans="2:18">
      <c r="B20" s="1336"/>
      <c r="C20" s="151"/>
      <c r="D20" s="1202"/>
      <c r="E20" s="1203"/>
      <c r="F20" s="1203"/>
      <c r="G20" s="1203"/>
      <c r="H20" s="1203"/>
      <c r="I20" s="1203"/>
      <c r="J20" s="1203"/>
      <c r="K20" s="1204"/>
      <c r="L20" s="7"/>
      <c r="M20" s="7"/>
      <c r="N20" s="7"/>
      <c r="O20" s="7"/>
      <c r="P20" s="7"/>
      <c r="Q20" s="7"/>
      <c r="R20" s="7"/>
    </row>
    <row r="21" spans="2:18" ht="15.75" thickBot="1">
      <c r="B21" s="1336"/>
      <c r="C21" s="151"/>
      <c r="D21" s="1382" t="s">
        <v>158</v>
      </c>
      <c r="E21" s="1176"/>
      <c r="F21" s="1176"/>
      <c r="G21" s="1176"/>
      <c r="H21" s="1176"/>
      <c r="I21" s="1176"/>
      <c r="J21" s="1176"/>
      <c r="K21" s="1360"/>
      <c r="L21" s="7"/>
      <c r="M21" s="7"/>
      <c r="N21" s="7"/>
      <c r="O21" s="7"/>
      <c r="P21" s="7"/>
      <c r="Q21" s="7"/>
      <c r="R21" s="7"/>
    </row>
    <row r="22" spans="2:18" ht="15.75" thickBot="1">
      <c r="B22" s="1336"/>
      <c r="C22" s="1395" t="s">
        <v>105</v>
      </c>
      <c r="D22" s="1335" t="s">
        <v>159</v>
      </c>
      <c r="E22" s="1569" t="s">
        <v>160</v>
      </c>
      <c r="F22" s="1570"/>
      <c r="G22" s="1569" t="s">
        <v>161</v>
      </c>
      <c r="H22" s="1571"/>
      <c r="I22" s="1571"/>
      <c r="J22" s="1570"/>
      <c r="K22" s="976"/>
      <c r="L22" s="7"/>
      <c r="M22" s="7"/>
      <c r="N22" s="7"/>
      <c r="O22" s="7"/>
      <c r="P22" s="7"/>
      <c r="Q22" s="7"/>
      <c r="R22" s="7"/>
    </row>
    <row r="23" spans="2:18" ht="36.75" thickBot="1">
      <c r="B23" s="1336"/>
      <c r="C23" s="1396"/>
      <c r="D23" s="1337"/>
      <c r="E23" s="209" t="s">
        <v>162</v>
      </c>
      <c r="F23" s="1003" t="s">
        <v>163</v>
      </c>
      <c r="G23" s="209" t="s">
        <v>155</v>
      </c>
      <c r="H23" s="209" t="s">
        <v>164</v>
      </c>
      <c r="I23" s="209" t="s">
        <v>165</v>
      </c>
      <c r="J23" s="209" t="s">
        <v>166</v>
      </c>
      <c r="K23" s="209" t="s">
        <v>167</v>
      </c>
      <c r="L23" s="7"/>
      <c r="M23" s="7"/>
      <c r="N23" s="7"/>
      <c r="O23" s="7"/>
      <c r="P23" s="7"/>
      <c r="Q23" s="7"/>
      <c r="R23" s="7"/>
    </row>
    <row r="24" spans="2:18" ht="48.75" thickBot="1">
      <c r="B24" s="1336"/>
      <c r="C24" s="128">
        <v>1</v>
      </c>
      <c r="D24" s="233" t="s">
        <v>168</v>
      </c>
      <c r="E24" s="9">
        <v>0.90249999999999997</v>
      </c>
      <c r="F24" s="10">
        <v>1</v>
      </c>
      <c r="G24" s="149">
        <v>10576486</v>
      </c>
      <c r="H24" s="1004">
        <v>10000000</v>
      </c>
      <c r="I24" s="1004">
        <v>7500000</v>
      </c>
      <c r="J24" s="1004">
        <v>7470118</v>
      </c>
      <c r="K24" s="1004"/>
      <c r="L24" s="7"/>
      <c r="M24" s="7"/>
      <c r="N24" s="7"/>
      <c r="O24" s="7"/>
      <c r="P24" s="7"/>
      <c r="Q24" s="7"/>
      <c r="R24" s="7"/>
    </row>
    <row r="25" spans="2:18" ht="48.75" thickBot="1">
      <c r="B25" s="1336"/>
      <c r="C25" s="128">
        <v>2</v>
      </c>
      <c r="D25" s="233" t="s">
        <v>169</v>
      </c>
      <c r="E25" s="9">
        <v>1</v>
      </c>
      <c r="F25" s="10">
        <v>1</v>
      </c>
      <c r="G25" s="149">
        <v>12299000</v>
      </c>
      <c r="H25" s="1004">
        <v>15000000</v>
      </c>
      <c r="I25" s="1004">
        <v>14969640</v>
      </c>
      <c r="J25" s="1004">
        <v>11928000</v>
      </c>
      <c r="K25" s="1004"/>
      <c r="L25" s="7"/>
      <c r="M25" s="7"/>
      <c r="N25" s="7"/>
      <c r="O25" s="7"/>
      <c r="P25" s="7"/>
      <c r="Q25" s="7"/>
      <c r="R25" s="7"/>
    </row>
    <row r="26" spans="2:18" ht="24.75" thickBot="1">
      <c r="B26" s="1336"/>
      <c r="C26" s="128">
        <v>3</v>
      </c>
      <c r="D26" s="233" t="s">
        <v>170</v>
      </c>
      <c r="E26" s="9">
        <v>0.75</v>
      </c>
      <c r="F26" s="10">
        <v>1</v>
      </c>
      <c r="G26" s="149">
        <v>0</v>
      </c>
      <c r="H26" s="1004">
        <v>12000000</v>
      </c>
      <c r="I26" s="1004">
        <v>12000000</v>
      </c>
      <c r="J26" s="1004">
        <v>0</v>
      </c>
      <c r="K26" s="1004"/>
      <c r="L26" s="7"/>
      <c r="M26" s="7"/>
      <c r="N26" s="7"/>
      <c r="O26" s="7"/>
      <c r="P26" s="7"/>
      <c r="Q26" s="7"/>
      <c r="R26" s="7"/>
    </row>
    <row r="27" spans="2:18" ht="60.75" thickBot="1">
      <c r="B27" s="1336"/>
      <c r="C27" s="128">
        <v>4</v>
      </c>
      <c r="D27" s="233" t="s">
        <v>171</v>
      </c>
      <c r="E27" s="9">
        <v>1</v>
      </c>
      <c r="F27" s="10">
        <v>1</v>
      </c>
      <c r="G27" s="149">
        <v>77409280</v>
      </c>
      <c r="H27" s="1004">
        <v>145000000</v>
      </c>
      <c r="I27" s="1004">
        <v>144999997</v>
      </c>
      <c r="J27" s="1004">
        <v>115676856</v>
      </c>
      <c r="K27" s="1004"/>
      <c r="L27" s="7"/>
      <c r="M27" s="7"/>
      <c r="N27" s="7"/>
      <c r="O27" s="7"/>
      <c r="P27" s="7"/>
      <c r="Q27" s="7"/>
      <c r="R27" s="7"/>
    </row>
    <row r="28" spans="2:18" ht="24.75" thickBot="1">
      <c r="B28" s="1336"/>
      <c r="C28" s="128">
        <v>5</v>
      </c>
      <c r="D28" s="233" t="s">
        <v>172</v>
      </c>
      <c r="E28" s="9">
        <v>1</v>
      </c>
      <c r="F28" s="10">
        <v>1</v>
      </c>
      <c r="G28" s="149">
        <v>50000000</v>
      </c>
      <c r="H28" s="1004">
        <v>48383384</v>
      </c>
      <c r="I28" s="1004">
        <v>48348304</v>
      </c>
      <c r="J28" s="1004">
        <v>24024520</v>
      </c>
      <c r="K28" s="1004"/>
      <c r="L28" s="7"/>
      <c r="M28" s="7"/>
      <c r="N28" s="7"/>
      <c r="O28" s="7"/>
      <c r="P28" s="7"/>
      <c r="Q28" s="7"/>
      <c r="R28" s="7"/>
    </row>
    <row r="29" spans="2:18" ht="36.75" thickBot="1">
      <c r="B29" s="1336"/>
      <c r="C29" s="128">
        <v>6</v>
      </c>
      <c r="D29" s="233" t="s">
        <v>173</v>
      </c>
      <c r="E29" s="9">
        <v>1</v>
      </c>
      <c r="F29" s="10">
        <v>1</v>
      </c>
      <c r="G29" s="149">
        <v>125430117</v>
      </c>
      <c r="H29" s="1004">
        <v>148951394</v>
      </c>
      <c r="I29" s="1004">
        <v>136285935</v>
      </c>
      <c r="J29" s="1004">
        <v>90497656</v>
      </c>
      <c r="K29" s="1004"/>
      <c r="L29" s="7"/>
      <c r="M29" s="7"/>
      <c r="N29" s="7"/>
      <c r="O29" s="7"/>
      <c r="P29" s="7"/>
      <c r="Q29" s="7"/>
      <c r="R29" s="7"/>
    </row>
    <row r="30" spans="2:18" ht="48.75" thickBot="1">
      <c r="B30" s="1336"/>
      <c r="C30" s="128">
        <v>7</v>
      </c>
      <c r="D30" s="233" t="s">
        <v>174</v>
      </c>
      <c r="E30" s="9">
        <v>0.92859999999999998</v>
      </c>
      <c r="F30" s="10">
        <v>0.8</v>
      </c>
      <c r="G30" s="149">
        <v>100000000</v>
      </c>
      <c r="H30" s="1004">
        <v>53351514</v>
      </c>
      <c r="I30" s="1004">
        <v>53351514</v>
      </c>
      <c r="J30" s="1004">
        <v>1159300</v>
      </c>
      <c r="K30" s="1004" t="s">
        <v>1677</v>
      </c>
      <c r="L30" s="7"/>
      <c r="M30" s="7"/>
      <c r="N30" s="7"/>
      <c r="O30" s="7"/>
      <c r="P30" s="7"/>
      <c r="Q30" s="7"/>
      <c r="R30" s="7"/>
    </row>
    <row r="31" spans="2:18" ht="36.75" thickBot="1">
      <c r="B31" s="1336"/>
      <c r="C31" s="128">
        <v>8</v>
      </c>
      <c r="D31" s="233" t="s">
        <v>175</v>
      </c>
      <c r="E31" s="9">
        <v>0.77780000000000005</v>
      </c>
      <c r="F31" s="10">
        <v>0.5</v>
      </c>
      <c r="G31" s="149">
        <v>40000000</v>
      </c>
      <c r="H31" s="1004">
        <v>20000000</v>
      </c>
      <c r="I31" s="1004">
        <v>14411497</v>
      </c>
      <c r="J31" s="1004">
        <v>14354081</v>
      </c>
      <c r="K31" s="1004" t="s">
        <v>1678</v>
      </c>
      <c r="L31" s="7"/>
      <c r="M31" s="7"/>
      <c r="N31" s="7"/>
      <c r="O31" s="7"/>
      <c r="P31" s="7"/>
      <c r="Q31" s="7"/>
      <c r="R31" s="7"/>
    </row>
    <row r="32" spans="2:18" ht="36.75" thickBot="1">
      <c r="B32" s="1336"/>
      <c r="C32" s="128">
        <v>9</v>
      </c>
      <c r="D32" s="233" t="s">
        <v>176</v>
      </c>
      <c r="E32" s="9">
        <v>1</v>
      </c>
      <c r="F32" s="10">
        <v>1</v>
      </c>
      <c r="G32" s="149">
        <v>15000000</v>
      </c>
      <c r="H32" s="1004">
        <v>14585250</v>
      </c>
      <c r="I32" s="1004">
        <v>10701586</v>
      </c>
      <c r="J32" s="1004">
        <v>5721332</v>
      </c>
      <c r="K32" s="1004"/>
      <c r="L32" s="7"/>
      <c r="M32" s="7"/>
      <c r="N32" s="7"/>
      <c r="O32" s="7"/>
      <c r="P32" s="7"/>
      <c r="Q32" s="7"/>
      <c r="R32" s="7"/>
    </row>
    <row r="33" spans="2:18" ht="24.75" thickBot="1">
      <c r="B33" s="1336"/>
      <c r="C33" s="128">
        <v>10</v>
      </c>
      <c r="D33" s="233" t="s">
        <v>177</v>
      </c>
      <c r="E33" s="9">
        <v>1</v>
      </c>
      <c r="F33" s="10">
        <v>1</v>
      </c>
      <c r="G33" s="149">
        <v>63282546</v>
      </c>
      <c r="H33" s="1004">
        <v>45628550</v>
      </c>
      <c r="I33" s="1004">
        <v>41170550</v>
      </c>
      <c r="J33" s="1004">
        <v>17166988</v>
      </c>
      <c r="K33" s="1004"/>
      <c r="L33" s="7"/>
      <c r="M33" s="7"/>
      <c r="N33" s="7"/>
      <c r="O33" s="7"/>
      <c r="P33" s="7"/>
      <c r="Q33" s="7"/>
      <c r="R33" s="7"/>
    </row>
    <row r="34" spans="2:18" ht="75" customHeight="1" thickBot="1">
      <c r="B34" s="1336"/>
      <c r="C34" s="128">
        <v>11</v>
      </c>
      <c r="D34" s="233" t="s">
        <v>1679</v>
      </c>
      <c r="E34" s="9">
        <v>1</v>
      </c>
      <c r="F34" s="10">
        <v>0</v>
      </c>
      <c r="G34" s="149">
        <v>0</v>
      </c>
      <c r="H34" s="1004">
        <v>0</v>
      </c>
      <c r="I34" s="1004">
        <v>0</v>
      </c>
      <c r="J34" s="1004">
        <v>0</v>
      </c>
      <c r="K34" s="1004" t="s">
        <v>1680</v>
      </c>
      <c r="L34" s="7"/>
      <c r="M34" s="7"/>
      <c r="N34" s="7"/>
      <c r="O34" s="7"/>
      <c r="P34" s="7"/>
      <c r="Q34" s="7"/>
      <c r="R34" s="7"/>
    </row>
    <row r="35" spans="2:18" ht="72.75" thickBot="1">
      <c r="B35" s="1336"/>
      <c r="C35" s="128">
        <v>12</v>
      </c>
      <c r="D35" s="233" t="s">
        <v>178</v>
      </c>
      <c r="E35" s="9">
        <v>0.7</v>
      </c>
      <c r="F35" s="10">
        <v>0</v>
      </c>
      <c r="G35" s="149">
        <v>20000000</v>
      </c>
      <c r="H35" s="1004">
        <v>20000000</v>
      </c>
      <c r="I35" s="1004">
        <v>0</v>
      </c>
      <c r="J35" s="1004">
        <v>0</v>
      </c>
      <c r="K35" s="1004" t="s">
        <v>1681</v>
      </c>
      <c r="L35" s="7"/>
      <c r="M35" s="7"/>
      <c r="N35" s="7"/>
      <c r="O35" s="7"/>
      <c r="P35" s="7"/>
      <c r="Q35" s="7"/>
      <c r="R35" s="7"/>
    </row>
    <row r="36" spans="2:18" ht="24.75" thickBot="1">
      <c r="B36" s="1336"/>
      <c r="C36" s="128">
        <v>13</v>
      </c>
      <c r="D36" s="233" t="s">
        <v>179</v>
      </c>
      <c r="E36" s="9">
        <v>0.33329999999999999</v>
      </c>
      <c r="F36" s="10">
        <v>1</v>
      </c>
      <c r="G36" s="149">
        <v>20000000</v>
      </c>
      <c r="H36" s="1004">
        <v>30642000</v>
      </c>
      <c r="I36" s="1004">
        <v>24627258</v>
      </c>
      <c r="J36" s="1004">
        <v>0</v>
      </c>
      <c r="K36" s="1004" t="s">
        <v>1682</v>
      </c>
      <c r="L36" s="7"/>
      <c r="M36" s="7"/>
      <c r="N36" s="7"/>
      <c r="O36" s="7"/>
      <c r="P36" s="7"/>
      <c r="Q36" s="7"/>
      <c r="R36" s="7"/>
    </row>
    <row r="37" spans="2:18" ht="36.75" thickBot="1">
      <c r="B37" s="1336"/>
      <c r="C37" s="128">
        <v>14</v>
      </c>
      <c r="D37" s="1005" t="s">
        <v>180</v>
      </c>
      <c r="E37" s="1006">
        <v>0.75</v>
      </c>
      <c r="F37" s="10">
        <v>1</v>
      </c>
      <c r="G37" s="1007">
        <v>10000000</v>
      </c>
      <c r="H37" s="1004">
        <v>12000000</v>
      </c>
      <c r="I37" s="1004">
        <v>7500000</v>
      </c>
      <c r="J37" s="1004">
        <v>0</v>
      </c>
      <c r="K37" s="1004" t="s">
        <v>1683</v>
      </c>
      <c r="L37" s="7"/>
      <c r="M37" s="7"/>
      <c r="N37" s="7"/>
      <c r="O37" s="7"/>
      <c r="P37" s="7"/>
      <c r="Q37" s="7"/>
      <c r="R37" s="7"/>
    </row>
    <row r="38" spans="2:18" ht="48.75" thickBot="1">
      <c r="B38" s="1336"/>
      <c r="C38" s="128">
        <v>15</v>
      </c>
      <c r="D38" s="233" t="s">
        <v>181</v>
      </c>
      <c r="E38" s="1006">
        <v>1</v>
      </c>
      <c r="F38" s="10">
        <v>1</v>
      </c>
      <c r="G38" s="149">
        <v>15000000</v>
      </c>
      <c r="H38" s="1004">
        <v>20000000</v>
      </c>
      <c r="I38" s="1004">
        <v>5000000</v>
      </c>
      <c r="J38" s="1004">
        <v>0</v>
      </c>
      <c r="K38" s="1004" t="s">
        <v>1684</v>
      </c>
      <c r="L38" s="7"/>
      <c r="M38" s="7"/>
      <c r="N38" s="7"/>
      <c r="O38" s="7"/>
      <c r="P38" s="7"/>
      <c r="Q38" s="7"/>
      <c r="R38" s="7"/>
    </row>
    <row r="39" spans="2:18" ht="48.75" thickBot="1">
      <c r="B39" s="1336"/>
      <c r="C39" s="128">
        <v>16</v>
      </c>
      <c r="D39" s="233" t="s">
        <v>182</v>
      </c>
      <c r="E39" s="1006">
        <v>1</v>
      </c>
      <c r="F39" s="10">
        <v>1</v>
      </c>
      <c r="G39" s="149">
        <v>12742115</v>
      </c>
      <c r="H39" s="1004">
        <v>79000000</v>
      </c>
      <c r="I39" s="1004">
        <v>32562105</v>
      </c>
      <c r="J39" s="1004">
        <v>20206422</v>
      </c>
      <c r="K39" s="1004" t="s">
        <v>1685</v>
      </c>
      <c r="L39" s="7"/>
      <c r="M39" s="11"/>
      <c r="N39" s="7"/>
      <c r="O39" s="7"/>
      <c r="P39" s="7"/>
      <c r="Q39" s="7"/>
      <c r="R39" s="7"/>
    </row>
    <row r="40" spans="2:18" ht="72.75" thickBot="1">
      <c r="B40" s="1336"/>
      <c r="C40" s="1008">
        <v>17</v>
      </c>
      <c r="D40" s="1005" t="s">
        <v>183</v>
      </c>
      <c r="E40" s="1006">
        <v>0.47499999999999998</v>
      </c>
      <c r="F40" s="1009">
        <v>1</v>
      </c>
      <c r="G40" s="1010">
        <v>50000000</v>
      </c>
      <c r="H40" s="1011">
        <v>91086458</v>
      </c>
      <c r="I40" s="1011">
        <v>62774073</v>
      </c>
      <c r="J40" s="1011">
        <v>0</v>
      </c>
      <c r="K40" s="1011" t="s">
        <v>1686</v>
      </c>
      <c r="L40" s="7"/>
      <c r="M40" s="11"/>
      <c r="N40" s="7"/>
      <c r="O40" s="7"/>
      <c r="P40" s="7"/>
      <c r="Q40" s="7"/>
      <c r="R40" s="7"/>
    </row>
    <row r="41" spans="2:18" ht="15.75" thickBot="1">
      <c r="B41" s="1336"/>
      <c r="C41" s="136"/>
      <c r="D41" s="180" t="s">
        <v>184</v>
      </c>
      <c r="E41" s="135"/>
      <c r="F41" s="135"/>
      <c r="G41" s="153">
        <f>SUM(G24:G40)</f>
        <v>621739544</v>
      </c>
      <c r="H41" s="153">
        <f>SUM(H24:H40)</f>
        <v>765628550</v>
      </c>
      <c r="I41" s="153">
        <f>SUM(I24:I40)</f>
        <v>616202459</v>
      </c>
      <c r="J41" s="153">
        <f>SUM(J24:J40)</f>
        <v>308205273</v>
      </c>
      <c r="K41" s="149"/>
      <c r="L41" s="7"/>
      <c r="M41" s="7"/>
      <c r="N41" s="7"/>
      <c r="O41" s="7"/>
      <c r="P41" s="7"/>
      <c r="Q41" s="7"/>
      <c r="R41" s="7"/>
    </row>
    <row r="42" spans="2:18">
      <c r="B42" s="1336"/>
      <c r="C42" s="151"/>
      <c r="D42" s="1202" t="s">
        <v>185</v>
      </c>
      <c r="E42" s="1203"/>
      <c r="F42" s="1203"/>
      <c r="G42" s="1203"/>
      <c r="H42" s="1203"/>
      <c r="I42" s="1203"/>
      <c r="J42" s="1203"/>
      <c r="K42" s="1204"/>
      <c r="L42" s="7"/>
      <c r="M42" s="7"/>
      <c r="N42" s="7"/>
      <c r="O42" s="7"/>
      <c r="P42" s="7"/>
      <c r="Q42" s="7"/>
      <c r="R42" s="7"/>
    </row>
    <row r="43" spans="2:18" ht="15.75" thickBot="1">
      <c r="B43" s="1336"/>
      <c r="C43" s="151"/>
      <c r="D43" s="1202" t="s">
        <v>186</v>
      </c>
      <c r="E43" s="1203"/>
      <c r="F43" s="1203"/>
      <c r="G43" s="1203"/>
      <c r="H43" s="1203"/>
      <c r="I43" s="1203"/>
      <c r="J43" s="1203"/>
      <c r="K43" s="1204"/>
      <c r="L43" s="7"/>
      <c r="M43" s="7"/>
      <c r="N43" s="7"/>
      <c r="O43" s="7"/>
      <c r="P43" s="7"/>
      <c r="Q43" s="7"/>
      <c r="R43" s="7"/>
    </row>
    <row r="44" spans="2:18" ht="15.75" thickBot="1">
      <c r="B44" s="1336"/>
      <c r="C44" s="1395" t="s">
        <v>105</v>
      </c>
      <c r="D44" s="1573" t="s">
        <v>187</v>
      </c>
      <c r="E44" s="1001" t="s">
        <v>188</v>
      </c>
      <c r="F44" s="1576" t="s">
        <v>189</v>
      </c>
      <c r="G44" s="1577"/>
      <c r="H44" s="1003"/>
      <c r="I44" s="137"/>
      <c r="K44" s="438"/>
      <c r="L44" s="7"/>
      <c r="M44" s="7"/>
      <c r="N44" s="7"/>
      <c r="O44" s="7"/>
      <c r="P44" s="7"/>
      <c r="Q44" s="7"/>
      <c r="R44" s="7"/>
    </row>
    <row r="45" spans="2:18">
      <c r="B45" s="1336"/>
      <c r="C45" s="1572"/>
      <c r="D45" s="1574"/>
      <c r="E45" s="1335" t="s">
        <v>190</v>
      </c>
      <c r="F45" s="1335" t="s">
        <v>191</v>
      </c>
      <c r="G45" s="509" t="s">
        <v>192</v>
      </c>
      <c r="H45" s="1335" t="s">
        <v>167</v>
      </c>
      <c r="I45" s="137"/>
      <c r="K45" s="438"/>
      <c r="L45" s="7"/>
      <c r="M45" s="7"/>
      <c r="N45" s="7"/>
      <c r="O45" s="7"/>
      <c r="P45" s="7"/>
      <c r="Q45" s="7"/>
      <c r="R45" s="7"/>
    </row>
    <row r="46" spans="2:18" ht="24.75" thickBot="1">
      <c r="B46" s="1336"/>
      <c r="C46" s="1396"/>
      <c r="D46" s="1575"/>
      <c r="E46" s="1337"/>
      <c r="F46" s="1337"/>
      <c r="G46" s="209" t="s">
        <v>193</v>
      </c>
      <c r="H46" s="1337"/>
      <c r="I46" s="137"/>
      <c r="K46" s="438"/>
      <c r="L46" s="7"/>
      <c r="M46" s="7"/>
      <c r="N46" s="7"/>
      <c r="O46" s="7"/>
      <c r="P46" s="7"/>
      <c r="Q46" s="7"/>
      <c r="R46" s="7"/>
    </row>
    <row r="47" spans="2:18" ht="15.75" thickBot="1">
      <c r="B47" s="1336"/>
      <c r="C47" s="214">
        <v>1</v>
      </c>
      <c r="D47" s="13">
        <f>+H24/$H$41</f>
        <v>1.3061163928643989E-2</v>
      </c>
      <c r="E47" s="1012">
        <f t="shared" ref="E47:E63" si="1">+F24</f>
        <v>1</v>
      </c>
      <c r="F47" s="14">
        <f t="shared" ref="F47:G63" si="2">IFERROR(I24/H24,0)</f>
        <v>0.75</v>
      </c>
      <c r="G47" s="14">
        <f t="shared" si="2"/>
        <v>0.99601573333333338</v>
      </c>
      <c r="H47" s="152"/>
      <c r="I47" s="137"/>
      <c r="J47" s="1013"/>
      <c r="K47" s="438"/>
      <c r="L47" s="7"/>
      <c r="M47" s="7"/>
      <c r="N47" s="7"/>
      <c r="O47" s="7"/>
      <c r="P47" s="7"/>
      <c r="Q47" s="7"/>
      <c r="R47" s="7"/>
    </row>
    <row r="48" spans="2:18" ht="15.75" thickBot="1">
      <c r="B48" s="1336"/>
      <c r="C48" s="214">
        <v>2</v>
      </c>
      <c r="D48" s="13">
        <f t="shared" ref="D48:D62" si="3">+H25/$H$41</f>
        <v>1.9591745892965983E-2</v>
      </c>
      <c r="E48" s="1012">
        <f t="shared" si="1"/>
        <v>1</v>
      </c>
      <c r="F48" s="14">
        <f t="shared" si="2"/>
        <v>0.99797599999999997</v>
      </c>
      <c r="G48" s="14">
        <f t="shared" si="2"/>
        <v>0.79681274900398402</v>
      </c>
      <c r="H48" s="152"/>
      <c r="I48" s="137"/>
      <c r="K48" s="438"/>
      <c r="L48" s="7"/>
      <c r="M48" s="7"/>
      <c r="N48" s="7"/>
      <c r="O48" s="7"/>
      <c r="P48" s="7"/>
      <c r="Q48" s="7"/>
      <c r="R48" s="7"/>
    </row>
    <row r="49" spans="2:18" ht="15.75" thickBot="1">
      <c r="B49" s="1336"/>
      <c r="C49" s="214">
        <v>3</v>
      </c>
      <c r="D49" s="13">
        <f t="shared" si="3"/>
        <v>1.5673396714372786E-2</v>
      </c>
      <c r="E49" s="1012">
        <f t="shared" si="1"/>
        <v>1</v>
      </c>
      <c r="F49" s="14">
        <f t="shared" si="2"/>
        <v>1</v>
      </c>
      <c r="G49" s="14">
        <f t="shared" si="2"/>
        <v>0</v>
      </c>
      <c r="H49" s="152"/>
      <c r="I49" s="137"/>
      <c r="K49" s="438"/>
      <c r="L49" s="7"/>
      <c r="M49" s="7"/>
      <c r="N49" s="7"/>
      <c r="O49" s="7"/>
      <c r="P49" s="7"/>
      <c r="Q49" s="7"/>
      <c r="R49" s="7"/>
    </row>
    <row r="50" spans="2:18" ht="15.75" thickBot="1">
      <c r="B50" s="1336"/>
      <c r="C50" s="214">
        <v>4</v>
      </c>
      <c r="D50" s="13">
        <f t="shared" si="3"/>
        <v>0.18938687696533782</v>
      </c>
      <c r="E50" s="1012">
        <f t="shared" si="1"/>
        <v>1</v>
      </c>
      <c r="F50" s="14">
        <f t="shared" si="2"/>
        <v>0.99999997931034479</v>
      </c>
      <c r="G50" s="14">
        <f t="shared" si="2"/>
        <v>0.7977714371952711</v>
      </c>
      <c r="H50" s="152"/>
      <c r="I50" s="137"/>
      <c r="K50" s="438"/>
      <c r="L50" s="7"/>
      <c r="M50" s="7"/>
      <c r="N50" s="7"/>
      <c r="O50" s="7"/>
      <c r="P50" s="7"/>
      <c r="Q50" s="7"/>
      <c r="R50" s="7"/>
    </row>
    <row r="51" spans="2:18" ht="15.75" thickBot="1">
      <c r="B51" s="1336"/>
      <c r="C51" s="214">
        <v>5</v>
      </c>
      <c r="D51" s="13">
        <f t="shared" si="3"/>
        <v>6.319433098465306E-2</v>
      </c>
      <c r="E51" s="1012">
        <f t="shared" si="1"/>
        <v>1</v>
      </c>
      <c r="F51" s="14">
        <f t="shared" si="2"/>
        <v>0.99927495770035435</v>
      </c>
      <c r="G51" s="14">
        <f t="shared" si="2"/>
        <v>0.496905124117694</v>
      </c>
      <c r="H51" s="152"/>
      <c r="I51" s="137"/>
      <c r="K51" s="438"/>
      <c r="L51" s="7"/>
      <c r="M51" s="7"/>
      <c r="N51" s="7"/>
      <c r="O51" s="7"/>
      <c r="P51" s="7"/>
      <c r="Q51" s="7"/>
      <c r="R51" s="7"/>
    </row>
    <row r="52" spans="2:18" ht="15.75" thickBot="1">
      <c r="B52" s="1336"/>
      <c r="C52" s="214">
        <v>6</v>
      </c>
      <c r="D52" s="13">
        <f t="shared" si="3"/>
        <v>0.19454785744340386</v>
      </c>
      <c r="E52" s="1012">
        <f t="shared" si="1"/>
        <v>1</v>
      </c>
      <c r="F52" s="14">
        <f t="shared" si="2"/>
        <v>0.91496918115449122</v>
      </c>
      <c r="G52" s="14">
        <f t="shared" si="2"/>
        <v>0.66402784704085571</v>
      </c>
      <c r="H52" s="152"/>
      <c r="I52" s="137"/>
      <c r="K52" s="438"/>
      <c r="L52" s="7"/>
      <c r="M52" s="7"/>
      <c r="N52" s="7"/>
      <c r="O52" s="7"/>
      <c r="P52" s="7"/>
      <c r="Q52" s="7"/>
      <c r="R52" s="7"/>
    </row>
    <row r="53" spans="2:18" ht="15.75" thickBot="1">
      <c r="B53" s="1336"/>
      <c r="C53" s="214">
        <v>7</v>
      </c>
      <c r="D53" s="13">
        <f t="shared" si="3"/>
        <v>6.9683287019534468E-2</v>
      </c>
      <c r="E53" s="1012">
        <f t="shared" si="1"/>
        <v>0.8</v>
      </c>
      <c r="F53" s="14">
        <f t="shared" si="2"/>
        <v>1</v>
      </c>
      <c r="G53" s="14">
        <f t="shared" si="2"/>
        <v>2.1729467696080751E-2</v>
      </c>
      <c r="H53" s="152"/>
      <c r="I53" s="137"/>
      <c r="K53" s="438"/>
      <c r="L53" s="7"/>
      <c r="M53" s="7"/>
      <c r="N53" s="7"/>
      <c r="O53" s="7"/>
      <c r="P53" s="7"/>
      <c r="Q53" s="7"/>
      <c r="R53" s="7"/>
    </row>
    <row r="54" spans="2:18" ht="15.75" thickBot="1">
      <c r="B54" s="1336"/>
      <c r="C54" s="214">
        <v>8</v>
      </c>
      <c r="D54" s="13">
        <f t="shared" si="3"/>
        <v>2.6122327857287977E-2</v>
      </c>
      <c r="E54" s="1012">
        <f t="shared" si="1"/>
        <v>0.5</v>
      </c>
      <c r="F54" s="14">
        <f t="shared" si="2"/>
        <v>0.72057484999999999</v>
      </c>
      <c r="G54" s="14">
        <f t="shared" si="2"/>
        <v>0.9960159586474604</v>
      </c>
      <c r="H54" s="152"/>
      <c r="I54" s="137"/>
      <c r="K54" s="438"/>
      <c r="L54" s="7"/>
      <c r="M54" s="7"/>
      <c r="N54" s="7"/>
      <c r="O54" s="7"/>
      <c r="P54" s="7"/>
      <c r="Q54" s="7"/>
      <c r="R54" s="7"/>
    </row>
    <row r="55" spans="2:18" ht="15.75" thickBot="1">
      <c r="B55" s="1336"/>
      <c r="C55" s="214">
        <v>9</v>
      </c>
      <c r="D55" s="13">
        <f t="shared" si="3"/>
        <v>1.9050034119025474E-2</v>
      </c>
      <c r="E55" s="1012">
        <f t="shared" si="1"/>
        <v>1</v>
      </c>
      <c r="F55" s="14">
        <f t="shared" si="2"/>
        <v>0.73372660736017548</v>
      </c>
      <c r="G55" s="14">
        <f t="shared" si="2"/>
        <v>0.53462468086506054</v>
      </c>
      <c r="H55" s="152"/>
      <c r="I55" s="137"/>
      <c r="K55" s="438"/>
      <c r="L55" s="7"/>
      <c r="M55" s="7"/>
      <c r="N55" s="7"/>
      <c r="O55" s="7"/>
      <c r="P55" s="7"/>
      <c r="Q55" s="7"/>
      <c r="R55" s="7"/>
    </row>
    <row r="56" spans="2:18" ht="15.75" thickBot="1">
      <c r="B56" s="1336"/>
      <c r="C56" s="214">
        <v>10</v>
      </c>
      <c r="D56" s="13">
        <f t="shared" si="3"/>
        <v>5.9596197137632867E-2</v>
      </c>
      <c r="E56" s="1012">
        <f t="shared" si="1"/>
        <v>1</v>
      </c>
      <c r="F56" s="14">
        <f t="shared" si="2"/>
        <v>0.90229801297652457</v>
      </c>
      <c r="G56" s="14">
        <f t="shared" si="2"/>
        <v>0.41697252040596983</v>
      </c>
      <c r="H56" s="152"/>
      <c r="I56" s="137"/>
      <c r="K56" s="438"/>
      <c r="L56" s="7"/>
      <c r="M56" s="7"/>
      <c r="N56" s="7"/>
      <c r="O56" s="7"/>
      <c r="P56" s="7"/>
      <c r="Q56" s="7"/>
      <c r="R56" s="7"/>
    </row>
    <row r="57" spans="2:18" ht="15.75" thickBot="1">
      <c r="B57" s="1336"/>
      <c r="C57" s="214">
        <v>11</v>
      </c>
      <c r="D57" s="13">
        <f t="shared" si="3"/>
        <v>0</v>
      </c>
      <c r="E57" s="1012">
        <f t="shared" si="1"/>
        <v>0</v>
      </c>
      <c r="F57" s="14">
        <f t="shared" si="2"/>
        <v>0</v>
      </c>
      <c r="G57" s="14">
        <f t="shared" si="2"/>
        <v>0</v>
      </c>
      <c r="H57" s="152"/>
      <c r="I57" s="137"/>
      <c r="K57" s="438"/>
      <c r="L57" s="7"/>
      <c r="M57" s="7"/>
      <c r="N57" s="7"/>
      <c r="O57" s="7"/>
      <c r="P57" s="7"/>
      <c r="Q57" s="7"/>
      <c r="R57" s="7"/>
    </row>
    <row r="58" spans="2:18" ht="15.75" thickBot="1">
      <c r="B58" s="1336"/>
      <c r="C58" s="214">
        <v>12</v>
      </c>
      <c r="D58" s="13">
        <f t="shared" si="3"/>
        <v>2.6122327857287977E-2</v>
      </c>
      <c r="E58" s="1012">
        <f t="shared" si="1"/>
        <v>0</v>
      </c>
      <c r="F58" s="14">
        <f t="shared" si="2"/>
        <v>0</v>
      </c>
      <c r="G58" s="14">
        <f t="shared" si="2"/>
        <v>0</v>
      </c>
      <c r="H58" s="152"/>
      <c r="I58" s="137"/>
      <c r="K58" s="438"/>
      <c r="L58" s="7"/>
      <c r="M58" s="7"/>
      <c r="N58" s="7"/>
      <c r="O58" s="7"/>
      <c r="P58" s="7"/>
      <c r="Q58" s="7"/>
      <c r="R58" s="7"/>
    </row>
    <row r="59" spans="2:18" ht="15.75" thickBot="1">
      <c r="B59" s="1336"/>
      <c r="C59" s="214">
        <v>13</v>
      </c>
      <c r="D59" s="13">
        <f t="shared" si="3"/>
        <v>4.0022018510150907E-2</v>
      </c>
      <c r="E59" s="1012">
        <f t="shared" si="1"/>
        <v>1</v>
      </c>
      <c r="F59" s="14">
        <f t="shared" si="2"/>
        <v>0.80370922263559819</v>
      </c>
      <c r="G59" s="14">
        <f t="shared" si="2"/>
        <v>0</v>
      </c>
      <c r="H59" s="152"/>
      <c r="I59" s="137"/>
      <c r="K59" s="438"/>
      <c r="L59" s="7"/>
      <c r="M59" s="7"/>
      <c r="N59" s="7"/>
      <c r="O59" s="7"/>
      <c r="P59" s="7"/>
      <c r="Q59" s="7"/>
      <c r="R59" s="7"/>
    </row>
    <row r="60" spans="2:18" ht="15.75" thickBot="1">
      <c r="B60" s="1336"/>
      <c r="C60" s="214">
        <v>14</v>
      </c>
      <c r="D60" s="13">
        <f t="shared" si="3"/>
        <v>1.5673396714372786E-2</v>
      </c>
      <c r="E60" s="1012">
        <f t="shared" si="1"/>
        <v>1</v>
      </c>
      <c r="F60" s="14">
        <f t="shared" si="2"/>
        <v>0.625</v>
      </c>
      <c r="G60" s="14">
        <f t="shared" si="2"/>
        <v>0</v>
      </c>
      <c r="H60" s="152"/>
      <c r="I60" s="137"/>
      <c r="K60" s="438"/>
      <c r="L60" s="7"/>
      <c r="M60" s="7"/>
      <c r="N60" s="7"/>
      <c r="O60" s="7"/>
      <c r="P60" s="7"/>
      <c r="Q60" s="7"/>
      <c r="R60" s="7"/>
    </row>
    <row r="61" spans="2:18" ht="15.75" thickBot="1">
      <c r="B61" s="1336"/>
      <c r="C61" s="214">
        <v>15</v>
      </c>
      <c r="D61" s="13">
        <f t="shared" si="3"/>
        <v>2.6122327857287977E-2</v>
      </c>
      <c r="E61" s="1012">
        <f t="shared" si="1"/>
        <v>1</v>
      </c>
      <c r="F61" s="14">
        <f t="shared" si="2"/>
        <v>0.25</v>
      </c>
      <c r="G61" s="14">
        <f t="shared" si="2"/>
        <v>0</v>
      </c>
      <c r="H61" s="152"/>
      <c r="I61" s="137"/>
      <c r="K61" s="438"/>
      <c r="L61" s="7"/>
      <c r="M61" s="7"/>
      <c r="N61" s="7"/>
      <c r="O61" s="7"/>
      <c r="P61" s="7"/>
      <c r="Q61" s="7"/>
      <c r="R61" s="7"/>
    </row>
    <row r="62" spans="2:18" ht="15.75" thickBot="1">
      <c r="B62" s="1336"/>
      <c r="C62" s="214">
        <v>16</v>
      </c>
      <c r="D62" s="13">
        <f t="shared" si="3"/>
        <v>0.10318319503628751</v>
      </c>
      <c r="E62" s="1012">
        <f t="shared" si="1"/>
        <v>1</v>
      </c>
      <c r="F62" s="14">
        <f t="shared" si="2"/>
        <v>0.41217854430379747</v>
      </c>
      <c r="G62" s="14">
        <f t="shared" si="2"/>
        <v>0.6205502377687192</v>
      </c>
      <c r="H62" s="152"/>
      <c r="I62" s="137"/>
      <c r="K62" s="438"/>
      <c r="L62" s="7"/>
      <c r="M62" s="7"/>
      <c r="N62" s="7"/>
      <c r="O62" s="7"/>
      <c r="P62" s="7"/>
      <c r="Q62" s="7"/>
      <c r="R62" s="7"/>
    </row>
    <row r="63" spans="2:18" ht="15.75" thickBot="1">
      <c r="B63" s="1336"/>
      <c r="C63" s="214">
        <v>17</v>
      </c>
      <c r="D63" s="13">
        <f>+H40/$H$41</f>
        <v>0.11896951596175456</v>
      </c>
      <c r="E63" s="1012">
        <f t="shared" si="1"/>
        <v>1</v>
      </c>
      <c r="F63" s="14">
        <f t="shared" si="2"/>
        <v>0.68917020574013321</v>
      </c>
      <c r="G63" s="14">
        <f t="shared" si="2"/>
        <v>0</v>
      </c>
      <c r="H63" s="152"/>
      <c r="I63" s="137"/>
      <c r="K63" s="438"/>
      <c r="L63" s="7"/>
      <c r="M63" s="7"/>
      <c r="N63" s="7"/>
      <c r="O63" s="7"/>
      <c r="P63" s="7"/>
      <c r="Q63" s="7"/>
      <c r="R63" s="7"/>
    </row>
    <row r="64" spans="2:18" ht="15.75" thickBot="1">
      <c r="B64" s="1337"/>
      <c r="C64" s="214"/>
      <c r="D64" s="1014">
        <f>+[8]Formulas!D31</f>
        <v>1.0000000000000002</v>
      </c>
      <c r="E64" s="1015">
        <f>+D47*E47+D48*E48+D49*E49+D50*E50+D51*E51+D62*E62+D52*E52+D53*E53+D54*E54+D55*E55+D56*E56+D57*E57+D58*E58+D59*E59+D60*E60+D61*E61+D63*E63</f>
        <v>0.94687985081016102</v>
      </c>
      <c r="F64" s="1016">
        <f>+D47*F47+D48*F48+D49*F49+D50*F50+D51*F51+D62*F62+D52*F52+D53*F53+D54*F54+D55*F55+D56*F56+D57*F57+D58*F58+D59*F59+D60*F60+D61*F61+D63*F63</f>
        <v>0.80483213302325263</v>
      </c>
      <c r="G64" s="14">
        <f t="shared" ref="G64" si="4">IFERROR(J41/I41,0)</f>
        <v>0.50016884629147507</v>
      </c>
      <c r="H64" s="152"/>
      <c r="I64" s="171"/>
      <c r="K64" s="172"/>
      <c r="L64" s="7"/>
      <c r="M64" s="7" t="s">
        <v>194</v>
      </c>
      <c r="N64" s="7"/>
      <c r="O64" s="7"/>
      <c r="P64" s="7"/>
      <c r="Q64" s="7"/>
      <c r="R64" s="7"/>
    </row>
    <row r="65" spans="2:18" ht="24" customHeight="1" thickBot="1">
      <c r="B65" s="232" t="s">
        <v>195</v>
      </c>
      <c r="C65" s="15"/>
      <c r="D65" s="1563" t="s">
        <v>196</v>
      </c>
      <c r="E65" s="1564"/>
      <c r="F65" s="1564"/>
      <c r="G65" s="1564"/>
      <c r="H65" s="1564"/>
      <c r="I65" s="1564"/>
      <c r="J65" s="1564"/>
      <c r="K65" s="1565"/>
      <c r="L65" s="7"/>
      <c r="M65" s="7"/>
      <c r="N65" s="7"/>
      <c r="O65" s="7"/>
      <c r="P65" s="7"/>
      <c r="Q65" s="7"/>
      <c r="R65" s="7"/>
    </row>
    <row r="66" spans="2:18" ht="36.75" thickBot="1">
      <c r="B66" s="232" t="s">
        <v>197</v>
      </c>
      <c r="C66" s="15"/>
      <c r="D66" s="1563" t="s">
        <v>198</v>
      </c>
      <c r="E66" s="1564"/>
      <c r="F66" s="1564"/>
      <c r="G66" s="1564"/>
      <c r="H66" s="1564"/>
      <c r="I66" s="1564"/>
      <c r="J66" s="1564"/>
      <c r="K66" s="1565"/>
      <c r="L66" s="7"/>
      <c r="M66" s="7"/>
      <c r="N66" s="7"/>
      <c r="O66" s="7"/>
      <c r="P66" s="7"/>
      <c r="Q66" s="7"/>
      <c r="R66" s="7"/>
    </row>
    <row r="67" spans="2:18" ht="15.75" thickBot="1">
      <c r="B67" s="16"/>
      <c r="C67" s="17"/>
      <c r="D67" s="18"/>
      <c r="E67" s="18"/>
      <c r="F67" s="18"/>
      <c r="G67" s="18"/>
      <c r="H67" s="18"/>
      <c r="I67" s="18"/>
      <c r="J67" s="18"/>
      <c r="K67" s="18"/>
      <c r="L67" s="7"/>
      <c r="M67" s="7"/>
      <c r="N67" s="7"/>
      <c r="O67" s="7"/>
      <c r="P67" s="7"/>
      <c r="Q67" s="7"/>
      <c r="R67" s="7"/>
    </row>
    <row r="68" spans="2:18" ht="24" customHeight="1" thickBot="1">
      <c r="B68" s="1566" t="s">
        <v>199</v>
      </c>
      <c r="C68" s="1567"/>
      <c r="D68" s="1567"/>
      <c r="E68" s="1568"/>
      <c r="F68" s="18"/>
      <c r="G68" s="18"/>
      <c r="H68" s="18"/>
      <c r="I68" s="18"/>
      <c r="J68" s="18"/>
      <c r="K68" s="18"/>
      <c r="L68" s="7"/>
      <c r="M68" s="7"/>
      <c r="N68" s="7"/>
      <c r="O68" s="7"/>
      <c r="P68" s="7"/>
      <c r="Q68" s="7"/>
      <c r="R68" s="7"/>
    </row>
    <row r="69" spans="2:18" ht="15.75" thickBot="1">
      <c r="B69" s="1560">
        <v>1</v>
      </c>
      <c r="C69" s="719"/>
      <c r="D69" s="19" t="s">
        <v>200</v>
      </c>
      <c r="E69" s="233" t="s">
        <v>201</v>
      </c>
      <c r="F69" s="18"/>
      <c r="G69" s="18"/>
      <c r="H69" s="18"/>
      <c r="I69" s="18"/>
      <c r="J69" s="18"/>
      <c r="K69" s="18"/>
      <c r="L69" s="7"/>
      <c r="M69" s="7"/>
      <c r="N69" s="7"/>
      <c r="O69" s="7"/>
      <c r="P69" s="7"/>
      <c r="Q69" s="7"/>
      <c r="R69" s="7"/>
    </row>
    <row r="70" spans="2:18" ht="36.75" thickBot="1">
      <c r="B70" s="1561"/>
      <c r="C70" s="719"/>
      <c r="D70" s="20" t="s">
        <v>202</v>
      </c>
      <c r="E70" s="233" t="s">
        <v>203</v>
      </c>
      <c r="F70" s="18"/>
      <c r="G70" s="18"/>
      <c r="H70" s="18"/>
      <c r="I70" s="18"/>
      <c r="J70" s="18"/>
      <c r="K70" s="18"/>
      <c r="L70" s="7"/>
      <c r="M70" s="7"/>
      <c r="N70" s="7"/>
      <c r="O70" s="7"/>
      <c r="P70" s="7"/>
      <c r="Q70" s="7"/>
      <c r="R70" s="7"/>
    </row>
    <row r="71" spans="2:18" ht="36.75" thickBot="1">
      <c r="B71" s="1561"/>
      <c r="C71" s="719"/>
      <c r="D71" s="20" t="s">
        <v>204</v>
      </c>
      <c r="E71" s="233" t="s">
        <v>1687</v>
      </c>
      <c r="F71" s="18"/>
      <c r="G71" s="18"/>
      <c r="H71" s="18"/>
      <c r="I71" s="18"/>
      <c r="J71" s="18"/>
      <c r="K71" s="18"/>
      <c r="L71" s="7"/>
      <c r="M71" s="7"/>
      <c r="N71" s="7"/>
      <c r="O71" s="7"/>
      <c r="P71" s="7"/>
      <c r="Q71" s="7"/>
      <c r="R71" s="7"/>
    </row>
    <row r="72" spans="2:18" ht="36.75" thickBot="1">
      <c r="B72" s="1561"/>
      <c r="C72" s="719"/>
      <c r="D72" s="20" t="s">
        <v>205</v>
      </c>
      <c r="E72" s="233" t="s">
        <v>206</v>
      </c>
      <c r="F72" s="18"/>
      <c r="G72" s="18"/>
      <c r="H72" s="18"/>
      <c r="I72" s="18"/>
      <c r="J72" s="18"/>
      <c r="K72" s="18"/>
      <c r="L72" s="7"/>
      <c r="M72" s="7"/>
      <c r="N72" s="7"/>
      <c r="O72" s="7"/>
      <c r="P72" s="7"/>
      <c r="Q72" s="7"/>
      <c r="R72" s="7"/>
    </row>
    <row r="73" spans="2:18" ht="45.75" thickBot="1">
      <c r="B73" s="1561"/>
      <c r="C73" s="719"/>
      <c r="D73" s="20" t="s">
        <v>207</v>
      </c>
      <c r="E73" s="21" t="s">
        <v>1688</v>
      </c>
      <c r="F73" s="18"/>
      <c r="G73" s="18"/>
      <c r="H73" s="18"/>
      <c r="I73" s="18"/>
      <c r="J73" s="18"/>
      <c r="K73" s="18"/>
      <c r="L73" s="7"/>
      <c r="M73" s="7"/>
      <c r="N73" s="7"/>
      <c r="O73" s="7"/>
      <c r="P73" s="7"/>
      <c r="Q73" s="7"/>
      <c r="R73" s="7"/>
    </row>
    <row r="74" spans="2:18" ht="24.75" thickBot="1">
      <c r="B74" s="1561"/>
      <c r="C74" s="719"/>
      <c r="D74" s="20" t="s">
        <v>208</v>
      </c>
      <c r="E74" s="233" t="s">
        <v>209</v>
      </c>
      <c r="F74" s="18"/>
      <c r="G74" s="18"/>
      <c r="H74" s="18"/>
      <c r="I74" s="18"/>
      <c r="J74" s="18"/>
      <c r="K74" s="18"/>
      <c r="L74" s="7"/>
      <c r="M74" s="7"/>
      <c r="N74" s="7"/>
      <c r="O74" s="7"/>
      <c r="P74" s="7"/>
      <c r="Q74" s="7"/>
      <c r="R74" s="7"/>
    </row>
    <row r="75" spans="2:18" ht="15.75" thickBot="1">
      <c r="B75" s="1562"/>
      <c r="C75" s="22"/>
      <c r="D75" s="20" t="s">
        <v>210</v>
      </c>
      <c r="E75" s="23" t="s">
        <v>211</v>
      </c>
      <c r="F75" s="18"/>
      <c r="G75" s="18"/>
      <c r="H75" s="18"/>
      <c r="I75" s="18"/>
      <c r="J75" s="18"/>
      <c r="K75" s="18"/>
      <c r="L75" s="7"/>
      <c r="M75" s="7"/>
      <c r="N75" s="7"/>
      <c r="O75" s="7"/>
      <c r="P75" s="7"/>
      <c r="Q75" s="7"/>
      <c r="R75" s="7"/>
    </row>
    <row r="76" spans="2:18" ht="15.75" thickBot="1">
      <c r="B76" s="16"/>
      <c r="C76" s="17"/>
      <c r="D76" s="18"/>
      <c r="E76" s="18"/>
      <c r="F76" s="18"/>
      <c r="G76" s="18"/>
      <c r="H76" s="18"/>
      <c r="I76" s="18"/>
      <c r="J76" s="18"/>
      <c r="K76" s="18"/>
      <c r="L76" s="7"/>
      <c r="M76" s="7"/>
      <c r="N76" s="7"/>
      <c r="O76" s="7"/>
      <c r="P76" s="7"/>
      <c r="Q76" s="7"/>
      <c r="R76" s="7"/>
    </row>
    <row r="77" spans="2:18" ht="15.75" thickBot="1">
      <c r="B77" s="1566" t="s">
        <v>212</v>
      </c>
      <c r="C77" s="1567"/>
      <c r="D77" s="1567"/>
      <c r="E77" s="1568"/>
      <c r="F77" s="18"/>
      <c r="G77" s="18"/>
      <c r="H77" s="18"/>
      <c r="I77" s="18"/>
      <c r="J77" s="18"/>
      <c r="K77" s="18"/>
      <c r="L77" s="7"/>
      <c r="M77" s="7"/>
      <c r="N77" s="7"/>
      <c r="O77" s="7"/>
      <c r="P77" s="7"/>
      <c r="Q77" s="7"/>
      <c r="R77" s="7"/>
    </row>
    <row r="78" spans="2:18" ht="15.75" thickBot="1">
      <c r="B78" s="1560">
        <v>1</v>
      </c>
      <c r="C78" s="719"/>
      <c r="D78" s="19" t="s">
        <v>200</v>
      </c>
      <c r="E78" s="24" t="s">
        <v>213</v>
      </c>
      <c r="F78" s="18"/>
      <c r="G78" s="18"/>
      <c r="H78" s="18"/>
      <c r="I78" s="18"/>
      <c r="J78" s="18"/>
      <c r="K78" s="18"/>
      <c r="L78" s="7"/>
      <c r="M78" s="7"/>
      <c r="N78" s="7"/>
      <c r="O78" s="7"/>
      <c r="P78" s="7"/>
      <c r="Q78" s="7"/>
      <c r="R78" s="7"/>
    </row>
    <row r="79" spans="2:18" ht="15.75" thickBot="1">
      <c r="B79" s="1561"/>
      <c r="C79" s="719"/>
      <c r="D79" s="20" t="s">
        <v>202</v>
      </c>
      <c r="E79" s="24" t="s">
        <v>214</v>
      </c>
      <c r="F79" s="18"/>
      <c r="G79" s="18"/>
      <c r="H79" s="18"/>
      <c r="I79" s="18"/>
      <c r="J79" s="18"/>
      <c r="K79" s="18"/>
      <c r="L79" s="7"/>
      <c r="M79" s="7"/>
      <c r="N79" s="7"/>
      <c r="O79" s="7"/>
      <c r="P79" s="7"/>
      <c r="Q79" s="7"/>
      <c r="R79" s="7"/>
    </row>
    <row r="80" spans="2:18" ht="15.75" thickBot="1">
      <c r="B80" s="1561"/>
      <c r="C80" s="719"/>
      <c r="D80" s="20" t="s">
        <v>204</v>
      </c>
      <c r="E80" s="25"/>
      <c r="F80" s="18"/>
      <c r="G80" s="18"/>
      <c r="H80" s="18"/>
      <c r="I80" s="18"/>
      <c r="J80" s="18"/>
      <c r="K80" s="18"/>
      <c r="L80" s="7"/>
      <c r="M80" s="7"/>
      <c r="N80" s="7"/>
      <c r="O80" s="7"/>
      <c r="P80" s="7"/>
      <c r="Q80" s="7"/>
      <c r="R80" s="7"/>
    </row>
    <row r="81" spans="2:18" ht="15.75" thickBot="1">
      <c r="B81" s="1561"/>
      <c r="C81" s="719"/>
      <c r="D81" s="20" t="s">
        <v>205</v>
      </c>
      <c r="E81" s="25"/>
      <c r="F81" s="18"/>
      <c r="G81" s="18"/>
      <c r="H81" s="18"/>
      <c r="I81" s="18"/>
      <c r="J81" s="18"/>
      <c r="K81" s="18"/>
      <c r="L81" s="7"/>
      <c r="M81" s="7"/>
      <c r="N81" s="7"/>
      <c r="O81" s="7"/>
      <c r="P81" s="7"/>
      <c r="Q81" s="7"/>
      <c r="R81" s="7"/>
    </row>
    <row r="82" spans="2:18" ht="15.75" thickBot="1">
      <c r="B82" s="1561"/>
      <c r="C82" s="719"/>
      <c r="D82" s="20" t="s">
        <v>207</v>
      </c>
      <c r="E82" s="25"/>
      <c r="F82" s="18"/>
      <c r="G82" s="18"/>
      <c r="H82" s="18"/>
      <c r="I82" s="18"/>
      <c r="J82" s="18"/>
      <c r="K82" s="18"/>
      <c r="L82" s="7"/>
      <c r="M82" s="7"/>
      <c r="N82" s="7"/>
      <c r="O82" s="7"/>
      <c r="P82" s="7"/>
      <c r="Q82" s="7"/>
      <c r="R82" s="7"/>
    </row>
    <row r="83" spans="2:18" ht="15.75" thickBot="1">
      <c r="B83" s="1561"/>
      <c r="C83" s="719"/>
      <c r="D83" s="20" t="s">
        <v>208</v>
      </c>
      <c r="E83" s="25"/>
      <c r="F83" s="18"/>
      <c r="G83" s="18"/>
      <c r="H83" s="18"/>
      <c r="I83" s="18"/>
      <c r="J83" s="18"/>
      <c r="K83" s="18"/>
      <c r="L83" s="7"/>
      <c r="M83" s="7"/>
      <c r="N83" s="7"/>
      <c r="O83" s="7"/>
      <c r="P83" s="7"/>
      <c r="Q83" s="7"/>
      <c r="R83" s="7"/>
    </row>
    <row r="84" spans="2:18" ht="15.75" thickBot="1">
      <c r="B84" s="1562"/>
      <c r="C84" s="22"/>
      <c r="D84" s="20" t="s">
        <v>210</v>
      </c>
      <c r="E84" s="25"/>
      <c r="F84" s="18"/>
      <c r="G84" s="18"/>
      <c r="H84" s="18"/>
      <c r="I84" s="18"/>
      <c r="J84" s="18"/>
      <c r="K84" s="18"/>
      <c r="L84" s="7"/>
      <c r="M84" s="7"/>
      <c r="N84" s="7"/>
      <c r="O84" s="7"/>
      <c r="P84" s="7"/>
      <c r="Q84" s="7"/>
      <c r="R84" s="7"/>
    </row>
    <row r="85" spans="2:18" ht="15.75" thickBot="1">
      <c r="B85" s="16"/>
      <c r="C85" s="17"/>
      <c r="D85" s="18"/>
      <c r="E85" s="18"/>
      <c r="F85" s="18"/>
      <c r="G85" s="18"/>
      <c r="H85" s="18"/>
      <c r="I85" s="18"/>
      <c r="J85" s="18"/>
      <c r="K85" s="18"/>
      <c r="L85" s="7"/>
      <c r="M85" s="7"/>
      <c r="N85" s="7"/>
      <c r="O85" s="7"/>
      <c r="P85" s="7"/>
      <c r="Q85" s="7"/>
      <c r="R85" s="7"/>
    </row>
    <row r="86" spans="2:18" ht="15" customHeight="1" thickBot="1">
      <c r="B86" s="1017" t="s">
        <v>215</v>
      </c>
      <c r="C86" s="1018"/>
      <c r="D86" s="1018"/>
      <c r="E86" s="1019"/>
      <c r="F86" s="7"/>
      <c r="G86" s="18"/>
      <c r="H86" s="18"/>
      <c r="I86" s="18"/>
      <c r="J86" s="18"/>
      <c r="K86" s="18"/>
      <c r="L86" s="7"/>
      <c r="M86" s="7"/>
      <c r="N86" s="7"/>
      <c r="O86" s="7"/>
      <c r="P86" s="7"/>
      <c r="Q86" s="7"/>
      <c r="R86" s="7"/>
    </row>
    <row r="87" spans="2:18" ht="24.75" thickBot="1">
      <c r="B87" s="232" t="s">
        <v>216</v>
      </c>
      <c r="C87" s="20" t="s">
        <v>217</v>
      </c>
      <c r="D87" s="20" t="s">
        <v>218</v>
      </c>
      <c r="E87" s="20" t="s">
        <v>219</v>
      </c>
      <c r="F87" s="18"/>
      <c r="G87" s="18"/>
      <c r="H87" s="18"/>
      <c r="I87" s="18"/>
      <c r="J87" s="18"/>
      <c r="K87" s="7"/>
      <c r="L87" s="7"/>
      <c r="M87" s="7"/>
      <c r="N87" s="7"/>
      <c r="O87" s="7"/>
      <c r="P87" s="7"/>
      <c r="Q87" s="7"/>
      <c r="R87" s="7"/>
    </row>
    <row r="88" spans="2:18" ht="60.75" thickBot="1">
      <c r="B88" s="26">
        <v>42401</v>
      </c>
      <c r="C88" s="20">
        <v>0.01</v>
      </c>
      <c r="D88" s="27" t="s">
        <v>220</v>
      </c>
      <c r="E88" s="20"/>
      <c r="F88" s="18"/>
      <c r="G88" s="18"/>
      <c r="H88" s="18"/>
      <c r="I88" s="18"/>
      <c r="J88" s="18"/>
      <c r="K88" s="7"/>
      <c r="L88" s="7"/>
      <c r="M88" s="7"/>
      <c r="N88" s="7"/>
      <c r="O88" s="7"/>
      <c r="P88" s="7"/>
      <c r="Q88" s="7"/>
      <c r="R88" s="7"/>
    </row>
    <row r="89" spans="2:18" ht="15.75" thickBot="1">
      <c r="B89" s="28"/>
      <c r="C89" s="29"/>
      <c r="D89" s="18"/>
      <c r="E89" s="18"/>
      <c r="F89" s="18"/>
      <c r="G89" s="18"/>
      <c r="H89" s="18"/>
      <c r="I89" s="18"/>
      <c r="J89" s="18"/>
      <c r="K89" s="18"/>
      <c r="L89" s="7"/>
      <c r="M89" s="7"/>
      <c r="N89" s="7"/>
      <c r="O89" s="7"/>
      <c r="P89" s="7"/>
      <c r="Q89" s="7"/>
      <c r="R89" s="7"/>
    </row>
    <row r="90" spans="2:18" ht="24.75" thickBot="1">
      <c r="B90" s="30" t="s">
        <v>167</v>
      </c>
      <c r="C90" s="1020"/>
      <c r="D90" s="18"/>
      <c r="E90" s="18"/>
      <c r="F90" s="18"/>
      <c r="G90" s="18"/>
      <c r="H90" s="18"/>
      <c r="I90" s="18"/>
      <c r="J90" s="18"/>
      <c r="K90" s="18"/>
      <c r="L90" s="7"/>
      <c r="M90" s="7"/>
      <c r="N90" s="7"/>
      <c r="O90" s="7"/>
      <c r="P90" s="7"/>
      <c r="Q90" s="7"/>
      <c r="R90" s="7"/>
    </row>
    <row r="91" spans="2:18">
      <c r="B91" s="1402"/>
      <c r="C91" s="1403"/>
      <c r="D91" s="1403"/>
      <c r="E91" s="1403"/>
      <c r="F91" s="1403"/>
      <c r="G91" s="1404"/>
      <c r="H91" s="18"/>
      <c r="I91" s="18"/>
      <c r="J91" s="18"/>
      <c r="K91" s="18"/>
      <c r="L91" s="7"/>
      <c r="M91" s="7"/>
      <c r="N91" s="7"/>
      <c r="O91" s="7"/>
      <c r="P91" s="7"/>
      <c r="Q91" s="7"/>
      <c r="R91" s="7"/>
    </row>
    <row r="92" spans="2:18" ht="15.75" thickBot="1">
      <c r="B92" s="1405"/>
      <c r="C92" s="1406"/>
      <c r="D92" s="1406"/>
      <c r="E92" s="1406"/>
      <c r="F92" s="1406"/>
      <c r="G92" s="1407"/>
      <c r="H92" s="18"/>
      <c r="I92" s="18"/>
      <c r="J92" s="18"/>
      <c r="K92" s="18"/>
      <c r="L92" s="7"/>
      <c r="M92" s="7"/>
      <c r="N92" s="7"/>
      <c r="O92" s="7"/>
      <c r="P92" s="7"/>
      <c r="Q92" s="7"/>
      <c r="R92" s="7"/>
    </row>
    <row r="93" spans="2:18">
      <c r="B93" s="16"/>
      <c r="C93" s="17"/>
      <c r="D93" s="18"/>
      <c r="E93" s="18"/>
      <c r="F93" s="18"/>
      <c r="G93" s="18"/>
      <c r="H93" s="18"/>
      <c r="I93" s="18"/>
      <c r="J93" s="18"/>
      <c r="K93" s="18"/>
      <c r="L93" s="7"/>
      <c r="M93" s="7"/>
      <c r="N93" s="7"/>
      <c r="O93" s="7"/>
      <c r="P93" s="7"/>
      <c r="Q93" s="7"/>
      <c r="R93" s="7"/>
    </row>
    <row r="94" spans="2:18" ht="15.75" thickBot="1">
      <c r="B94" s="18"/>
      <c r="C94" s="31"/>
      <c r="D94" s="18"/>
      <c r="E94" s="18"/>
      <c r="F94" s="18"/>
      <c r="G94" s="18"/>
      <c r="H94" s="18"/>
      <c r="I94" s="18"/>
      <c r="J94" s="18"/>
      <c r="K94" s="18"/>
      <c r="L94" s="7"/>
      <c r="M94" s="7"/>
      <c r="N94" s="7"/>
      <c r="O94" s="7"/>
      <c r="P94" s="7"/>
      <c r="Q94" s="7"/>
      <c r="R94" s="7"/>
    </row>
    <row r="95" spans="2:18" ht="24.75" thickBot="1">
      <c r="B95" s="1021" t="s">
        <v>221</v>
      </c>
      <c r="C95" s="1022"/>
      <c r="D95" s="18"/>
      <c r="E95" s="18"/>
      <c r="F95" s="18"/>
      <c r="G95" s="18"/>
      <c r="H95" s="18"/>
      <c r="I95" s="18"/>
      <c r="J95" s="18"/>
      <c r="K95" s="18"/>
      <c r="L95" s="7"/>
      <c r="M95" s="7"/>
      <c r="N95" s="7"/>
      <c r="O95" s="7"/>
      <c r="P95" s="7"/>
      <c r="Q95" s="7"/>
      <c r="R95" s="7"/>
    </row>
    <row r="96" spans="2:18" ht="15.75" thickBot="1">
      <c r="B96" s="24"/>
      <c r="C96" s="32"/>
      <c r="D96" s="18"/>
      <c r="E96" s="18"/>
      <c r="F96" s="18"/>
      <c r="G96" s="18"/>
      <c r="H96" s="18"/>
      <c r="I96" s="18"/>
      <c r="J96" s="18"/>
      <c r="K96" s="18"/>
      <c r="L96" s="7"/>
      <c r="M96" s="7"/>
      <c r="N96" s="7"/>
      <c r="O96" s="7"/>
      <c r="P96" s="7"/>
      <c r="Q96" s="7"/>
      <c r="R96" s="7"/>
    </row>
    <row r="97" spans="2:18" ht="60.75" thickBot="1">
      <c r="B97" s="1023" t="s">
        <v>222</v>
      </c>
      <c r="C97" s="1024"/>
      <c r="D97" s="1025" t="s">
        <v>223</v>
      </c>
      <c r="E97" s="18"/>
      <c r="F97" s="18"/>
      <c r="G97" s="18"/>
      <c r="H97" s="18"/>
      <c r="I97" s="18"/>
      <c r="J97" s="18"/>
      <c r="K97" s="18"/>
      <c r="L97" s="7"/>
      <c r="M97" s="7"/>
      <c r="N97" s="7"/>
      <c r="O97" s="7"/>
      <c r="P97" s="7"/>
      <c r="Q97" s="7"/>
      <c r="R97" s="7"/>
    </row>
    <row r="98" spans="2:18">
      <c r="B98" s="1560" t="s">
        <v>224</v>
      </c>
      <c r="C98" s="719"/>
      <c r="D98" s="1026" t="s">
        <v>225</v>
      </c>
      <c r="E98" s="18"/>
      <c r="F98" s="18"/>
      <c r="G98" s="18"/>
      <c r="H98" s="18"/>
      <c r="I98" s="18"/>
      <c r="J98" s="18"/>
      <c r="K98" s="18"/>
      <c r="L98" s="7"/>
      <c r="M98" s="7"/>
      <c r="N98" s="7"/>
      <c r="O98" s="7"/>
      <c r="P98" s="7"/>
      <c r="Q98" s="7"/>
      <c r="R98" s="7"/>
    </row>
    <row r="99" spans="2:18" ht="84">
      <c r="B99" s="1561"/>
      <c r="C99" s="719"/>
      <c r="D99" s="1027" t="s">
        <v>226</v>
      </c>
      <c r="E99" s="18"/>
      <c r="F99" s="18"/>
      <c r="G99" s="18"/>
      <c r="H99" s="18"/>
      <c r="I99" s="18"/>
      <c r="J99" s="18"/>
      <c r="K99" s="18"/>
      <c r="L99" s="7"/>
      <c r="M99" s="7"/>
      <c r="N99" s="7"/>
      <c r="O99" s="7"/>
      <c r="P99" s="7"/>
      <c r="Q99" s="7"/>
      <c r="R99" s="7"/>
    </row>
    <row r="100" spans="2:18">
      <c r="B100" s="1561"/>
      <c r="C100" s="719"/>
      <c r="D100" s="1026" t="s">
        <v>227</v>
      </c>
      <c r="E100" s="18"/>
      <c r="F100" s="18"/>
      <c r="G100" s="18"/>
      <c r="H100" s="18"/>
      <c r="I100" s="18"/>
      <c r="J100" s="18"/>
      <c r="K100" s="18"/>
      <c r="L100" s="7"/>
      <c r="M100" s="7"/>
      <c r="N100" s="7"/>
      <c r="O100" s="7"/>
      <c r="P100" s="7"/>
      <c r="Q100" s="7"/>
      <c r="R100" s="7"/>
    </row>
    <row r="101" spans="2:18">
      <c r="B101" s="1561"/>
      <c r="C101" s="719"/>
      <c r="D101" s="1027" t="s">
        <v>228</v>
      </c>
      <c r="E101" s="18"/>
      <c r="F101" s="18"/>
      <c r="G101" s="18"/>
      <c r="H101" s="18"/>
      <c r="I101" s="18"/>
      <c r="J101" s="18"/>
      <c r="K101" s="18"/>
      <c r="L101" s="7"/>
      <c r="M101" s="7"/>
      <c r="N101" s="7"/>
      <c r="O101" s="7"/>
      <c r="P101" s="7"/>
      <c r="Q101" s="7"/>
      <c r="R101" s="7"/>
    </row>
    <row r="102" spans="2:18">
      <c r="B102" s="1561"/>
      <c r="C102" s="719"/>
      <c r="D102" s="1027" t="s">
        <v>229</v>
      </c>
      <c r="E102" s="18"/>
      <c r="F102" s="18"/>
      <c r="G102" s="18"/>
      <c r="H102" s="18"/>
      <c r="I102" s="18"/>
      <c r="J102" s="18"/>
      <c r="K102" s="18"/>
      <c r="L102" s="7"/>
      <c r="M102" s="7"/>
      <c r="N102" s="7"/>
      <c r="O102" s="7"/>
      <c r="P102" s="7"/>
      <c r="Q102" s="7"/>
      <c r="R102" s="7"/>
    </row>
    <row r="103" spans="2:18">
      <c r="B103" s="1561"/>
      <c r="C103" s="719"/>
      <c r="D103" s="1026" t="s">
        <v>230</v>
      </c>
      <c r="E103" s="18"/>
      <c r="F103" s="18"/>
      <c r="G103" s="18"/>
      <c r="H103" s="18"/>
      <c r="I103" s="18"/>
      <c r="J103" s="18"/>
      <c r="K103" s="18"/>
      <c r="L103" s="7"/>
      <c r="M103" s="7"/>
      <c r="N103" s="7"/>
      <c r="O103" s="7"/>
      <c r="P103" s="7"/>
      <c r="Q103" s="7"/>
      <c r="R103" s="7"/>
    </row>
    <row r="104" spans="2:18" ht="15.75" thickBot="1">
      <c r="B104" s="1562"/>
      <c r="C104" s="22"/>
      <c r="D104" s="20" t="s">
        <v>231</v>
      </c>
      <c r="E104" s="18"/>
      <c r="F104" s="18"/>
      <c r="G104" s="18"/>
      <c r="H104" s="18"/>
      <c r="I104" s="18"/>
      <c r="J104" s="18"/>
      <c r="K104" s="18"/>
      <c r="L104" s="7"/>
      <c r="M104" s="7"/>
      <c r="N104" s="7"/>
      <c r="O104" s="7"/>
      <c r="P104" s="7"/>
      <c r="Q104" s="7"/>
      <c r="R104" s="7"/>
    </row>
    <row r="105" spans="2:18">
      <c r="B105" s="1560" t="s">
        <v>232</v>
      </c>
      <c r="C105" s="33"/>
      <c r="D105" s="1560"/>
      <c r="E105" s="18"/>
      <c r="F105" s="18"/>
      <c r="G105" s="18"/>
      <c r="H105" s="18"/>
      <c r="I105" s="18"/>
      <c r="J105" s="18"/>
      <c r="K105" s="18"/>
      <c r="L105" s="7"/>
      <c r="M105" s="7"/>
      <c r="N105" s="7"/>
      <c r="O105" s="7"/>
      <c r="P105" s="7"/>
      <c r="Q105" s="7"/>
      <c r="R105" s="7"/>
    </row>
    <row r="106" spans="2:18" ht="15.75" thickBot="1">
      <c r="B106" s="1562"/>
      <c r="C106" s="34"/>
      <c r="D106" s="1562"/>
      <c r="E106" s="18"/>
      <c r="F106" s="18"/>
      <c r="G106" s="18"/>
      <c r="H106" s="18"/>
      <c r="I106" s="18"/>
      <c r="J106" s="18"/>
      <c r="K106" s="18"/>
      <c r="L106" s="7"/>
      <c r="M106" s="7"/>
      <c r="N106" s="7"/>
      <c r="O106" s="7"/>
      <c r="P106" s="7"/>
      <c r="Q106" s="7"/>
      <c r="R106" s="7"/>
    </row>
    <row r="107" spans="2:18" ht="96">
      <c r="B107" s="1560" t="s">
        <v>233</v>
      </c>
      <c r="C107" s="719"/>
      <c r="D107" s="1027" t="s">
        <v>234</v>
      </c>
      <c r="E107" s="18"/>
      <c r="F107" s="18"/>
      <c r="G107" s="18"/>
      <c r="H107" s="18"/>
      <c r="I107" s="18"/>
      <c r="J107" s="18"/>
      <c r="K107" s="18"/>
      <c r="L107" s="7"/>
      <c r="M107" s="7"/>
      <c r="N107" s="7"/>
      <c r="O107" s="7"/>
      <c r="P107" s="7"/>
      <c r="Q107" s="7"/>
      <c r="R107" s="7"/>
    </row>
    <row r="108" spans="2:18" ht="204">
      <c r="B108" s="1561"/>
      <c r="C108" s="719"/>
      <c r="D108" s="1027" t="s">
        <v>235</v>
      </c>
      <c r="E108" s="18"/>
      <c r="F108" s="18"/>
      <c r="G108" s="18"/>
      <c r="H108" s="18"/>
      <c r="I108" s="18"/>
      <c r="J108" s="18"/>
      <c r="K108" s="18"/>
      <c r="L108" s="7"/>
      <c r="M108" s="7"/>
      <c r="N108" s="7"/>
      <c r="O108" s="7"/>
      <c r="P108" s="7"/>
      <c r="Q108" s="7"/>
      <c r="R108" s="7"/>
    </row>
    <row r="109" spans="2:18" ht="228">
      <c r="B109" s="1561"/>
      <c r="C109" s="719"/>
      <c r="D109" s="1027" t="s">
        <v>236</v>
      </c>
      <c r="E109" s="18"/>
      <c r="F109" s="18"/>
      <c r="G109" s="18"/>
      <c r="H109" s="18"/>
      <c r="I109" s="18"/>
      <c r="J109" s="18"/>
      <c r="K109" s="18"/>
    </row>
    <row r="110" spans="2:18" ht="96">
      <c r="B110" s="1561"/>
      <c r="C110" s="719"/>
      <c r="D110" s="1027" t="s">
        <v>237</v>
      </c>
      <c r="E110" s="18"/>
      <c r="F110" s="18"/>
      <c r="G110" s="18"/>
      <c r="H110" s="18"/>
      <c r="I110" s="18"/>
      <c r="J110" s="18"/>
      <c r="K110" s="18"/>
    </row>
    <row r="111" spans="2:18" ht="36">
      <c r="B111" s="1561"/>
      <c r="C111" s="719"/>
      <c r="D111" s="1027" t="s">
        <v>238</v>
      </c>
      <c r="E111" s="18"/>
      <c r="F111" s="18"/>
      <c r="G111" s="18"/>
      <c r="H111" s="18"/>
      <c r="I111" s="18"/>
      <c r="J111" s="18"/>
      <c r="K111" s="18"/>
    </row>
    <row r="112" spans="2:18" ht="36">
      <c r="B112" s="1561"/>
      <c r="C112" s="719"/>
      <c r="D112" s="1027" t="s">
        <v>239</v>
      </c>
      <c r="E112" s="18"/>
      <c r="F112" s="18"/>
      <c r="G112" s="18"/>
      <c r="H112" s="18"/>
      <c r="I112" s="18"/>
      <c r="J112" s="18"/>
      <c r="K112" s="18"/>
    </row>
    <row r="113" spans="2:11" ht="36">
      <c r="B113" s="1561"/>
      <c r="C113" s="719"/>
      <c r="D113" s="1027" t="s">
        <v>240</v>
      </c>
      <c r="E113" s="18"/>
      <c r="F113" s="18"/>
      <c r="G113" s="18"/>
      <c r="H113" s="18"/>
      <c r="I113" s="18"/>
      <c r="J113" s="18"/>
      <c r="K113" s="18"/>
    </row>
    <row r="114" spans="2:11" ht="24">
      <c r="B114" s="1561"/>
      <c r="C114" s="719"/>
      <c r="D114" s="1027" t="s">
        <v>241</v>
      </c>
      <c r="E114" s="18"/>
      <c r="F114" s="18"/>
      <c r="G114" s="18"/>
      <c r="H114" s="18"/>
      <c r="I114" s="18"/>
      <c r="J114" s="18"/>
      <c r="K114" s="18"/>
    </row>
    <row r="115" spans="2:11" ht="36">
      <c r="B115" s="1561"/>
      <c r="C115" s="719"/>
      <c r="D115" s="1027" t="s">
        <v>242</v>
      </c>
      <c r="E115" s="18"/>
      <c r="F115" s="18"/>
      <c r="G115" s="18"/>
      <c r="H115" s="18"/>
      <c r="I115" s="18"/>
      <c r="J115" s="18"/>
      <c r="K115" s="18"/>
    </row>
    <row r="116" spans="2:11" ht="36">
      <c r="B116" s="1561"/>
      <c r="C116" s="719"/>
      <c r="D116" s="1027" t="s">
        <v>243</v>
      </c>
      <c r="E116" s="18"/>
      <c r="F116" s="18"/>
      <c r="G116" s="18"/>
      <c r="H116" s="18"/>
      <c r="I116" s="18"/>
      <c r="J116" s="18"/>
      <c r="K116" s="18"/>
    </row>
    <row r="117" spans="2:11" ht="72.75" thickBot="1">
      <c r="B117" s="1562"/>
      <c r="C117" s="22"/>
      <c r="D117" s="20" t="s">
        <v>244</v>
      </c>
      <c r="E117" s="18"/>
      <c r="F117" s="18"/>
      <c r="G117" s="18"/>
      <c r="H117" s="18"/>
      <c r="I117" s="18"/>
      <c r="J117" s="18"/>
      <c r="K117" s="18"/>
    </row>
    <row r="118" spans="2:11" ht="24">
      <c r="B118" s="1560" t="s">
        <v>245</v>
      </c>
      <c r="C118" s="719"/>
      <c r="D118" s="1026" t="s">
        <v>246</v>
      </c>
      <c r="E118" s="18"/>
      <c r="F118" s="18"/>
      <c r="G118" s="18"/>
      <c r="H118" s="18"/>
      <c r="I118" s="18"/>
      <c r="J118" s="18"/>
      <c r="K118" s="18"/>
    </row>
    <row r="119" spans="2:11">
      <c r="B119" s="1561"/>
      <c r="C119" s="719"/>
      <c r="D119" s="1028"/>
      <c r="E119" s="18"/>
      <c r="F119" s="18"/>
      <c r="G119" s="18"/>
      <c r="H119" s="18"/>
      <c r="I119" s="18"/>
      <c r="J119" s="18"/>
      <c r="K119" s="18"/>
    </row>
    <row r="120" spans="2:11">
      <c r="B120" s="1561"/>
      <c r="C120" s="719"/>
      <c r="D120" s="1027" t="s">
        <v>247</v>
      </c>
      <c r="E120" s="18"/>
      <c r="F120" s="18"/>
      <c r="G120" s="18"/>
      <c r="H120" s="18"/>
      <c r="I120" s="18"/>
      <c r="J120" s="18"/>
      <c r="K120" s="18"/>
    </row>
    <row r="121" spans="2:11" ht="25.5">
      <c r="B121" s="1561"/>
      <c r="C121" s="719"/>
      <c r="D121" s="1027" t="s">
        <v>248</v>
      </c>
      <c r="E121" s="18"/>
      <c r="F121" s="18"/>
      <c r="G121" s="18"/>
      <c r="H121" s="18"/>
      <c r="I121" s="18"/>
      <c r="J121" s="18"/>
      <c r="K121" s="18"/>
    </row>
    <row r="122" spans="2:11" ht="37.5">
      <c r="B122" s="1561"/>
      <c r="C122" s="719"/>
      <c r="D122" s="1027" t="s">
        <v>249</v>
      </c>
      <c r="E122" s="18"/>
      <c r="F122" s="18"/>
      <c r="G122" s="18"/>
      <c r="H122" s="18"/>
      <c r="I122" s="18"/>
      <c r="J122" s="18"/>
      <c r="K122" s="18"/>
    </row>
    <row r="123" spans="2:11" ht="37.5">
      <c r="B123" s="1561"/>
      <c r="C123" s="719"/>
      <c r="D123" s="1027" t="s">
        <v>250</v>
      </c>
      <c r="E123" s="18"/>
      <c r="F123" s="18"/>
      <c r="G123" s="18"/>
      <c r="H123" s="18"/>
      <c r="I123" s="18"/>
      <c r="J123" s="18"/>
      <c r="K123" s="18"/>
    </row>
    <row r="124" spans="2:11" ht="37.5">
      <c r="B124" s="1561"/>
      <c r="C124" s="719"/>
      <c r="D124" s="1027" t="s">
        <v>251</v>
      </c>
      <c r="E124" s="18"/>
      <c r="F124" s="18"/>
      <c r="G124" s="18"/>
      <c r="H124" s="18"/>
      <c r="I124" s="18"/>
      <c r="J124" s="18"/>
      <c r="K124" s="18"/>
    </row>
    <row r="125" spans="2:11">
      <c r="B125" s="1561"/>
      <c r="C125" s="719"/>
      <c r="D125" s="1027" t="s">
        <v>252</v>
      </c>
      <c r="E125" s="18"/>
      <c r="F125" s="18"/>
      <c r="G125" s="18"/>
      <c r="H125" s="18"/>
      <c r="I125" s="18"/>
      <c r="J125" s="18"/>
      <c r="K125" s="18"/>
    </row>
    <row r="126" spans="2:11">
      <c r="B126" s="1561"/>
      <c r="C126" s="719"/>
      <c r="D126" s="1027" t="s">
        <v>253</v>
      </c>
      <c r="E126" s="18"/>
      <c r="F126" s="18"/>
      <c r="G126" s="18"/>
      <c r="H126" s="18"/>
      <c r="I126" s="18"/>
      <c r="J126" s="18"/>
      <c r="K126" s="18"/>
    </row>
    <row r="127" spans="2:11">
      <c r="B127" s="1561"/>
      <c r="C127" s="719"/>
      <c r="D127" s="1027" t="s">
        <v>254</v>
      </c>
      <c r="E127" s="18"/>
      <c r="F127" s="18"/>
      <c r="G127" s="18"/>
      <c r="H127" s="18"/>
      <c r="I127" s="18"/>
      <c r="J127" s="18"/>
      <c r="K127" s="18"/>
    </row>
    <row r="128" spans="2:11">
      <c r="B128" s="1561"/>
      <c r="C128" s="719"/>
      <c r="D128" s="1027" t="s">
        <v>255</v>
      </c>
      <c r="E128" s="18"/>
      <c r="F128" s="18"/>
      <c r="G128" s="18"/>
      <c r="H128" s="18"/>
      <c r="I128" s="18"/>
      <c r="J128" s="18"/>
      <c r="K128" s="18"/>
    </row>
    <row r="129" spans="2:11" ht="84">
      <c r="B129" s="1561"/>
      <c r="C129" s="719"/>
      <c r="D129" s="1029" t="s">
        <v>256</v>
      </c>
      <c r="E129" s="18"/>
      <c r="F129" s="18"/>
      <c r="G129" s="18"/>
      <c r="H129" s="18"/>
      <c r="I129" s="18"/>
      <c r="J129" s="18"/>
      <c r="K129" s="18"/>
    </row>
    <row r="130" spans="2:11">
      <c r="B130" s="1561"/>
      <c r="C130" s="719"/>
      <c r="D130" s="1027" t="s">
        <v>257</v>
      </c>
      <c r="E130" s="18"/>
      <c r="F130" s="18"/>
      <c r="G130" s="18"/>
      <c r="H130" s="18"/>
      <c r="I130" s="18"/>
      <c r="J130" s="18"/>
      <c r="K130" s="18"/>
    </row>
    <row r="131" spans="2:11" ht="24">
      <c r="B131" s="1561"/>
      <c r="C131" s="719"/>
      <c r="D131" s="1026" t="s">
        <v>258</v>
      </c>
      <c r="E131" s="18"/>
      <c r="F131" s="18"/>
      <c r="G131" s="18"/>
      <c r="H131" s="18"/>
      <c r="I131" s="18"/>
      <c r="J131" s="18"/>
      <c r="K131" s="18"/>
    </row>
    <row r="132" spans="2:11">
      <c r="B132" s="1561"/>
      <c r="C132" s="719"/>
      <c r="D132" s="1028"/>
      <c r="E132" s="18"/>
      <c r="F132" s="18"/>
      <c r="G132" s="18"/>
      <c r="H132" s="18"/>
      <c r="I132" s="18"/>
      <c r="J132" s="18"/>
      <c r="K132" s="18"/>
    </row>
    <row r="133" spans="2:11">
      <c r="B133" s="1561"/>
      <c r="C133" s="719"/>
      <c r="D133" s="1027" t="s">
        <v>247</v>
      </c>
      <c r="E133" s="18"/>
      <c r="F133" s="18"/>
      <c r="G133" s="18"/>
      <c r="H133" s="18"/>
      <c r="I133" s="18"/>
      <c r="J133" s="18"/>
      <c r="K133" s="18"/>
    </row>
    <row r="134" spans="2:11" ht="37.5">
      <c r="B134" s="1561"/>
      <c r="C134" s="719"/>
      <c r="D134" s="1027" t="s">
        <v>259</v>
      </c>
      <c r="E134" s="18"/>
      <c r="F134" s="18"/>
      <c r="G134" s="18"/>
      <c r="H134" s="18"/>
      <c r="I134" s="18"/>
      <c r="J134" s="18"/>
      <c r="K134" s="18"/>
    </row>
    <row r="135" spans="2:11" ht="37.5">
      <c r="B135" s="1561"/>
      <c r="C135" s="719"/>
      <c r="D135" s="1027" t="s">
        <v>260</v>
      </c>
      <c r="E135" s="18"/>
      <c r="F135" s="18"/>
      <c r="G135" s="18"/>
      <c r="H135" s="18"/>
      <c r="I135" s="18"/>
      <c r="J135" s="18"/>
      <c r="K135" s="18"/>
    </row>
    <row r="136" spans="2:11" ht="38.25" thickBot="1">
      <c r="B136" s="1562"/>
      <c r="C136" s="22"/>
      <c r="D136" s="20" t="s">
        <v>261</v>
      </c>
      <c r="E136" s="18"/>
      <c r="F136" s="18"/>
      <c r="G136" s="18"/>
      <c r="H136" s="18"/>
      <c r="I136" s="18"/>
      <c r="J136" s="18"/>
      <c r="K136" s="18"/>
    </row>
    <row r="137" spans="2:11">
      <c r="B137" s="18"/>
      <c r="C137" s="31"/>
      <c r="D137" s="18"/>
      <c r="E137" s="18"/>
      <c r="F137" s="18"/>
      <c r="G137" s="18"/>
      <c r="H137" s="18"/>
      <c r="I137" s="18"/>
      <c r="J137" s="18"/>
      <c r="K137" s="18"/>
    </row>
    <row r="138" spans="2:11" s="7" customFormat="1">
      <c r="C138" s="31"/>
    </row>
    <row r="139" spans="2:11" s="7" customFormat="1">
      <c r="C139" s="31"/>
    </row>
    <row r="140" spans="2:11" s="7" customFormat="1">
      <c r="C140" s="31"/>
    </row>
    <row r="141" spans="2:11" s="7" customFormat="1">
      <c r="C141" s="31"/>
    </row>
    <row r="142" spans="2:11" s="7" customFormat="1">
      <c r="C142" s="31"/>
    </row>
    <row r="143" spans="2:11" s="7" customFormat="1">
      <c r="C143" s="31"/>
    </row>
    <row r="144" spans="2:11" s="7" customFormat="1">
      <c r="C144" s="31"/>
    </row>
    <row r="145" spans="3:3" s="7" customFormat="1">
      <c r="C145" s="31"/>
    </row>
    <row r="146" spans="3:3" s="7" customFormat="1">
      <c r="C146" s="31"/>
    </row>
  </sheetData>
  <sheetProtection algorithmName="SHA-512" hashValue="qc/v+xslbbroPZkA7M/gGZTyHywRAFRbo3qXIJHdJIdrRoeQ/AxoSb0r02HErrFlLHwhFc4nLORouwMUEViiIg==" saltValue="i/IX4eIN2wDxx0KQLhDrqQ==" spinCount="100000" sheet="1" objects="1" scenarios="1" selectLockedCells="1" selectUnlockedCells="1"/>
  <mergeCells count="38">
    <mergeCell ref="B10:D10"/>
    <mergeCell ref="F10:S10"/>
    <mergeCell ref="A1:P1"/>
    <mergeCell ref="A2:P2"/>
    <mergeCell ref="A3:P3"/>
    <mergeCell ref="A4:D4"/>
    <mergeCell ref="A5:P5"/>
    <mergeCell ref="F11:S11"/>
    <mergeCell ref="E12:R12"/>
    <mergeCell ref="E13:R13"/>
    <mergeCell ref="B15:B64"/>
    <mergeCell ref="D15:K15"/>
    <mergeCell ref="D20:K20"/>
    <mergeCell ref="D21:K21"/>
    <mergeCell ref="C22:C23"/>
    <mergeCell ref="D22:D23"/>
    <mergeCell ref="E22:F22"/>
    <mergeCell ref="G22:J22"/>
    <mergeCell ref="D42:K42"/>
    <mergeCell ref="D43:K43"/>
    <mergeCell ref="C44:C46"/>
    <mergeCell ref="D44:D46"/>
    <mergeCell ref="F44:G44"/>
    <mergeCell ref="E45:E46"/>
    <mergeCell ref="F45:F46"/>
    <mergeCell ref="H45:H46"/>
    <mergeCell ref="B118:B136"/>
    <mergeCell ref="D65:K65"/>
    <mergeCell ref="D66:K66"/>
    <mergeCell ref="B68:E68"/>
    <mergeCell ref="B69:B75"/>
    <mergeCell ref="B77:E77"/>
    <mergeCell ref="B78:B84"/>
    <mergeCell ref="B91:G92"/>
    <mergeCell ref="B98:B104"/>
    <mergeCell ref="B105:B106"/>
    <mergeCell ref="D105:D106"/>
    <mergeCell ref="B107:B117"/>
  </mergeCells>
  <conditionalFormatting sqref="D64">
    <cfRule type="containsText" dxfId="4" priority="5" operator="containsText" text="ERROR">
      <formula>NOT(ISERROR(SEARCH("ERROR",D64)))</formula>
    </cfRule>
  </conditionalFormatting>
  <conditionalFormatting sqref="F10">
    <cfRule type="notContainsBlanks" dxfId="3" priority="4">
      <formula>LEN(TRIM(F10))&gt;0</formula>
    </cfRule>
  </conditionalFormatting>
  <conditionalFormatting sqref="F11:S11">
    <cfRule type="expression" dxfId="2" priority="2">
      <formula>E11="NO SE REPORTA"</formula>
    </cfRule>
    <cfRule type="expression" dxfId="1" priority="3">
      <formula>E10="NO APLICA"</formula>
    </cfRule>
  </conditionalFormatting>
  <conditionalFormatting sqref="E12:R12">
    <cfRule type="expression" dxfId="0"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7:H17">
      <formula1>0</formula1>
    </dataValidation>
    <dataValidation type="whole" operator="greaterThanOrEqual" allowBlank="1" showInputMessage="1" showErrorMessage="1" errorTitle="ERROR" error="Valor en PESOS (sin centavos)" sqref="E18:H19 G24:J40">
      <formula1>0</formula1>
    </dataValidation>
    <dataValidation type="decimal" allowBlank="1" showInputMessage="1" showErrorMessage="1" errorTitle="ERROR" error="Escriba un valor entre 0% y 100%" sqref="E24:F40 D47:D63">
      <formula1>0</formula1>
      <formula2>1</formula2>
    </dataValidation>
    <dataValidation allowBlank="1" showInputMessage="1" showErrorMessage="1" sqref="D64 G41:J41 E47:G64"/>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73" r:id="rId1"/>
  </hyperlinks>
  <pageMargins left="0.25" right="0.25" top="0.75" bottom="0.75" header="0.3" footer="0.3"/>
  <pageSetup orientation="landscape" horizontalDpi="1200" verticalDpi="1200" r:id="rId2"/>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5"/>
  <sheetViews>
    <sheetView showGridLines="0" workbookViewId="0">
      <selection activeCell="H23" sqref="H23"/>
    </sheetView>
  </sheetViews>
  <sheetFormatPr baseColWidth="10" defaultColWidth="14.42578125" defaultRowHeight="15" customHeight="1"/>
  <cols>
    <col min="1" max="1" width="1.85546875" style="381" customWidth="1"/>
    <col min="2" max="2" width="12.85546875" style="381" customWidth="1"/>
    <col min="3" max="3" width="6.140625" style="381" customWidth="1"/>
    <col min="4" max="4" width="34.85546875" style="381" customWidth="1"/>
    <col min="5" max="5" width="23.28515625" style="381" customWidth="1"/>
    <col min="6" max="255" width="10.7109375" style="381" customWidth="1"/>
    <col min="256" max="16384" width="14.42578125" style="385"/>
  </cols>
  <sheetData>
    <row r="1" spans="1:255" ht="100.5" customHeight="1" thickBot="1">
      <c r="A1" s="1107"/>
      <c r="B1" s="1108"/>
      <c r="C1" s="1108"/>
      <c r="D1" s="1108"/>
      <c r="E1" s="1108"/>
      <c r="F1" s="1108"/>
      <c r="G1" s="1108"/>
      <c r="H1" s="1108"/>
      <c r="I1" s="1108"/>
      <c r="J1" s="1108"/>
      <c r="K1" s="1108"/>
      <c r="L1" s="1108"/>
      <c r="M1" s="1108"/>
      <c r="N1" s="1108"/>
      <c r="O1" s="1108"/>
      <c r="P1" s="1109"/>
      <c r="Q1" s="383"/>
      <c r="R1" s="384"/>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6"/>
    </row>
    <row r="2" spans="1:255" ht="18" customHeight="1" thickBot="1">
      <c r="A2" s="1110" t="s">
        <v>1444</v>
      </c>
      <c r="B2" s="1108"/>
      <c r="C2" s="1108"/>
      <c r="D2" s="1108"/>
      <c r="E2" s="1108"/>
      <c r="F2" s="1108"/>
      <c r="G2" s="1108"/>
      <c r="H2" s="1108"/>
      <c r="I2" s="1108"/>
      <c r="J2" s="1108"/>
      <c r="K2" s="1108"/>
      <c r="L2" s="1108"/>
      <c r="M2" s="1108"/>
      <c r="N2" s="1108"/>
      <c r="O2" s="1108"/>
      <c r="P2" s="1109"/>
      <c r="Q2" s="386"/>
      <c r="R2" s="387"/>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c r="FL2" s="238"/>
      <c r="FM2" s="238"/>
      <c r="FN2" s="238"/>
      <c r="FO2" s="238"/>
      <c r="FP2" s="238"/>
      <c r="FQ2" s="238"/>
      <c r="FR2" s="238"/>
      <c r="FS2" s="238"/>
      <c r="FT2" s="238"/>
      <c r="FU2" s="238"/>
      <c r="FV2" s="238"/>
      <c r="FW2" s="238"/>
      <c r="FX2" s="238"/>
      <c r="FY2" s="238"/>
      <c r="FZ2" s="238"/>
      <c r="GA2" s="238"/>
      <c r="GB2" s="238"/>
      <c r="GC2" s="238"/>
      <c r="GD2" s="238"/>
      <c r="GE2" s="238"/>
      <c r="GF2" s="238"/>
      <c r="GG2" s="238"/>
      <c r="GH2" s="238"/>
      <c r="GI2" s="238"/>
      <c r="GJ2" s="238"/>
      <c r="GK2" s="238"/>
      <c r="GL2" s="238"/>
      <c r="GM2" s="238"/>
      <c r="GN2" s="238"/>
      <c r="GO2" s="238"/>
      <c r="GP2" s="238"/>
      <c r="GQ2" s="238"/>
      <c r="GR2" s="238"/>
      <c r="GS2" s="238"/>
      <c r="GT2" s="238"/>
      <c r="GU2" s="238"/>
      <c r="GV2" s="238"/>
      <c r="GW2" s="238"/>
      <c r="GX2" s="238"/>
      <c r="GY2" s="238"/>
      <c r="GZ2" s="238"/>
      <c r="HA2" s="238"/>
      <c r="HB2" s="238"/>
      <c r="HC2" s="238"/>
      <c r="HD2" s="238"/>
      <c r="HE2" s="238"/>
      <c r="HF2" s="238"/>
      <c r="HG2" s="238"/>
      <c r="HH2" s="238"/>
      <c r="HI2" s="238"/>
      <c r="HJ2" s="238"/>
      <c r="HK2" s="238"/>
      <c r="HL2" s="238"/>
      <c r="HM2" s="238"/>
      <c r="HN2" s="238"/>
      <c r="HO2" s="238"/>
      <c r="HP2" s="238"/>
      <c r="HQ2" s="238"/>
      <c r="HR2" s="238"/>
      <c r="HS2" s="238"/>
      <c r="HT2" s="238"/>
      <c r="HU2" s="238"/>
      <c r="HV2" s="238"/>
      <c r="HW2" s="238"/>
      <c r="HX2" s="238"/>
      <c r="HY2" s="238"/>
      <c r="HZ2" s="238"/>
      <c r="IA2" s="238"/>
      <c r="IB2" s="238"/>
      <c r="IC2" s="238"/>
      <c r="ID2" s="238"/>
      <c r="IE2" s="238"/>
      <c r="IF2" s="238"/>
      <c r="IG2" s="238"/>
      <c r="IH2" s="238"/>
      <c r="II2" s="238"/>
      <c r="IJ2" s="238"/>
      <c r="IK2" s="238"/>
      <c r="IL2" s="238"/>
      <c r="IM2" s="238"/>
      <c r="IN2" s="238"/>
      <c r="IO2" s="238"/>
      <c r="IP2" s="238"/>
      <c r="IQ2" s="238"/>
      <c r="IR2" s="238"/>
      <c r="IS2" s="238"/>
      <c r="IT2" s="238"/>
      <c r="IU2" s="239"/>
    </row>
    <row r="3" spans="1:255" ht="18" customHeight="1" thickBot="1">
      <c r="A3" s="1111" t="s">
        <v>104</v>
      </c>
      <c r="B3" s="1108"/>
      <c r="C3" s="1108"/>
      <c r="D3" s="1108"/>
      <c r="E3" s="1108"/>
      <c r="F3" s="1108"/>
      <c r="G3" s="1108"/>
      <c r="H3" s="1108"/>
      <c r="I3" s="1108"/>
      <c r="J3" s="1108"/>
      <c r="K3" s="1108"/>
      <c r="L3" s="1108"/>
      <c r="M3" s="1108"/>
      <c r="N3" s="1108"/>
      <c r="O3" s="1108"/>
      <c r="P3" s="1109"/>
      <c r="Q3" s="386"/>
      <c r="R3" s="387"/>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c r="FL3" s="238"/>
      <c r="FM3" s="238"/>
      <c r="FN3" s="238"/>
      <c r="FO3" s="238"/>
      <c r="FP3" s="238"/>
      <c r="FQ3" s="238"/>
      <c r="FR3" s="238"/>
      <c r="FS3" s="238"/>
      <c r="FT3" s="238"/>
      <c r="FU3" s="238"/>
      <c r="FV3" s="238"/>
      <c r="FW3" s="238"/>
      <c r="FX3" s="238"/>
      <c r="FY3" s="238"/>
      <c r="FZ3" s="238"/>
      <c r="GA3" s="238"/>
      <c r="GB3" s="238"/>
      <c r="GC3" s="238"/>
      <c r="GD3" s="238"/>
      <c r="GE3" s="238"/>
      <c r="GF3" s="238"/>
      <c r="GG3" s="238"/>
      <c r="GH3" s="238"/>
      <c r="GI3" s="238"/>
      <c r="GJ3" s="238"/>
      <c r="GK3" s="238"/>
      <c r="GL3" s="238"/>
      <c r="GM3" s="238"/>
      <c r="GN3" s="238"/>
      <c r="GO3" s="238"/>
      <c r="GP3" s="238"/>
      <c r="GQ3" s="238"/>
      <c r="GR3" s="238"/>
      <c r="GS3" s="238"/>
      <c r="GT3" s="238"/>
      <c r="GU3" s="238"/>
      <c r="GV3" s="238"/>
      <c r="GW3" s="238"/>
      <c r="GX3" s="238"/>
      <c r="GY3" s="238"/>
      <c r="GZ3" s="238"/>
      <c r="HA3" s="238"/>
      <c r="HB3" s="238"/>
      <c r="HC3" s="238"/>
      <c r="HD3" s="238"/>
      <c r="HE3" s="238"/>
      <c r="HF3" s="238"/>
      <c r="HG3" s="238"/>
      <c r="HH3" s="238"/>
      <c r="HI3" s="238"/>
      <c r="HJ3" s="238"/>
      <c r="HK3" s="238"/>
      <c r="HL3" s="238"/>
      <c r="HM3" s="238"/>
      <c r="HN3" s="238"/>
      <c r="HO3" s="238"/>
      <c r="HP3" s="238"/>
      <c r="HQ3" s="238"/>
      <c r="HR3" s="238"/>
      <c r="HS3" s="238"/>
      <c r="HT3" s="238"/>
      <c r="HU3" s="238"/>
      <c r="HV3" s="238"/>
      <c r="HW3" s="238"/>
      <c r="HX3" s="238"/>
      <c r="HY3" s="238"/>
      <c r="HZ3" s="238"/>
      <c r="IA3" s="238"/>
      <c r="IB3" s="238"/>
      <c r="IC3" s="238"/>
      <c r="ID3" s="238"/>
      <c r="IE3" s="238"/>
      <c r="IF3" s="238"/>
      <c r="IG3" s="238"/>
      <c r="IH3" s="238"/>
      <c r="II3" s="238"/>
      <c r="IJ3" s="238"/>
      <c r="IK3" s="238"/>
      <c r="IL3" s="238"/>
      <c r="IM3" s="238"/>
      <c r="IN3" s="238"/>
      <c r="IO3" s="238"/>
      <c r="IP3" s="238"/>
      <c r="IQ3" s="238"/>
      <c r="IR3" s="238"/>
      <c r="IS3" s="238"/>
      <c r="IT3" s="238"/>
      <c r="IU3" s="239"/>
    </row>
    <row r="4" spans="1:255" ht="18" customHeight="1" thickBot="1">
      <c r="A4" s="1111" t="s">
        <v>263</v>
      </c>
      <c r="B4" s="1108"/>
      <c r="C4" s="1108"/>
      <c r="D4" s="1108"/>
      <c r="E4" s="388">
        <v>2018</v>
      </c>
      <c r="F4" s="389"/>
      <c r="G4" s="389"/>
      <c r="H4" s="389"/>
      <c r="I4" s="389"/>
      <c r="J4" s="389"/>
      <c r="K4" s="389"/>
      <c r="L4" s="389"/>
      <c r="M4" s="389"/>
      <c r="N4" s="389"/>
      <c r="O4" s="389"/>
      <c r="P4" s="390"/>
      <c r="Q4" s="386"/>
      <c r="R4" s="387"/>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238"/>
      <c r="EQ4" s="238"/>
      <c r="ER4" s="238"/>
      <c r="ES4" s="238"/>
      <c r="ET4" s="238"/>
      <c r="EU4" s="238"/>
      <c r="EV4" s="238"/>
      <c r="EW4" s="238"/>
      <c r="EX4" s="238"/>
      <c r="EY4" s="238"/>
      <c r="EZ4" s="238"/>
      <c r="FA4" s="238"/>
      <c r="FB4" s="23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c r="GZ4" s="238"/>
      <c r="HA4" s="238"/>
      <c r="HB4" s="238"/>
      <c r="HC4" s="238"/>
      <c r="HD4" s="238"/>
      <c r="HE4" s="238"/>
      <c r="HF4" s="238"/>
      <c r="HG4" s="238"/>
      <c r="HH4" s="238"/>
      <c r="HI4" s="238"/>
      <c r="HJ4" s="238"/>
      <c r="HK4" s="238"/>
      <c r="HL4" s="238"/>
      <c r="HM4" s="238"/>
      <c r="HN4" s="238"/>
      <c r="HO4" s="238"/>
      <c r="HP4" s="238"/>
      <c r="HQ4" s="238"/>
      <c r="HR4" s="238"/>
      <c r="HS4" s="238"/>
      <c r="HT4" s="238"/>
      <c r="HU4" s="238"/>
      <c r="HV4" s="238"/>
      <c r="HW4" s="238"/>
      <c r="HX4" s="238"/>
      <c r="HY4" s="238"/>
      <c r="HZ4" s="238"/>
      <c r="IA4" s="238"/>
      <c r="IB4" s="238"/>
      <c r="IC4" s="238"/>
      <c r="ID4" s="238"/>
      <c r="IE4" s="238"/>
      <c r="IF4" s="238"/>
      <c r="IG4" s="238"/>
      <c r="IH4" s="238"/>
      <c r="II4" s="238"/>
      <c r="IJ4" s="238"/>
      <c r="IK4" s="238"/>
      <c r="IL4" s="238"/>
      <c r="IM4" s="238"/>
      <c r="IN4" s="238"/>
      <c r="IO4" s="238"/>
      <c r="IP4" s="238"/>
      <c r="IQ4" s="238"/>
      <c r="IR4" s="238"/>
      <c r="IS4" s="238"/>
      <c r="IT4" s="238"/>
      <c r="IU4" s="239"/>
    </row>
    <row r="5" spans="1:255" ht="16.5" customHeight="1" thickBot="1">
      <c r="A5" s="1111" t="s">
        <v>108</v>
      </c>
      <c r="B5" s="1108"/>
      <c r="C5" s="1108"/>
      <c r="D5" s="1108"/>
      <c r="E5" s="1112"/>
      <c r="F5" s="1108"/>
      <c r="G5" s="1108"/>
      <c r="H5" s="1108"/>
      <c r="I5" s="1108"/>
      <c r="J5" s="1108"/>
      <c r="K5" s="1108"/>
      <c r="L5" s="1108"/>
      <c r="M5" s="1108"/>
      <c r="N5" s="1108"/>
      <c r="O5" s="1108"/>
      <c r="P5" s="1109"/>
      <c r="Q5" s="386"/>
      <c r="R5" s="387"/>
      <c r="S5" s="387"/>
      <c r="T5" s="387"/>
      <c r="U5" s="387"/>
      <c r="V5" s="387"/>
      <c r="W5" s="387"/>
      <c r="X5" s="387"/>
      <c r="Y5" s="387"/>
      <c r="Z5" s="387"/>
      <c r="AA5" s="387"/>
      <c r="AB5" s="387"/>
      <c r="AC5" s="387"/>
      <c r="AD5" s="387"/>
      <c r="AE5" s="387"/>
      <c r="AF5" s="387"/>
      <c r="AG5" s="387"/>
      <c r="AH5" s="387"/>
      <c r="AI5" s="387"/>
      <c r="AJ5" s="387"/>
      <c r="AK5" s="387"/>
      <c r="AL5" s="387"/>
      <c r="AM5" s="387"/>
      <c r="AN5" s="387"/>
      <c r="AO5" s="387"/>
      <c r="AP5" s="387"/>
      <c r="AQ5" s="387"/>
      <c r="AR5" s="387"/>
      <c r="AS5" s="387"/>
      <c r="AT5" s="387"/>
      <c r="AU5" s="387"/>
      <c r="AV5" s="387"/>
      <c r="AW5" s="387"/>
      <c r="AX5" s="387"/>
      <c r="AY5" s="387"/>
      <c r="AZ5" s="387"/>
      <c r="BA5" s="387"/>
      <c r="BB5" s="387"/>
      <c r="BC5" s="387"/>
      <c r="BD5" s="387"/>
      <c r="BE5" s="387"/>
      <c r="BF5" s="387"/>
      <c r="BG5" s="387"/>
      <c r="BH5" s="387"/>
      <c r="BI5" s="387"/>
      <c r="BJ5" s="387"/>
      <c r="BK5" s="387"/>
      <c r="BL5" s="387"/>
      <c r="BM5" s="387"/>
      <c r="BN5" s="387"/>
      <c r="BO5" s="387"/>
      <c r="BP5" s="387"/>
      <c r="BQ5" s="387"/>
      <c r="BR5" s="387"/>
      <c r="BS5" s="387"/>
      <c r="BT5" s="387"/>
      <c r="BU5" s="387"/>
      <c r="BV5" s="387"/>
      <c r="BW5" s="387"/>
      <c r="BX5" s="387"/>
      <c r="BY5" s="387"/>
      <c r="BZ5" s="387"/>
      <c r="CA5" s="387"/>
      <c r="CB5" s="387"/>
      <c r="CC5" s="387"/>
      <c r="CD5" s="387"/>
      <c r="CE5" s="387"/>
      <c r="CF5" s="387"/>
      <c r="CG5" s="387"/>
      <c r="CH5" s="387"/>
      <c r="CI5" s="387"/>
      <c r="CJ5" s="387"/>
      <c r="CK5" s="387"/>
      <c r="CL5" s="387"/>
      <c r="CM5" s="387"/>
      <c r="CN5" s="387"/>
      <c r="CO5" s="387"/>
      <c r="CP5" s="387"/>
      <c r="CQ5" s="387"/>
      <c r="CR5" s="387"/>
      <c r="CS5" s="387"/>
      <c r="CT5" s="387"/>
      <c r="CU5" s="387"/>
      <c r="CV5" s="387"/>
      <c r="CW5" s="387"/>
      <c r="CX5" s="387"/>
      <c r="CY5" s="387"/>
      <c r="CZ5" s="387"/>
      <c r="DA5" s="387"/>
      <c r="DB5" s="387"/>
      <c r="DC5" s="387"/>
      <c r="DD5" s="387"/>
      <c r="DE5" s="387"/>
      <c r="DF5" s="387"/>
      <c r="DG5" s="387"/>
      <c r="DH5" s="387"/>
      <c r="DI5" s="387"/>
      <c r="DJ5" s="387"/>
      <c r="DK5" s="387"/>
      <c r="DL5" s="387"/>
      <c r="DM5" s="387"/>
      <c r="DN5" s="387"/>
      <c r="DO5" s="387"/>
      <c r="DP5" s="387"/>
      <c r="DQ5" s="387"/>
      <c r="DR5" s="387"/>
      <c r="DS5" s="387"/>
      <c r="DT5" s="387"/>
      <c r="DU5" s="387"/>
      <c r="DV5" s="387"/>
      <c r="DW5" s="387"/>
      <c r="DX5" s="387"/>
      <c r="DY5" s="387"/>
      <c r="DZ5" s="387"/>
      <c r="EA5" s="387"/>
      <c r="EB5" s="387"/>
      <c r="EC5" s="387"/>
      <c r="ED5" s="387"/>
      <c r="EE5" s="387"/>
      <c r="EF5" s="387"/>
      <c r="EG5" s="387"/>
      <c r="EH5" s="387"/>
      <c r="EI5" s="387"/>
      <c r="EJ5" s="387"/>
      <c r="EK5" s="387"/>
      <c r="EL5" s="387"/>
      <c r="EM5" s="387"/>
      <c r="EN5" s="387"/>
      <c r="EO5" s="387"/>
      <c r="EP5" s="387"/>
      <c r="EQ5" s="387"/>
      <c r="ER5" s="387"/>
      <c r="ES5" s="387"/>
      <c r="ET5" s="387"/>
      <c r="EU5" s="387"/>
      <c r="EV5" s="387"/>
      <c r="EW5" s="387"/>
      <c r="EX5" s="387"/>
      <c r="EY5" s="387"/>
      <c r="EZ5" s="387"/>
      <c r="FA5" s="387"/>
      <c r="FB5" s="387"/>
      <c r="FC5" s="387"/>
      <c r="FD5" s="387"/>
      <c r="FE5" s="387"/>
      <c r="FF5" s="387"/>
      <c r="FG5" s="387"/>
      <c r="FH5" s="387"/>
      <c r="FI5" s="387"/>
      <c r="FJ5" s="387"/>
      <c r="FK5" s="387"/>
      <c r="FL5" s="387"/>
      <c r="FM5" s="387"/>
      <c r="FN5" s="387"/>
      <c r="FO5" s="387"/>
      <c r="FP5" s="387"/>
      <c r="FQ5" s="387"/>
      <c r="FR5" s="387"/>
      <c r="FS5" s="387"/>
      <c r="FT5" s="387"/>
      <c r="FU5" s="387"/>
      <c r="FV5" s="387"/>
      <c r="FW5" s="387"/>
      <c r="FX5" s="387"/>
      <c r="FY5" s="387"/>
      <c r="FZ5" s="387"/>
      <c r="GA5" s="387"/>
      <c r="GB5" s="387"/>
      <c r="GC5" s="387"/>
      <c r="GD5" s="387"/>
      <c r="GE5" s="387"/>
      <c r="GF5" s="387"/>
      <c r="GG5" s="387"/>
      <c r="GH5" s="387"/>
      <c r="GI5" s="387"/>
      <c r="GJ5" s="387"/>
      <c r="GK5" s="387"/>
      <c r="GL5" s="387"/>
      <c r="GM5" s="387"/>
      <c r="GN5" s="387"/>
      <c r="GO5" s="387"/>
      <c r="GP5" s="387"/>
      <c r="GQ5" s="387"/>
      <c r="GR5" s="387"/>
      <c r="GS5" s="387"/>
      <c r="GT5" s="387"/>
      <c r="GU5" s="387"/>
      <c r="GV5" s="387"/>
      <c r="GW5" s="387"/>
      <c r="GX5" s="387"/>
      <c r="GY5" s="387"/>
      <c r="GZ5" s="387"/>
      <c r="HA5" s="387"/>
      <c r="HB5" s="387"/>
      <c r="HC5" s="387"/>
      <c r="HD5" s="387"/>
      <c r="HE5" s="387"/>
      <c r="HF5" s="387"/>
      <c r="HG5" s="387"/>
      <c r="HH5" s="387"/>
      <c r="HI5" s="387"/>
      <c r="HJ5" s="387"/>
      <c r="HK5" s="387"/>
      <c r="HL5" s="387"/>
      <c r="HM5" s="387"/>
      <c r="HN5" s="387"/>
      <c r="HO5" s="387"/>
      <c r="HP5" s="387"/>
      <c r="HQ5" s="387"/>
      <c r="HR5" s="387"/>
      <c r="HS5" s="387"/>
      <c r="HT5" s="387"/>
      <c r="HU5" s="387"/>
      <c r="HV5" s="387"/>
      <c r="HW5" s="387"/>
      <c r="HX5" s="387"/>
      <c r="HY5" s="387"/>
      <c r="HZ5" s="387"/>
      <c r="IA5" s="387"/>
      <c r="IB5" s="387"/>
      <c r="IC5" s="387"/>
      <c r="ID5" s="387"/>
      <c r="IE5" s="387"/>
      <c r="IF5" s="387"/>
      <c r="IG5" s="387"/>
      <c r="IH5" s="387"/>
      <c r="II5" s="387"/>
      <c r="IJ5" s="387"/>
      <c r="IK5" s="387"/>
      <c r="IL5" s="387"/>
      <c r="IM5" s="387"/>
      <c r="IN5" s="387"/>
      <c r="IO5" s="387"/>
      <c r="IP5" s="387"/>
      <c r="IQ5" s="387"/>
      <c r="IR5" s="387"/>
      <c r="IS5" s="387"/>
      <c r="IT5" s="387"/>
      <c r="IU5" s="391"/>
    </row>
    <row r="6" spans="1:255" ht="15" customHeight="1">
      <c r="A6" s="392"/>
      <c r="B6" s="393" t="s">
        <v>134</v>
      </c>
      <c r="C6" s="394"/>
      <c r="D6" s="395"/>
      <c r="E6" s="252"/>
      <c r="F6" s="396" t="s">
        <v>135</v>
      </c>
      <c r="G6" s="259"/>
      <c r="H6" s="259"/>
      <c r="I6" s="259"/>
      <c r="J6" s="259"/>
      <c r="K6" s="259"/>
      <c r="L6" s="397"/>
      <c r="M6" s="397"/>
      <c r="N6" s="397"/>
      <c r="O6" s="397"/>
      <c r="P6" s="397"/>
      <c r="Q6" s="387"/>
      <c r="R6" s="387"/>
      <c r="S6" s="387"/>
      <c r="T6" s="387"/>
      <c r="U6" s="387"/>
      <c r="V6" s="387"/>
      <c r="W6" s="387"/>
      <c r="X6" s="387"/>
      <c r="Y6" s="387"/>
      <c r="Z6" s="387"/>
      <c r="AA6" s="387"/>
      <c r="AB6" s="387"/>
      <c r="AC6" s="387"/>
      <c r="AD6" s="387"/>
      <c r="AE6" s="387"/>
      <c r="AF6" s="387"/>
      <c r="AG6" s="387"/>
      <c r="AH6" s="387"/>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387"/>
      <c r="BG6" s="387"/>
      <c r="BH6" s="387"/>
      <c r="BI6" s="387"/>
      <c r="BJ6" s="387"/>
      <c r="BK6" s="387"/>
      <c r="BL6" s="387"/>
      <c r="BM6" s="387"/>
      <c r="BN6" s="387"/>
      <c r="BO6" s="387"/>
      <c r="BP6" s="387"/>
      <c r="BQ6" s="387"/>
      <c r="BR6" s="387"/>
      <c r="BS6" s="387"/>
      <c r="BT6" s="387"/>
      <c r="BU6" s="387"/>
      <c r="BV6" s="387"/>
      <c r="BW6" s="387"/>
      <c r="BX6" s="387"/>
      <c r="BY6" s="387"/>
      <c r="BZ6" s="387"/>
      <c r="CA6" s="387"/>
      <c r="CB6" s="387"/>
      <c r="CC6" s="387"/>
      <c r="CD6" s="387"/>
      <c r="CE6" s="387"/>
      <c r="CF6" s="387"/>
      <c r="CG6" s="387"/>
      <c r="CH6" s="387"/>
      <c r="CI6" s="387"/>
      <c r="CJ6" s="387"/>
      <c r="CK6" s="387"/>
      <c r="CL6" s="387"/>
      <c r="CM6" s="387"/>
      <c r="CN6" s="387"/>
      <c r="CO6" s="387"/>
      <c r="CP6" s="387"/>
      <c r="CQ6" s="387"/>
      <c r="CR6" s="387"/>
      <c r="CS6" s="387"/>
      <c r="CT6" s="387"/>
      <c r="CU6" s="387"/>
      <c r="CV6" s="387"/>
      <c r="CW6" s="387"/>
      <c r="CX6" s="387"/>
      <c r="CY6" s="387"/>
      <c r="CZ6" s="387"/>
      <c r="DA6" s="387"/>
      <c r="DB6" s="387"/>
      <c r="DC6" s="387"/>
      <c r="DD6" s="387"/>
      <c r="DE6" s="387"/>
      <c r="DF6" s="387"/>
      <c r="DG6" s="387"/>
      <c r="DH6" s="387"/>
      <c r="DI6" s="387"/>
      <c r="DJ6" s="387"/>
      <c r="DK6" s="387"/>
      <c r="DL6" s="387"/>
      <c r="DM6" s="387"/>
      <c r="DN6" s="387"/>
      <c r="DO6" s="387"/>
      <c r="DP6" s="387"/>
      <c r="DQ6" s="387"/>
      <c r="DR6" s="387"/>
      <c r="DS6" s="387"/>
      <c r="DT6" s="387"/>
      <c r="DU6" s="387"/>
      <c r="DV6" s="387"/>
      <c r="DW6" s="387"/>
      <c r="DX6" s="387"/>
      <c r="DY6" s="387"/>
      <c r="DZ6" s="387"/>
      <c r="EA6" s="387"/>
      <c r="EB6" s="387"/>
      <c r="EC6" s="387"/>
      <c r="ED6" s="387"/>
      <c r="EE6" s="387"/>
      <c r="EF6" s="387"/>
      <c r="EG6" s="387"/>
      <c r="EH6" s="387"/>
      <c r="EI6" s="387"/>
      <c r="EJ6" s="387"/>
      <c r="EK6" s="387"/>
      <c r="EL6" s="387"/>
      <c r="EM6" s="387"/>
      <c r="EN6" s="387"/>
      <c r="EO6" s="387"/>
      <c r="EP6" s="387"/>
      <c r="EQ6" s="387"/>
      <c r="ER6" s="387"/>
      <c r="ES6" s="387"/>
      <c r="ET6" s="387"/>
      <c r="EU6" s="387"/>
      <c r="EV6" s="387"/>
      <c r="EW6" s="387"/>
      <c r="EX6" s="387"/>
      <c r="EY6" s="387"/>
      <c r="EZ6" s="387"/>
      <c r="FA6" s="387"/>
      <c r="FB6" s="387"/>
      <c r="FC6" s="387"/>
      <c r="FD6" s="387"/>
      <c r="FE6" s="387"/>
      <c r="FF6" s="387"/>
      <c r="FG6" s="387"/>
      <c r="FH6" s="387"/>
      <c r="FI6" s="387"/>
      <c r="FJ6" s="387"/>
      <c r="FK6" s="387"/>
      <c r="FL6" s="387"/>
      <c r="FM6" s="387"/>
      <c r="FN6" s="387"/>
      <c r="FO6" s="387"/>
      <c r="FP6" s="387"/>
      <c r="FQ6" s="387"/>
      <c r="FR6" s="387"/>
      <c r="FS6" s="387"/>
      <c r="FT6" s="387"/>
      <c r="FU6" s="387"/>
      <c r="FV6" s="387"/>
      <c r="FW6" s="387"/>
      <c r="FX6" s="387"/>
      <c r="FY6" s="387"/>
      <c r="FZ6" s="387"/>
      <c r="GA6" s="387"/>
      <c r="GB6" s="387"/>
      <c r="GC6" s="387"/>
      <c r="GD6" s="387"/>
      <c r="GE6" s="387"/>
      <c r="GF6" s="387"/>
      <c r="GG6" s="387"/>
      <c r="GH6" s="387"/>
      <c r="GI6" s="387"/>
      <c r="GJ6" s="387"/>
      <c r="GK6" s="387"/>
      <c r="GL6" s="387"/>
      <c r="GM6" s="387"/>
      <c r="GN6" s="387"/>
      <c r="GO6" s="387"/>
      <c r="GP6" s="387"/>
      <c r="GQ6" s="387"/>
      <c r="GR6" s="387"/>
      <c r="GS6" s="387"/>
      <c r="GT6" s="387"/>
      <c r="GU6" s="387"/>
      <c r="GV6" s="387"/>
      <c r="GW6" s="387"/>
      <c r="GX6" s="387"/>
      <c r="GY6" s="387"/>
      <c r="GZ6" s="387"/>
      <c r="HA6" s="387"/>
      <c r="HB6" s="387"/>
      <c r="HC6" s="387"/>
      <c r="HD6" s="387"/>
      <c r="HE6" s="387"/>
      <c r="HF6" s="387"/>
      <c r="HG6" s="387"/>
      <c r="HH6" s="387"/>
      <c r="HI6" s="387"/>
      <c r="HJ6" s="387"/>
      <c r="HK6" s="387"/>
      <c r="HL6" s="387"/>
      <c r="HM6" s="387"/>
      <c r="HN6" s="387"/>
      <c r="HO6" s="387"/>
      <c r="HP6" s="387"/>
      <c r="HQ6" s="387"/>
      <c r="HR6" s="387"/>
      <c r="HS6" s="387"/>
      <c r="HT6" s="387"/>
      <c r="HU6" s="387"/>
      <c r="HV6" s="387"/>
      <c r="HW6" s="387"/>
      <c r="HX6" s="387"/>
      <c r="HY6" s="387"/>
      <c r="HZ6" s="387"/>
      <c r="IA6" s="387"/>
      <c r="IB6" s="387"/>
      <c r="IC6" s="387"/>
      <c r="ID6" s="387"/>
      <c r="IE6" s="387"/>
      <c r="IF6" s="387"/>
      <c r="IG6" s="387"/>
      <c r="IH6" s="387"/>
      <c r="II6" s="387"/>
      <c r="IJ6" s="387"/>
      <c r="IK6" s="387"/>
      <c r="IL6" s="387"/>
      <c r="IM6" s="387"/>
      <c r="IN6" s="387"/>
      <c r="IO6" s="387"/>
      <c r="IP6" s="387"/>
      <c r="IQ6" s="387"/>
      <c r="IR6" s="387"/>
      <c r="IS6" s="387"/>
      <c r="IT6" s="387"/>
      <c r="IU6" s="391"/>
    </row>
    <row r="7" spans="1:255" ht="15" customHeight="1" thickBot="1">
      <c r="A7" s="398"/>
      <c r="B7" s="249"/>
      <c r="C7" s="399"/>
      <c r="D7" s="251"/>
      <c r="E7" s="252"/>
      <c r="F7" s="247" t="s">
        <v>136</v>
      </c>
      <c r="G7" s="248"/>
      <c r="H7" s="248"/>
      <c r="I7" s="248"/>
      <c r="J7" s="248"/>
      <c r="K7" s="248"/>
      <c r="L7" s="387"/>
      <c r="M7" s="387"/>
      <c r="N7" s="387"/>
      <c r="O7" s="387"/>
      <c r="P7" s="387"/>
      <c r="Q7" s="387"/>
      <c r="R7" s="387"/>
      <c r="S7" s="387"/>
      <c r="T7" s="387"/>
      <c r="U7" s="387"/>
      <c r="V7" s="387"/>
      <c r="W7" s="387"/>
      <c r="X7" s="387"/>
      <c r="Y7" s="387"/>
      <c r="Z7" s="387"/>
      <c r="AA7" s="387"/>
      <c r="AB7" s="387"/>
      <c r="AC7" s="387"/>
      <c r="AD7" s="387"/>
      <c r="AE7" s="387"/>
      <c r="AF7" s="387"/>
      <c r="AG7" s="387"/>
      <c r="AH7" s="387"/>
      <c r="AI7" s="387"/>
      <c r="AJ7" s="387"/>
      <c r="AK7" s="387"/>
      <c r="AL7" s="387"/>
      <c r="AM7" s="387"/>
      <c r="AN7" s="387"/>
      <c r="AO7" s="387"/>
      <c r="AP7" s="387"/>
      <c r="AQ7" s="387"/>
      <c r="AR7" s="387"/>
      <c r="AS7" s="387"/>
      <c r="AT7" s="387"/>
      <c r="AU7" s="387"/>
      <c r="AV7" s="387"/>
      <c r="AW7" s="387"/>
      <c r="AX7" s="387"/>
      <c r="AY7" s="387"/>
      <c r="AZ7" s="387"/>
      <c r="BA7" s="387"/>
      <c r="BB7" s="387"/>
      <c r="BC7" s="387"/>
      <c r="BD7" s="387"/>
      <c r="BE7" s="387"/>
      <c r="BF7" s="387"/>
      <c r="BG7" s="387"/>
      <c r="BH7" s="387"/>
      <c r="BI7" s="387"/>
      <c r="BJ7" s="387"/>
      <c r="BK7" s="387"/>
      <c r="BL7" s="387"/>
      <c r="BM7" s="387"/>
      <c r="BN7" s="387"/>
      <c r="BO7" s="387"/>
      <c r="BP7" s="387"/>
      <c r="BQ7" s="387"/>
      <c r="BR7" s="387"/>
      <c r="BS7" s="387"/>
      <c r="BT7" s="387"/>
      <c r="BU7" s="387"/>
      <c r="BV7" s="387"/>
      <c r="BW7" s="387"/>
      <c r="BX7" s="387"/>
      <c r="BY7" s="387"/>
      <c r="BZ7" s="387"/>
      <c r="CA7" s="387"/>
      <c r="CB7" s="387"/>
      <c r="CC7" s="387"/>
      <c r="CD7" s="387"/>
      <c r="CE7" s="387"/>
      <c r="CF7" s="387"/>
      <c r="CG7" s="387"/>
      <c r="CH7" s="387"/>
      <c r="CI7" s="387"/>
      <c r="CJ7" s="387"/>
      <c r="CK7" s="387"/>
      <c r="CL7" s="387"/>
      <c r="CM7" s="387"/>
      <c r="CN7" s="387"/>
      <c r="CO7" s="387"/>
      <c r="CP7" s="387"/>
      <c r="CQ7" s="387"/>
      <c r="CR7" s="387"/>
      <c r="CS7" s="387"/>
      <c r="CT7" s="387"/>
      <c r="CU7" s="387"/>
      <c r="CV7" s="387"/>
      <c r="CW7" s="387"/>
      <c r="CX7" s="387"/>
      <c r="CY7" s="387"/>
      <c r="CZ7" s="387"/>
      <c r="DA7" s="387"/>
      <c r="DB7" s="387"/>
      <c r="DC7" s="387"/>
      <c r="DD7" s="387"/>
      <c r="DE7" s="387"/>
      <c r="DF7" s="387"/>
      <c r="DG7" s="387"/>
      <c r="DH7" s="387"/>
      <c r="DI7" s="387"/>
      <c r="DJ7" s="387"/>
      <c r="DK7" s="387"/>
      <c r="DL7" s="387"/>
      <c r="DM7" s="387"/>
      <c r="DN7" s="387"/>
      <c r="DO7" s="387"/>
      <c r="DP7" s="387"/>
      <c r="DQ7" s="387"/>
      <c r="DR7" s="387"/>
      <c r="DS7" s="387"/>
      <c r="DT7" s="387"/>
      <c r="DU7" s="387"/>
      <c r="DV7" s="387"/>
      <c r="DW7" s="387"/>
      <c r="DX7" s="387"/>
      <c r="DY7" s="387"/>
      <c r="DZ7" s="387"/>
      <c r="EA7" s="387"/>
      <c r="EB7" s="387"/>
      <c r="EC7" s="387"/>
      <c r="ED7" s="387"/>
      <c r="EE7" s="387"/>
      <c r="EF7" s="387"/>
      <c r="EG7" s="387"/>
      <c r="EH7" s="387"/>
      <c r="EI7" s="387"/>
      <c r="EJ7" s="387"/>
      <c r="EK7" s="387"/>
      <c r="EL7" s="387"/>
      <c r="EM7" s="387"/>
      <c r="EN7" s="387"/>
      <c r="EO7" s="387"/>
      <c r="EP7" s="387"/>
      <c r="EQ7" s="387"/>
      <c r="ER7" s="387"/>
      <c r="ES7" s="387"/>
      <c r="ET7" s="387"/>
      <c r="EU7" s="387"/>
      <c r="EV7" s="387"/>
      <c r="EW7" s="387"/>
      <c r="EX7" s="387"/>
      <c r="EY7" s="387"/>
      <c r="EZ7" s="387"/>
      <c r="FA7" s="387"/>
      <c r="FB7" s="387"/>
      <c r="FC7" s="387"/>
      <c r="FD7" s="387"/>
      <c r="FE7" s="387"/>
      <c r="FF7" s="387"/>
      <c r="FG7" s="387"/>
      <c r="FH7" s="387"/>
      <c r="FI7" s="387"/>
      <c r="FJ7" s="387"/>
      <c r="FK7" s="387"/>
      <c r="FL7" s="387"/>
      <c r="FM7" s="387"/>
      <c r="FN7" s="387"/>
      <c r="FO7" s="387"/>
      <c r="FP7" s="387"/>
      <c r="FQ7" s="387"/>
      <c r="FR7" s="387"/>
      <c r="FS7" s="387"/>
      <c r="FT7" s="387"/>
      <c r="FU7" s="387"/>
      <c r="FV7" s="387"/>
      <c r="FW7" s="387"/>
      <c r="FX7" s="387"/>
      <c r="FY7" s="387"/>
      <c r="FZ7" s="387"/>
      <c r="GA7" s="387"/>
      <c r="GB7" s="387"/>
      <c r="GC7" s="387"/>
      <c r="GD7" s="387"/>
      <c r="GE7" s="387"/>
      <c r="GF7" s="387"/>
      <c r="GG7" s="387"/>
      <c r="GH7" s="387"/>
      <c r="GI7" s="387"/>
      <c r="GJ7" s="387"/>
      <c r="GK7" s="387"/>
      <c r="GL7" s="387"/>
      <c r="GM7" s="387"/>
      <c r="GN7" s="387"/>
      <c r="GO7" s="387"/>
      <c r="GP7" s="387"/>
      <c r="GQ7" s="387"/>
      <c r="GR7" s="387"/>
      <c r="GS7" s="387"/>
      <c r="GT7" s="387"/>
      <c r="GU7" s="387"/>
      <c r="GV7" s="387"/>
      <c r="GW7" s="387"/>
      <c r="GX7" s="387"/>
      <c r="GY7" s="387"/>
      <c r="GZ7" s="387"/>
      <c r="HA7" s="387"/>
      <c r="HB7" s="387"/>
      <c r="HC7" s="387"/>
      <c r="HD7" s="387"/>
      <c r="HE7" s="387"/>
      <c r="HF7" s="387"/>
      <c r="HG7" s="387"/>
      <c r="HH7" s="387"/>
      <c r="HI7" s="387"/>
      <c r="HJ7" s="387"/>
      <c r="HK7" s="387"/>
      <c r="HL7" s="387"/>
      <c r="HM7" s="387"/>
      <c r="HN7" s="387"/>
      <c r="HO7" s="387"/>
      <c r="HP7" s="387"/>
      <c r="HQ7" s="387"/>
      <c r="HR7" s="387"/>
      <c r="HS7" s="387"/>
      <c r="HT7" s="387"/>
      <c r="HU7" s="387"/>
      <c r="HV7" s="387"/>
      <c r="HW7" s="387"/>
      <c r="HX7" s="387"/>
      <c r="HY7" s="387"/>
      <c r="HZ7" s="387"/>
      <c r="IA7" s="387"/>
      <c r="IB7" s="387"/>
      <c r="IC7" s="387"/>
      <c r="ID7" s="387"/>
      <c r="IE7" s="387"/>
      <c r="IF7" s="387"/>
      <c r="IG7" s="387"/>
      <c r="IH7" s="387"/>
      <c r="II7" s="387"/>
      <c r="IJ7" s="387"/>
      <c r="IK7" s="387"/>
      <c r="IL7" s="387"/>
      <c r="IM7" s="387"/>
      <c r="IN7" s="387"/>
      <c r="IO7" s="387"/>
      <c r="IP7" s="387"/>
      <c r="IQ7" s="387"/>
      <c r="IR7" s="387"/>
      <c r="IS7" s="387"/>
      <c r="IT7" s="387"/>
      <c r="IU7" s="391"/>
    </row>
    <row r="8" spans="1:255" ht="15" customHeight="1" thickBot="1">
      <c r="A8" s="398"/>
      <c r="B8" s="253" t="s">
        <v>137</v>
      </c>
      <c r="C8" s="254">
        <v>2019</v>
      </c>
      <c r="D8" s="400" t="str">
        <f>H23</f>
        <v>N.A.</v>
      </c>
      <c r="E8" s="401"/>
      <c r="F8" s="247" t="s">
        <v>138</v>
      </c>
      <c r="G8" s="248"/>
      <c r="H8" s="248"/>
      <c r="I8" s="248"/>
      <c r="J8" s="248"/>
      <c r="K8" s="248"/>
      <c r="L8" s="387"/>
      <c r="M8" s="387"/>
      <c r="N8" s="387"/>
      <c r="O8" s="387"/>
      <c r="P8" s="387"/>
      <c r="Q8" s="387"/>
      <c r="R8" s="387"/>
      <c r="S8" s="387"/>
      <c r="T8" s="387"/>
      <c r="U8" s="387"/>
      <c r="V8" s="387"/>
      <c r="W8" s="387"/>
      <c r="X8" s="387"/>
      <c r="Y8" s="387"/>
      <c r="Z8" s="387"/>
      <c r="AA8" s="387"/>
      <c r="AB8" s="387"/>
      <c r="AC8" s="387"/>
      <c r="AD8" s="387"/>
      <c r="AE8" s="387"/>
      <c r="AF8" s="387"/>
      <c r="AG8" s="387"/>
      <c r="AH8" s="387"/>
      <c r="AI8" s="387"/>
      <c r="AJ8" s="387"/>
      <c r="AK8" s="387"/>
      <c r="AL8" s="387"/>
      <c r="AM8" s="387"/>
      <c r="AN8" s="387"/>
      <c r="AO8" s="387"/>
      <c r="AP8" s="387"/>
      <c r="AQ8" s="387"/>
      <c r="AR8" s="387"/>
      <c r="AS8" s="387"/>
      <c r="AT8" s="387"/>
      <c r="AU8" s="387"/>
      <c r="AV8" s="387"/>
      <c r="AW8" s="387"/>
      <c r="AX8" s="387"/>
      <c r="AY8" s="387"/>
      <c r="AZ8" s="387"/>
      <c r="BA8" s="387"/>
      <c r="BB8" s="387"/>
      <c r="BC8" s="387"/>
      <c r="BD8" s="387"/>
      <c r="BE8" s="387"/>
      <c r="BF8" s="387"/>
      <c r="BG8" s="387"/>
      <c r="BH8" s="387"/>
      <c r="BI8" s="387"/>
      <c r="BJ8" s="387"/>
      <c r="BK8" s="387"/>
      <c r="BL8" s="387"/>
      <c r="BM8" s="387"/>
      <c r="BN8" s="387"/>
      <c r="BO8" s="387"/>
      <c r="BP8" s="387"/>
      <c r="BQ8" s="387"/>
      <c r="BR8" s="387"/>
      <c r="BS8" s="387"/>
      <c r="BT8" s="387"/>
      <c r="BU8" s="387"/>
      <c r="BV8" s="387"/>
      <c r="BW8" s="387"/>
      <c r="BX8" s="387"/>
      <c r="BY8" s="387"/>
      <c r="BZ8" s="387"/>
      <c r="CA8" s="387"/>
      <c r="CB8" s="387"/>
      <c r="CC8" s="387"/>
      <c r="CD8" s="387"/>
      <c r="CE8" s="387"/>
      <c r="CF8" s="387"/>
      <c r="CG8" s="387"/>
      <c r="CH8" s="387"/>
      <c r="CI8" s="387"/>
      <c r="CJ8" s="387"/>
      <c r="CK8" s="387"/>
      <c r="CL8" s="387"/>
      <c r="CM8" s="387"/>
      <c r="CN8" s="387"/>
      <c r="CO8" s="387"/>
      <c r="CP8" s="387"/>
      <c r="CQ8" s="387"/>
      <c r="CR8" s="387"/>
      <c r="CS8" s="387"/>
      <c r="CT8" s="387"/>
      <c r="CU8" s="387"/>
      <c r="CV8" s="387"/>
      <c r="CW8" s="387"/>
      <c r="CX8" s="387"/>
      <c r="CY8" s="387"/>
      <c r="CZ8" s="387"/>
      <c r="DA8" s="387"/>
      <c r="DB8" s="387"/>
      <c r="DC8" s="387"/>
      <c r="DD8" s="387"/>
      <c r="DE8" s="387"/>
      <c r="DF8" s="387"/>
      <c r="DG8" s="387"/>
      <c r="DH8" s="387"/>
      <c r="DI8" s="387"/>
      <c r="DJ8" s="387"/>
      <c r="DK8" s="387"/>
      <c r="DL8" s="387"/>
      <c r="DM8" s="387"/>
      <c r="DN8" s="387"/>
      <c r="DO8" s="387"/>
      <c r="DP8" s="387"/>
      <c r="DQ8" s="387"/>
      <c r="DR8" s="387"/>
      <c r="DS8" s="387"/>
      <c r="DT8" s="387"/>
      <c r="DU8" s="387"/>
      <c r="DV8" s="387"/>
      <c r="DW8" s="387"/>
      <c r="DX8" s="387"/>
      <c r="DY8" s="387"/>
      <c r="DZ8" s="387"/>
      <c r="EA8" s="387"/>
      <c r="EB8" s="387"/>
      <c r="EC8" s="387"/>
      <c r="ED8" s="387"/>
      <c r="EE8" s="387"/>
      <c r="EF8" s="387"/>
      <c r="EG8" s="387"/>
      <c r="EH8" s="387"/>
      <c r="EI8" s="387"/>
      <c r="EJ8" s="387"/>
      <c r="EK8" s="387"/>
      <c r="EL8" s="387"/>
      <c r="EM8" s="387"/>
      <c r="EN8" s="387"/>
      <c r="EO8" s="387"/>
      <c r="EP8" s="387"/>
      <c r="EQ8" s="387"/>
      <c r="ER8" s="387"/>
      <c r="ES8" s="387"/>
      <c r="ET8" s="387"/>
      <c r="EU8" s="387"/>
      <c r="EV8" s="387"/>
      <c r="EW8" s="387"/>
      <c r="EX8" s="387"/>
      <c r="EY8" s="387"/>
      <c r="EZ8" s="387"/>
      <c r="FA8" s="387"/>
      <c r="FB8" s="387"/>
      <c r="FC8" s="387"/>
      <c r="FD8" s="387"/>
      <c r="FE8" s="387"/>
      <c r="FF8" s="387"/>
      <c r="FG8" s="387"/>
      <c r="FH8" s="387"/>
      <c r="FI8" s="387"/>
      <c r="FJ8" s="387"/>
      <c r="FK8" s="387"/>
      <c r="FL8" s="387"/>
      <c r="FM8" s="387"/>
      <c r="FN8" s="387"/>
      <c r="FO8" s="387"/>
      <c r="FP8" s="387"/>
      <c r="FQ8" s="387"/>
      <c r="FR8" s="387"/>
      <c r="FS8" s="387"/>
      <c r="FT8" s="387"/>
      <c r="FU8" s="387"/>
      <c r="FV8" s="387"/>
      <c r="FW8" s="387"/>
      <c r="FX8" s="387"/>
      <c r="FY8" s="387"/>
      <c r="FZ8" s="387"/>
      <c r="GA8" s="387"/>
      <c r="GB8" s="387"/>
      <c r="GC8" s="387"/>
      <c r="GD8" s="387"/>
      <c r="GE8" s="387"/>
      <c r="GF8" s="387"/>
      <c r="GG8" s="387"/>
      <c r="GH8" s="387"/>
      <c r="GI8" s="387"/>
      <c r="GJ8" s="387"/>
      <c r="GK8" s="387"/>
      <c r="GL8" s="387"/>
      <c r="GM8" s="387"/>
      <c r="GN8" s="387"/>
      <c r="GO8" s="387"/>
      <c r="GP8" s="387"/>
      <c r="GQ8" s="387"/>
      <c r="GR8" s="387"/>
      <c r="GS8" s="387"/>
      <c r="GT8" s="387"/>
      <c r="GU8" s="387"/>
      <c r="GV8" s="387"/>
      <c r="GW8" s="387"/>
      <c r="GX8" s="387"/>
      <c r="GY8" s="387"/>
      <c r="GZ8" s="387"/>
      <c r="HA8" s="387"/>
      <c r="HB8" s="387"/>
      <c r="HC8" s="387"/>
      <c r="HD8" s="387"/>
      <c r="HE8" s="387"/>
      <c r="HF8" s="387"/>
      <c r="HG8" s="387"/>
      <c r="HH8" s="387"/>
      <c r="HI8" s="387"/>
      <c r="HJ8" s="387"/>
      <c r="HK8" s="387"/>
      <c r="HL8" s="387"/>
      <c r="HM8" s="387"/>
      <c r="HN8" s="387"/>
      <c r="HO8" s="387"/>
      <c r="HP8" s="387"/>
      <c r="HQ8" s="387"/>
      <c r="HR8" s="387"/>
      <c r="HS8" s="387"/>
      <c r="HT8" s="387"/>
      <c r="HU8" s="387"/>
      <c r="HV8" s="387"/>
      <c r="HW8" s="387"/>
      <c r="HX8" s="387"/>
      <c r="HY8" s="387"/>
      <c r="HZ8" s="387"/>
      <c r="IA8" s="387"/>
      <c r="IB8" s="387"/>
      <c r="IC8" s="387"/>
      <c r="ID8" s="387"/>
      <c r="IE8" s="387"/>
      <c r="IF8" s="387"/>
      <c r="IG8" s="387"/>
      <c r="IH8" s="387"/>
      <c r="II8" s="387"/>
      <c r="IJ8" s="387"/>
      <c r="IK8" s="387"/>
      <c r="IL8" s="387"/>
      <c r="IM8" s="387"/>
      <c r="IN8" s="387"/>
      <c r="IO8" s="387"/>
      <c r="IP8" s="387"/>
      <c r="IQ8" s="387"/>
      <c r="IR8" s="387"/>
      <c r="IS8" s="387"/>
      <c r="IT8" s="387"/>
      <c r="IU8" s="391"/>
    </row>
    <row r="9" spans="1:255" ht="15" customHeight="1">
      <c r="A9" s="398"/>
      <c r="B9" s="257" t="s">
        <v>1446</v>
      </c>
      <c r="C9" s="402"/>
      <c r="D9" s="275"/>
      <c r="E9" s="260"/>
      <c r="F9" s="248"/>
      <c r="G9" s="248"/>
      <c r="H9" s="248"/>
      <c r="I9" s="248"/>
      <c r="J9" s="248"/>
      <c r="K9" s="248"/>
      <c r="L9" s="387"/>
      <c r="M9" s="387"/>
      <c r="N9" s="387"/>
      <c r="O9" s="387"/>
      <c r="P9" s="387"/>
      <c r="Q9" s="387"/>
      <c r="R9" s="387"/>
      <c r="S9" s="387"/>
      <c r="T9" s="387"/>
      <c r="U9" s="387"/>
      <c r="V9" s="387"/>
      <c r="W9" s="387"/>
      <c r="X9" s="387"/>
      <c r="Y9" s="387"/>
      <c r="Z9" s="387"/>
      <c r="AA9" s="387"/>
      <c r="AB9" s="387"/>
      <c r="AC9" s="387"/>
      <c r="AD9" s="387"/>
      <c r="AE9" s="387"/>
      <c r="AF9" s="387"/>
      <c r="AG9" s="387"/>
      <c r="AH9" s="387"/>
      <c r="AI9" s="387"/>
      <c r="AJ9" s="387"/>
      <c r="AK9" s="387"/>
      <c r="AL9" s="387"/>
      <c r="AM9" s="387"/>
      <c r="AN9" s="387"/>
      <c r="AO9" s="387"/>
      <c r="AP9" s="387"/>
      <c r="AQ9" s="387"/>
      <c r="AR9" s="387"/>
      <c r="AS9" s="387"/>
      <c r="AT9" s="387"/>
      <c r="AU9" s="387"/>
      <c r="AV9" s="387"/>
      <c r="AW9" s="387"/>
      <c r="AX9" s="387"/>
      <c r="AY9" s="387"/>
      <c r="AZ9" s="387"/>
      <c r="BA9" s="387"/>
      <c r="BB9" s="387"/>
      <c r="BC9" s="387"/>
      <c r="BD9" s="387"/>
      <c r="BE9" s="387"/>
      <c r="BF9" s="387"/>
      <c r="BG9" s="387"/>
      <c r="BH9" s="387"/>
      <c r="BI9" s="387"/>
      <c r="BJ9" s="387"/>
      <c r="BK9" s="387"/>
      <c r="BL9" s="387"/>
      <c r="BM9" s="387"/>
      <c r="BN9" s="387"/>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387"/>
      <c r="CM9" s="387"/>
      <c r="CN9" s="387"/>
      <c r="CO9" s="387"/>
      <c r="CP9" s="387"/>
      <c r="CQ9" s="387"/>
      <c r="CR9" s="387"/>
      <c r="CS9" s="387"/>
      <c r="CT9" s="387"/>
      <c r="CU9" s="387"/>
      <c r="CV9" s="387"/>
      <c r="CW9" s="387"/>
      <c r="CX9" s="387"/>
      <c r="CY9" s="387"/>
      <c r="CZ9" s="387"/>
      <c r="DA9" s="387"/>
      <c r="DB9" s="387"/>
      <c r="DC9" s="387"/>
      <c r="DD9" s="387"/>
      <c r="DE9" s="387"/>
      <c r="DF9" s="387"/>
      <c r="DG9" s="387"/>
      <c r="DH9" s="387"/>
      <c r="DI9" s="387"/>
      <c r="DJ9" s="387"/>
      <c r="DK9" s="387"/>
      <c r="DL9" s="387"/>
      <c r="DM9" s="387"/>
      <c r="DN9" s="387"/>
      <c r="DO9" s="387"/>
      <c r="DP9" s="387"/>
      <c r="DQ9" s="387"/>
      <c r="DR9" s="387"/>
      <c r="DS9" s="387"/>
      <c r="DT9" s="387"/>
      <c r="DU9" s="387"/>
      <c r="DV9" s="387"/>
      <c r="DW9" s="387"/>
      <c r="DX9" s="387"/>
      <c r="DY9" s="387"/>
      <c r="DZ9" s="387"/>
      <c r="EA9" s="387"/>
      <c r="EB9" s="387"/>
      <c r="EC9" s="387"/>
      <c r="ED9" s="387"/>
      <c r="EE9" s="387"/>
      <c r="EF9" s="387"/>
      <c r="EG9" s="387"/>
      <c r="EH9" s="387"/>
      <c r="EI9" s="387"/>
      <c r="EJ9" s="387"/>
      <c r="EK9" s="387"/>
      <c r="EL9" s="387"/>
      <c r="EM9" s="387"/>
      <c r="EN9" s="387"/>
      <c r="EO9" s="387"/>
      <c r="EP9" s="387"/>
      <c r="EQ9" s="387"/>
      <c r="ER9" s="387"/>
      <c r="ES9" s="387"/>
      <c r="ET9" s="387"/>
      <c r="EU9" s="387"/>
      <c r="EV9" s="387"/>
      <c r="EW9" s="387"/>
      <c r="EX9" s="387"/>
      <c r="EY9" s="387"/>
      <c r="EZ9" s="387"/>
      <c r="FA9" s="387"/>
      <c r="FB9" s="387"/>
      <c r="FC9" s="387"/>
      <c r="FD9" s="387"/>
      <c r="FE9" s="387"/>
      <c r="FF9" s="387"/>
      <c r="FG9" s="387"/>
      <c r="FH9" s="387"/>
      <c r="FI9" s="387"/>
      <c r="FJ9" s="387"/>
      <c r="FK9" s="387"/>
      <c r="FL9" s="387"/>
      <c r="FM9" s="387"/>
      <c r="FN9" s="387"/>
      <c r="FO9" s="387"/>
      <c r="FP9" s="387"/>
      <c r="FQ9" s="387"/>
      <c r="FR9" s="387"/>
      <c r="FS9" s="387"/>
      <c r="FT9" s="387"/>
      <c r="FU9" s="387"/>
      <c r="FV9" s="387"/>
      <c r="FW9" s="387"/>
      <c r="FX9" s="387"/>
      <c r="FY9" s="387"/>
      <c r="FZ9" s="387"/>
      <c r="GA9" s="387"/>
      <c r="GB9" s="387"/>
      <c r="GC9" s="387"/>
      <c r="GD9" s="387"/>
      <c r="GE9" s="387"/>
      <c r="GF9" s="387"/>
      <c r="GG9" s="387"/>
      <c r="GH9" s="387"/>
      <c r="GI9" s="387"/>
      <c r="GJ9" s="387"/>
      <c r="GK9" s="387"/>
      <c r="GL9" s="387"/>
      <c r="GM9" s="387"/>
      <c r="GN9" s="387"/>
      <c r="GO9" s="387"/>
      <c r="GP9" s="387"/>
      <c r="GQ9" s="387"/>
      <c r="GR9" s="387"/>
      <c r="GS9" s="387"/>
      <c r="GT9" s="387"/>
      <c r="GU9" s="387"/>
      <c r="GV9" s="387"/>
      <c r="GW9" s="387"/>
      <c r="GX9" s="387"/>
      <c r="GY9" s="387"/>
      <c r="GZ9" s="387"/>
      <c r="HA9" s="387"/>
      <c r="HB9" s="387"/>
      <c r="HC9" s="387"/>
      <c r="HD9" s="387"/>
      <c r="HE9" s="387"/>
      <c r="HF9" s="387"/>
      <c r="HG9" s="387"/>
      <c r="HH9" s="387"/>
      <c r="HI9" s="387"/>
      <c r="HJ9" s="387"/>
      <c r="HK9" s="387"/>
      <c r="HL9" s="387"/>
      <c r="HM9" s="387"/>
      <c r="HN9" s="387"/>
      <c r="HO9" s="387"/>
      <c r="HP9" s="387"/>
      <c r="HQ9" s="387"/>
      <c r="HR9" s="387"/>
      <c r="HS9" s="387"/>
      <c r="HT9" s="387"/>
      <c r="HU9" s="387"/>
      <c r="HV9" s="387"/>
      <c r="HW9" s="387"/>
      <c r="HX9" s="387"/>
      <c r="HY9" s="387"/>
      <c r="HZ9" s="387"/>
      <c r="IA9" s="387"/>
      <c r="IB9" s="387"/>
      <c r="IC9" s="387"/>
      <c r="ID9" s="387"/>
      <c r="IE9" s="387"/>
      <c r="IF9" s="387"/>
      <c r="IG9" s="387"/>
      <c r="IH9" s="387"/>
      <c r="II9" s="387"/>
      <c r="IJ9" s="387"/>
      <c r="IK9" s="387"/>
      <c r="IL9" s="387"/>
      <c r="IM9" s="387"/>
      <c r="IN9" s="387"/>
      <c r="IO9" s="387"/>
      <c r="IP9" s="387"/>
      <c r="IQ9" s="387"/>
      <c r="IR9" s="387"/>
      <c r="IS9" s="387"/>
      <c r="IT9" s="387"/>
      <c r="IU9" s="391"/>
    </row>
    <row r="10" spans="1:255" ht="15" customHeight="1">
      <c r="A10" s="398"/>
      <c r="B10" s="1079" t="s">
        <v>140</v>
      </c>
      <c r="C10" s="1084"/>
      <c r="D10" s="1106"/>
      <c r="E10" s="261" t="s">
        <v>141</v>
      </c>
      <c r="F10" s="108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84"/>
      <c r="H10" s="1084"/>
      <c r="I10" s="1084"/>
      <c r="J10" s="1084"/>
      <c r="K10" s="1084"/>
      <c r="L10" s="1084"/>
      <c r="M10" s="1084"/>
      <c r="N10" s="1084"/>
      <c r="O10" s="1084"/>
      <c r="P10" s="1084"/>
      <c r="Q10" s="1084"/>
      <c r="R10" s="1084"/>
      <c r="S10" s="1084"/>
      <c r="T10" s="387"/>
      <c r="U10" s="387"/>
      <c r="V10" s="387"/>
      <c r="W10" s="387"/>
      <c r="X10" s="387"/>
      <c r="Y10" s="387"/>
      <c r="Z10" s="387"/>
      <c r="AA10" s="387"/>
      <c r="AB10" s="387"/>
      <c r="AC10" s="387"/>
      <c r="AD10" s="387"/>
      <c r="AE10" s="387"/>
      <c r="AF10" s="387"/>
      <c r="AG10" s="387"/>
      <c r="AH10" s="387"/>
      <c r="AI10" s="387"/>
      <c r="AJ10" s="387"/>
      <c r="AK10" s="387"/>
      <c r="AL10" s="387"/>
      <c r="AM10" s="387"/>
      <c r="AN10" s="387"/>
      <c r="AO10" s="387"/>
      <c r="AP10" s="387"/>
      <c r="AQ10" s="387"/>
      <c r="AR10" s="387"/>
      <c r="AS10" s="387"/>
      <c r="AT10" s="387"/>
      <c r="AU10" s="387"/>
      <c r="AV10" s="387"/>
      <c r="AW10" s="387"/>
      <c r="AX10" s="387"/>
      <c r="AY10" s="387"/>
      <c r="AZ10" s="387"/>
      <c r="BA10" s="387"/>
      <c r="BB10" s="387"/>
      <c r="BC10" s="387"/>
      <c r="BD10" s="387"/>
      <c r="BE10" s="387"/>
      <c r="BF10" s="387"/>
      <c r="BG10" s="387"/>
      <c r="BH10" s="387"/>
      <c r="BI10" s="387"/>
      <c r="BJ10" s="387"/>
      <c r="BK10" s="387"/>
      <c r="BL10" s="387"/>
      <c r="BM10" s="387"/>
      <c r="BN10" s="387"/>
      <c r="BO10" s="387"/>
      <c r="BP10" s="387"/>
      <c r="BQ10" s="387"/>
      <c r="BR10" s="387"/>
      <c r="BS10" s="387"/>
      <c r="BT10" s="387"/>
      <c r="BU10" s="387"/>
      <c r="BV10" s="387"/>
      <c r="BW10" s="387"/>
      <c r="BX10" s="387"/>
      <c r="BY10" s="387"/>
      <c r="BZ10" s="387"/>
      <c r="CA10" s="387"/>
      <c r="CB10" s="387"/>
      <c r="CC10" s="387"/>
      <c r="CD10" s="387"/>
      <c r="CE10" s="387"/>
      <c r="CF10" s="387"/>
      <c r="CG10" s="387"/>
      <c r="CH10" s="387"/>
      <c r="CI10" s="387"/>
      <c r="CJ10" s="387"/>
      <c r="CK10" s="387"/>
      <c r="CL10" s="387"/>
      <c r="CM10" s="387"/>
      <c r="CN10" s="387"/>
      <c r="CO10" s="387"/>
      <c r="CP10" s="387"/>
      <c r="CQ10" s="387"/>
      <c r="CR10" s="387"/>
      <c r="CS10" s="387"/>
      <c r="CT10" s="387"/>
      <c r="CU10" s="387"/>
      <c r="CV10" s="387"/>
      <c r="CW10" s="387"/>
      <c r="CX10" s="387"/>
      <c r="CY10" s="387"/>
      <c r="CZ10" s="387"/>
      <c r="DA10" s="387"/>
      <c r="DB10" s="387"/>
      <c r="DC10" s="387"/>
      <c r="DD10" s="387"/>
      <c r="DE10" s="387"/>
      <c r="DF10" s="387"/>
      <c r="DG10" s="387"/>
      <c r="DH10" s="387"/>
      <c r="DI10" s="387"/>
      <c r="DJ10" s="387"/>
      <c r="DK10" s="387"/>
      <c r="DL10" s="387"/>
      <c r="DM10" s="387"/>
      <c r="DN10" s="387"/>
      <c r="DO10" s="387"/>
      <c r="DP10" s="387"/>
      <c r="DQ10" s="387"/>
      <c r="DR10" s="387"/>
      <c r="DS10" s="387"/>
      <c r="DT10" s="387"/>
      <c r="DU10" s="387"/>
      <c r="DV10" s="387"/>
      <c r="DW10" s="387"/>
      <c r="DX10" s="387"/>
      <c r="DY10" s="387"/>
      <c r="DZ10" s="387"/>
      <c r="EA10" s="387"/>
      <c r="EB10" s="387"/>
      <c r="EC10" s="387"/>
      <c r="ED10" s="387"/>
      <c r="EE10" s="387"/>
      <c r="EF10" s="387"/>
      <c r="EG10" s="387"/>
      <c r="EH10" s="387"/>
      <c r="EI10" s="387"/>
      <c r="EJ10" s="387"/>
      <c r="EK10" s="387"/>
      <c r="EL10" s="387"/>
      <c r="EM10" s="387"/>
      <c r="EN10" s="387"/>
      <c r="EO10" s="387"/>
      <c r="EP10" s="387"/>
      <c r="EQ10" s="387"/>
      <c r="ER10" s="387"/>
      <c r="ES10" s="387"/>
      <c r="ET10" s="387"/>
      <c r="EU10" s="387"/>
      <c r="EV10" s="387"/>
      <c r="EW10" s="387"/>
      <c r="EX10" s="387"/>
      <c r="EY10" s="387"/>
      <c r="EZ10" s="387"/>
      <c r="FA10" s="387"/>
      <c r="FB10" s="387"/>
      <c r="FC10" s="387"/>
      <c r="FD10" s="387"/>
      <c r="FE10" s="387"/>
      <c r="FF10" s="387"/>
      <c r="FG10" s="387"/>
      <c r="FH10" s="387"/>
      <c r="FI10" s="387"/>
      <c r="FJ10" s="387"/>
      <c r="FK10" s="387"/>
      <c r="FL10" s="387"/>
      <c r="FM10" s="387"/>
      <c r="FN10" s="387"/>
      <c r="FO10" s="387"/>
      <c r="FP10" s="387"/>
      <c r="FQ10" s="387"/>
      <c r="FR10" s="387"/>
      <c r="FS10" s="387"/>
      <c r="FT10" s="387"/>
      <c r="FU10" s="387"/>
      <c r="FV10" s="387"/>
      <c r="FW10" s="387"/>
      <c r="FX10" s="387"/>
      <c r="FY10" s="387"/>
      <c r="FZ10" s="387"/>
      <c r="GA10" s="387"/>
      <c r="GB10" s="387"/>
      <c r="GC10" s="387"/>
      <c r="GD10" s="387"/>
      <c r="GE10" s="387"/>
      <c r="GF10" s="387"/>
      <c r="GG10" s="387"/>
      <c r="GH10" s="387"/>
      <c r="GI10" s="387"/>
      <c r="GJ10" s="387"/>
      <c r="GK10" s="387"/>
      <c r="GL10" s="387"/>
      <c r="GM10" s="387"/>
      <c r="GN10" s="387"/>
      <c r="GO10" s="387"/>
      <c r="GP10" s="387"/>
      <c r="GQ10" s="387"/>
      <c r="GR10" s="387"/>
      <c r="GS10" s="387"/>
      <c r="GT10" s="387"/>
      <c r="GU10" s="387"/>
      <c r="GV10" s="387"/>
      <c r="GW10" s="387"/>
      <c r="GX10" s="387"/>
      <c r="GY10" s="387"/>
      <c r="GZ10" s="387"/>
      <c r="HA10" s="387"/>
      <c r="HB10" s="387"/>
      <c r="HC10" s="387"/>
      <c r="HD10" s="387"/>
      <c r="HE10" s="387"/>
      <c r="HF10" s="387"/>
      <c r="HG10" s="387"/>
      <c r="HH10" s="387"/>
      <c r="HI10" s="387"/>
      <c r="HJ10" s="387"/>
      <c r="HK10" s="387"/>
      <c r="HL10" s="387"/>
      <c r="HM10" s="387"/>
      <c r="HN10" s="387"/>
      <c r="HO10" s="387"/>
      <c r="HP10" s="387"/>
      <c r="HQ10" s="387"/>
      <c r="HR10" s="387"/>
      <c r="HS10" s="387"/>
      <c r="HT10" s="387"/>
      <c r="HU10" s="387"/>
      <c r="HV10" s="387"/>
      <c r="HW10" s="387"/>
      <c r="HX10" s="387"/>
      <c r="HY10" s="387"/>
      <c r="HZ10" s="387"/>
      <c r="IA10" s="387"/>
      <c r="IB10" s="387"/>
      <c r="IC10" s="387"/>
      <c r="ID10" s="387"/>
      <c r="IE10" s="387"/>
      <c r="IF10" s="387"/>
      <c r="IG10" s="387"/>
      <c r="IH10" s="387"/>
      <c r="II10" s="387"/>
      <c r="IJ10" s="387"/>
      <c r="IK10" s="387"/>
      <c r="IL10" s="387"/>
      <c r="IM10" s="387"/>
      <c r="IN10" s="387"/>
      <c r="IO10" s="387"/>
      <c r="IP10" s="387"/>
      <c r="IQ10" s="387"/>
      <c r="IR10" s="387"/>
      <c r="IS10" s="387"/>
      <c r="IT10" s="387"/>
      <c r="IU10" s="391"/>
    </row>
    <row r="11" spans="1:255" ht="14.25" customHeight="1">
      <c r="A11" s="398"/>
      <c r="B11" s="262"/>
      <c r="C11" s="244"/>
      <c r="D11" s="253" t="str">
        <f>IF(E10="SI APLICA","¿El indicador no se reporta por limitaciones de información disponible? ","")</f>
        <v xml:space="preserve">¿El indicador no se reporta por limitaciones de información disponible? </v>
      </c>
      <c r="E11" s="263" t="s">
        <v>142</v>
      </c>
      <c r="F11" s="1115"/>
      <c r="G11" s="1084"/>
      <c r="H11" s="1084"/>
      <c r="I11" s="1084"/>
      <c r="J11" s="1084"/>
      <c r="K11" s="1084"/>
      <c r="L11" s="1084"/>
      <c r="M11" s="1084"/>
      <c r="N11" s="1084"/>
      <c r="O11" s="1084"/>
      <c r="P11" s="1084"/>
      <c r="Q11" s="1084"/>
      <c r="R11" s="1084"/>
      <c r="S11" s="1084"/>
      <c r="T11" s="387"/>
      <c r="U11" s="387"/>
      <c r="V11" s="387"/>
      <c r="W11" s="387"/>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91"/>
    </row>
    <row r="12" spans="1:255" ht="23.25" customHeight="1">
      <c r="A12" s="398"/>
      <c r="B12" s="262"/>
      <c r="C12" s="244"/>
      <c r="D12" s="264" t="str">
        <f>IF(E11="SI SE REPORTA","¿Qué programas o proyectos del Plan de Acción están asociados al indicador? ","")</f>
        <v xml:space="preserve">¿Qué programas o proyectos del Plan de Acción están asociados al indicador? </v>
      </c>
      <c r="E12" s="1116" t="s">
        <v>5</v>
      </c>
      <c r="F12" s="1117"/>
      <c r="G12" s="1117"/>
      <c r="H12" s="1117"/>
      <c r="I12" s="1117"/>
      <c r="J12" s="1117"/>
      <c r="K12" s="1117"/>
      <c r="L12" s="1117"/>
      <c r="M12" s="1117"/>
      <c r="N12" s="1117"/>
      <c r="O12" s="1117"/>
      <c r="P12" s="1117"/>
      <c r="Q12" s="1117"/>
      <c r="R12" s="1118"/>
      <c r="S12" s="387"/>
      <c r="T12" s="387"/>
      <c r="U12" s="387"/>
      <c r="V12" s="387"/>
      <c r="W12" s="387"/>
      <c r="X12" s="387"/>
      <c r="Y12" s="387"/>
      <c r="Z12" s="387"/>
      <c r="AA12" s="387"/>
      <c r="AB12" s="387"/>
      <c r="AC12" s="387"/>
      <c r="AD12" s="387"/>
      <c r="AE12" s="387"/>
      <c r="AF12" s="387"/>
      <c r="AG12" s="387"/>
      <c r="AH12" s="387"/>
      <c r="AI12" s="387"/>
      <c r="AJ12" s="387"/>
      <c r="AK12" s="387"/>
      <c r="AL12" s="387"/>
      <c r="AM12" s="387"/>
      <c r="AN12" s="387"/>
      <c r="AO12" s="387"/>
      <c r="AP12" s="387"/>
      <c r="AQ12" s="387"/>
      <c r="AR12" s="387"/>
      <c r="AS12" s="387"/>
      <c r="AT12" s="387"/>
      <c r="AU12" s="387"/>
      <c r="AV12" s="387"/>
      <c r="AW12" s="387"/>
      <c r="AX12" s="387"/>
      <c r="AY12" s="387"/>
      <c r="AZ12" s="387"/>
      <c r="BA12" s="387"/>
      <c r="BB12" s="387"/>
      <c r="BC12" s="387"/>
      <c r="BD12" s="387"/>
      <c r="BE12" s="387"/>
      <c r="BF12" s="387"/>
      <c r="BG12" s="387"/>
      <c r="BH12" s="387"/>
      <c r="BI12" s="387"/>
      <c r="BJ12" s="387"/>
      <c r="BK12" s="387"/>
      <c r="BL12" s="387"/>
      <c r="BM12" s="387"/>
      <c r="BN12" s="387"/>
      <c r="BO12" s="387"/>
      <c r="BP12" s="387"/>
      <c r="BQ12" s="387"/>
      <c r="BR12" s="387"/>
      <c r="BS12" s="387"/>
      <c r="BT12" s="387"/>
      <c r="BU12" s="387"/>
      <c r="BV12" s="387"/>
      <c r="BW12" s="387"/>
      <c r="BX12" s="387"/>
      <c r="BY12" s="387"/>
      <c r="BZ12" s="387"/>
      <c r="CA12" s="387"/>
      <c r="CB12" s="387"/>
      <c r="CC12" s="387"/>
      <c r="CD12" s="387"/>
      <c r="CE12" s="387"/>
      <c r="CF12" s="387"/>
      <c r="CG12" s="387"/>
      <c r="CH12" s="387"/>
      <c r="CI12" s="387"/>
      <c r="CJ12" s="387"/>
      <c r="CK12" s="387"/>
      <c r="CL12" s="387"/>
      <c r="CM12" s="387"/>
      <c r="CN12" s="387"/>
      <c r="CO12" s="387"/>
      <c r="CP12" s="387"/>
      <c r="CQ12" s="387"/>
      <c r="CR12" s="387"/>
      <c r="CS12" s="387"/>
      <c r="CT12" s="387"/>
      <c r="CU12" s="387"/>
      <c r="CV12" s="387"/>
      <c r="CW12" s="387"/>
      <c r="CX12" s="387"/>
      <c r="CY12" s="387"/>
      <c r="CZ12" s="387"/>
      <c r="DA12" s="387"/>
      <c r="DB12" s="387"/>
      <c r="DC12" s="387"/>
      <c r="DD12" s="387"/>
      <c r="DE12" s="387"/>
      <c r="DF12" s="387"/>
      <c r="DG12" s="387"/>
      <c r="DH12" s="387"/>
      <c r="DI12" s="387"/>
      <c r="DJ12" s="387"/>
      <c r="DK12" s="387"/>
      <c r="DL12" s="387"/>
      <c r="DM12" s="387"/>
      <c r="DN12" s="387"/>
      <c r="DO12" s="387"/>
      <c r="DP12" s="387"/>
      <c r="DQ12" s="387"/>
      <c r="DR12" s="387"/>
      <c r="DS12" s="387"/>
      <c r="DT12" s="387"/>
      <c r="DU12" s="387"/>
      <c r="DV12" s="387"/>
      <c r="DW12" s="387"/>
      <c r="DX12" s="387"/>
      <c r="DY12" s="387"/>
      <c r="DZ12" s="387"/>
      <c r="EA12" s="387"/>
      <c r="EB12" s="387"/>
      <c r="EC12" s="387"/>
      <c r="ED12" s="387"/>
      <c r="EE12" s="387"/>
      <c r="EF12" s="387"/>
      <c r="EG12" s="387"/>
      <c r="EH12" s="387"/>
      <c r="EI12" s="387"/>
      <c r="EJ12" s="387"/>
      <c r="EK12" s="387"/>
      <c r="EL12" s="387"/>
      <c r="EM12" s="387"/>
      <c r="EN12" s="387"/>
      <c r="EO12" s="387"/>
      <c r="EP12" s="387"/>
      <c r="EQ12" s="387"/>
      <c r="ER12" s="387"/>
      <c r="ES12" s="387"/>
      <c r="ET12" s="387"/>
      <c r="EU12" s="387"/>
      <c r="EV12" s="387"/>
      <c r="EW12" s="387"/>
      <c r="EX12" s="387"/>
      <c r="EY12" s="387"/>
      <c r="EZ12" s="387"/>
      <c r="FA12" s="387"/>
      <c r="FB12" s="387"/>
      <c r="FC12" s="387"/>
      <c r="FD12" s="387"/>
      <c r="FE12" s="387"/>
      <c r="FF12" s="387"/>
      <c r="FG12" s="387"/>
      <c r="FH12" s="387"/>
      <c r="FI12" s="387"/>
      <c r="FJ12" s="387"/>
      <c r="FK12" s="387"/>
      <c r="FL12" s="387"/>
      <c r="FM12" s="387"/>
      <c r="FN12" s="387"/>
      <c r="FO12" s="387"/>
      <c r="FP12" s="387"/>
      <c r="FQ12" s="387"/>
      <c r="FR12" s="387"/>
      <c r="FS12" s="387"/>
      <c r="FT12" s="387"/>
      <c r="FU12" s="387"/>
      <c r="FV12" s="387"/>
      <c r="FW12" s="387"/>
      <c r="FX12" s="387"/>
      <c r="FY12" s="387"/>
      <c r="FZ12" s="387"/>
      <c r="GA12" s="387"/>
      <c r="GB12" s="387"/>
      <c r="GC12" s="387"/>
      <c r="GD12" s="387"/>
      <c r="GE12" s="387"/>
      <c r="GF12" s="387"/>
      <c r="GG12" s="387"/>
      <c r="GH12" s="387"/>
      <c r="GI12" s="387"/>
      <c r="GJ12" s="387"/>
      <c r="GK12" s="387"/>
      <c r="GL12" s="387"/>
      <c r="GM12" s="387"/>
      <c r="GN12" s="387"/>
      <c r="GO12" s="387"/>
      <c r="GP12" s="387"/>
      <c r="GQ12" s="387"/>
      <c r="GR12" s="387"/>
      <c r="GS12" s="387"/>
      <c r="GT12" s="387"/>
      <c r="GU12" s="387"/>
      <c r="GV12" s="387"/>
      <c r="GW12" s="387"/>
      <c r="GX12" s="387"/>
      <c r="GY12" s="387"/>
      <c r="GZ12" s="387"/>
      <c r="HA12" s="387"/>
      <c r="HB12" s="387"/>
      <c r="HC12" s="387"/>
      <c r="HD12" s="387"/>
      <c r="HE12" s="387"/>
      <c r="HF12" s="387"/>
      <c r="HG12" s="387"/>
      <c r="HH12" s="387"/>
      <c r="HI12" s="387"/>
      <c r="HJ12" s="387"/>
      <c r="HK12" s="387"/>
      <c r="HL12" s="387"/>
      <c r="HM12" s="387"/>
      <c r="HN12" s="387"/>
      <c r="HO12" s="387"/>
      <c r="HP12" s="387"/>
      <c r="HQ12" s="387"/>
      <c r="HR12" s="387"/>
      <c r="HS12" s="387"/>
      <c r="HT12" s="387"/>
      <c r="HU12" s="387"/>
      <c r="HV12" s="387"/>
      <c r="HW12" s="387"/>
      <c r="HX12" s="387"/>
      <c r="HY12" s="387"/>
      <c r="HZ12" s="387"/>
      <c r="IA12" s="387"/>
      <c r="IB12" s="387"/>
      <c r="IC12" s="387"/>
      <c r="ID12" s="387"/>
      <c r="IE12" s="387"/>
      <c r="IF12" s="387"/>
      <c r="IG12" s="387"/>
      <c r="IH12" s="387"/>
      <c r="II12" s="387"/>
      <c r="IJ12" s="387"/>
      <c r="IK12" s="387"/>
      <c r="IL12" s="387"/>
      <c r="IM12" s="387"/>
      <c r="IN12" s="387"/>
      <c r="IO12" s="387"/>
      <c r="IP12" s="387"/>
      <c r="IQ12" s="387"/>
      <c r="IR12" s="387"/>
      <c r="IS12" s="387"/>
      <c r="IT12" s="387"/>
      <c r="IU12" s="391"/>
    </row>
    <row r="13" spans="1:255" ht="21.75" customHeight="1">
      <c r="A13" s="398"/>
      <c r="B13" s="262"/>
      <c r="C13" s="244"/>
      <c r="D13" s="253" t="s">
        <v>143</v>
      </c>
      <c r="E13" s="1116" t="s">
        <v>1301</v>
      </c>
      <c r="F13" s="1117"/>
      <c r="G13" s="1117"/>
      <c r="H13" s="1117"/>
      <c r="I13" s="1117"/>
      <c r="J13" s="1117"/>
      <c r="K13" s="1117"/>
      <c r="L13" s="1117"/>
      <c r="M13" s="1117"/>
      <c r="N13" s="1117"/>
      <c r="O13" s="1117"/>
      <c r="P13" s="1117"/>
      <c r="Q13" s="1117"/>
      <c r="R13" s="1118"/>
      <c r="S13" s="403"/>
      <c r="T13" s="387"/>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7"/>
      <c r="BR13" s="387"/>
      <c r="BS13" s="387"/>
      <c r="BT13" s="387"/>
      <c r="BU13" s="387"/>
      <c r="BV13" s="387"/>
      <c r="BW13" s="387"/>
      <c r="BX13" s="387"/>
      <c r="BY13" s="387"/>
      <c r="BZ13" s="387"/>
      <c r="CA13" s="387"/>
      <c r="CB13" s="387"/>
      <c r="CC13" s="387"/>
      <c r="CD13" s="387"/>
      <c r="CE13" s="387"/>
      <c r="CF13" s="387"/>
      <c r="CG13" s="387"/>
      <c r="CH13" s="387"/>
      <c r="CI13" s="387"/>
      <c r="CJ13" s="387"/>
      <c r="CK13" s="387"/>
      <c r="CL13" s="387"/>
      <c r="CM13" s="387"/>
      <c r="CN13" s="387"/>
      <c r="CO13" s="387"/>
      <c r="CP13" s="387"/>
      <c r="CQ13" s="387"/>
      <c r="CR13" s="387"/>
      <c r="CS13" s="387"/>
      <c r="CT13" s="387"/>
      <c r="CU13" s="387"/>
      <c r="CV13" s="387"/>
      <c r="CW13" s="387"/>
      <c r="CX13" s="387"/>
      <c r="CY13" s="387"/>
      <c r="CZ13" s="387"/>
      <c r="DA13" s="387"/>
      <c r="DB13" s="387"/>
      <c r="DC13" s="387"/>
      <c r="DD13" s="387"/>
      <c r="DE13" s="387"/>
      <c r="DF13" s="387"/>
      <c r="DG13" s="387"/>
      <c r="DH13" s="387"/>
      <c r="DI13" s="387"/>
      <c r="DJ13" s="387"/>
      <c r="DK13" s="387"/>
      <c r="DL13" s="387"/>
      <c r="DM13" s="387"/>
      <c r="DN13" s="387"/>
      <c r="DO13" s="387"/>
      <c r="DP13" s="387"/>
      <c r="DQ13" s="387"/>
      <c r="DR13" s="387"/>
      <c r="DS13" s="387"/>
      <c r="DT13" s="387"/>
      <c r="DU13" s="387"/>
      <c r="DV13" s="387"/>
      <c r="DW13" s="387"/>
      <c r="DX13" s="387"/>
      <c r="DY13" s="387"/>
      <c r="DZ13" s="387"/>
      <c r="EA13" s="387"/>
      <c r="EB13" s="387"/>
      <c r="EC13" s="387"/>
      <c r="ED13" s="387"/>
      <c r="EE13" s="387"/>
      <c r="EF13" s="387"/>
      <c r="EG13" s="387"/>
      <c r="EH13" s="387"/>
      <c r="EI13" s="387"/>
      <c r="EJ13" s="387"/>
      <c r="EK13" s="387"/>
      <c r="EL13" s="387"/>
      <c r="EM13" s="387"/>
      <c r="EN13" s="387"/>
      <c r="EO13" s="387"/>
      <c r="EP13" s="387"/>
      <c r="EQ13" s="387"/>
      <c r="ER13" s="387"/>
      <c r="ES13" s="387"/>
      <c r="ET13" s="387"/>
      <c r="EU13" s="387"/>
      <c r="EV13" s="387"/>
      <c r="EW13" s="387"/>
      <c r="EX13" s="387"/>
      <c r="EY13" s="387"/>
      <c r="EZ13" s="387"/>
      <c r="FA13" s="387"/>
      <c r="FB13" s="387"/>
      <c r="FC13" s="387"/>
      <c r="FD13" s="387"/>
      <c r="FE13" s="387"/>
      <c r="FF13" s="387"/>
      <c r="FG13" s="387"/>
      <c r="FH13" s="387"/>
      <c r="FI13" s="387"/>
      <c r="FJ13" s="387"/>
      <c r="FK13" s="387"/>
      <c r="FL13" s="387"/>
      <c r="FM13" s="387"/>
      <c r="FN13" s="387"/>
      <c r="FO13" s="387"/>
      <c r="FP13" s="387"/>
      <c r="FQ13" s="387"/>
      <c r="FR13" s="387"/>
      <c r="FS13" s="387"/>
      <c r="FT13" s="387"/>
      <c r="FU13" s="387"/>
      <c r="FV13" s="387"/>
      <c r="FW13" s="387"/>
      <c r="FX13" s="387"/>
      <c r="FY13" s="387"/>
      <c r="FZ13" s="387"/>
      <c r="GA13" s="387"/>
      <c r="GB13" s="387"/>
      <c r="GC13" s="387"/>
      <c r="GD13" s="387"/>
      <c r="GE13" s="387"/>
      <c r="GF13" s="387"/>
      <c r="GG13" s="387"/>
      <c r="GH13" s="387"/>
      <c r="GI13" s="387"/>
      <c r="GJ13" s="387"/>
      <c r="GK13" s="387"/>
      <c r="GL13" s="387"/>
      <c r="GM13" s="387"/>
      <c r="GN13" s="387"/>
      <c r="GO13" s="387"/>
      <c r="GP13" s="387"/>
      <c r="GQ13" s="387"/>
      <c r="GR13" s="387"/>
      <c r="GS13" s="387"/>
      <c r="GT13" s="387"/>
      <c r="GU13" s="387"/>
      <c r="GV13" s="387"/>
      <c r="GW13" s="387"/>
      <c r="GX13" s="387"/>
      <c r="GY13" s="387"/>
      <c r="GZ13" s="387"/>
      <c r="HA13" s="387"/>
      <c r="HB13" s="387"/>
      <c r="HC13" s="387"/>
      <c r="HD13" s="387"/>
      <c r="HE13" s="387"/>
      <c r="HF13" s="387"/>
      <c r="HG13" s="387"/>
      <c r="HH13" s="387"/>
      <c r="HI13" s="387"/>
      <c r="HJ13" s="387"/>
      <c r="HK13" s="387"/>
      <c r="HL13" s="387"/>
      <c r="HM13" s="387"/>
      <c r="HN13" s="387"/>
      <c r="HO13" s="387"/>
      <c r="HP13" s="387"/>
      <c r="HQ13" s="387"/>
      <c r="HR13" s="387"/>
      <c r="HS13" s="387"/>
      <c r="HT13" s="387"/>
      <c r="HU13" s="387"/>
      <c r="HV13" s="387"/>
      <c r="HW13" s="387"/>
      <c r="HX13" s="387"/>
      <c r="HY13" s="387"/>
      <c r="HZ13" s="387"/>
      <c r="IA13" s="387"/>
      <c r="IB13" s="387"/>
      <c r="IC13" s="387"/>
      <c r="ID13" s="387"/>
      <c r="IE13" s="387"/>
      <c r="IF13" s="387"/>
      <c r="IG13" s="387"/>
      <c r="IH13" s="387"/>
      <c r="II13" s="387"/>
      <c r="IJ13" s="387"/>
      <c r="IK13" s="387"/>
      <c r="IL13" s="387"/>
      <c r="IM13" s="387"/>
      <c r="IN13" s="387"/>
      <c r="IO13" s="387"/>
      <c r="IP13" s="387"/>
      <c r="IQ13" s="387"/>
      <c r="IR13" s="387"/>
      <c r="IS13" s="387"/>
      <c r="IT13" s="387"/>
      <c r="IU13" s="391"/>
    </row>
    <row r="14" spans="1:255" ht="8.1" customHeight="1" thickBot="1">
      <c r="A14" s="398"/>
      <c r="B14" s="268"/>
      <c r="C14" s="404"/>
      <c r="D14" s="336"/>
      <c r="E14" s="271"/>
      <c r="F14" s="271"/>
      <c r="G14" s="271"/>
      <c r="H14" s="271"/>
      <c r="I14" s="271"/>
      <c r="J14" s="271"/>
      <c r="K14" s="366"/>
      <c r="L14" s="405"/>
      <c r="M14" s="405"/>
      <c r="N14" s="405"/>
      <c r="O14" s="405"/>
      <c r="P14" s="405"/>
      <c r="Q14" s="405"/>
      <c r="R14" s="405"/>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7"/>
      <c r="BR14" s="387"/>
      <c r="BS14" s="387"/>
      <c r="BT14" s="387"/>
      <c r="BU14" s="387"/>
      <c r="BV14" s="387"/>
      <c r="BW14" s="387"/>
      <c r="BX14" s="387"/>
      <c r="BY14" s="387"/>
      <c r="BZ14" s="387"/>
      <c r="CA14" s="387"/>
      <c r="CB14" s="387"/>
      <c r="CC14" s="387"/>
      <c r="CD14" s="387"/>
      <c r="CE14" s="387"/>
      <c r="CF14" s="387"/>
      <c r="CG14" s="387"/>
      <c r="CH14" s="387"/>
      <c r="CI14" s="387"/>
      <c r="CJ14" s="387"/>
      <c r="CK14" s="387"/>
      <c r="CL14" s="387"/>
      <c r="CM14" s="387"/>
      <c r="CN14" s="387"/>
      <c r="CO14" s="387"/>
      <c r="CP14" s="387"/>
      <c r="CQ14" s="387"/>
      <c r="CR14" s="387"/>
      <c r="CS14" s="387"/>
      <c r="CT14" s="387"/>
      <c r="CU14" s="387"/>
      <c r="CV14" s="387"/>
      <c r="CW14" s="387"/>
      <c r="CX14" s="387"/>
      <c r="CY14" s="387"/>
      <c r="CZ14" s="387"/>
      <c r="DA14" s="387"/>
      <c r="DB14" s="387"/>
      <c r="DC14" s="387"/>
      <c r="DD14" s="387"/>
      <c r="DE14" s="387"/>
      <c r="DF14" s="387"/>
      <c r="DG14" s="387"/>
      <c r="DH14" s="387"/>
      <c r="DI14" s="387"/>
      <c r="DJ14" s="387"/>
      <c r="DK14" s="387"/>
      <c r="DL14" s="387"/>
      <c r="DM14" s="387"/>
      <c r="DN14" s="387"/>
      <c r="DO14" s="387"/>
      <c r="DP14" s="387"/>
      <c r="DQ14" s="387"/>
      <c r="DR14" s="387"/>
      <c r="DS14" s="387"/>
      <c r="DT14" s="387"/>
      <c r="DU14" s="387"/>
      <c r="DV14" s="387"/>
      <c r="DW14" s="387"/>
      <c r="DX14" s="387"/>
      <c r="DY14" s="387"/>
      <c r="DZ14" s="387"/>
      <c r="EA14" s="387"/>
      <c r="EB14" s="387"/>
      <c r="EC14" s="387"/>
      <c r="ED14" s="387"/>
      <c r="EE14" s="387"/>
      <c r="EF14" s="387"/>
      <c r="EG14" s="387"/>
      <c r="EH14" s="387"/>
      <c r="EI14" s="387"/>
      <c r="EJ14" s="387"/>
      <c r="EK14" s="387"/>
      <c r="EL14" s="387"/>
      <c r="EM14" s="387"/>
      <c r="EN14" s="387"/>
      <c r="EO14" s="387"/>
      <c r="EP14" s="387"/>
      <c r="EQ14" s="387"/>
      <c r="ER14" s="387"/>
      <c r="ES14" s="387"/>
      <c r="ET14" s="387"/>
      <c r="EU14" s="387"/>
      <c r="EV14" s="387"/>
      <c r="EW14" s="387"/>
      <c r="EX14" s="387"/>
      <c r="EY14" s="387"/>
      <c r="EZ14" s="387"/>
      <c r="FA14" s="387"/>
      <c r="FB14" s="387"/>
      <c r="FC14" s="387"/>
      <c r="FD14" s="387"/>
      <c r="FE14" s="387"/>
      <c r="FF14" s="387"/>
      <c r="FG14" s="387"/>
      <c r="FH14" s="387"/>
      <c r="FI14" s="387"/>
      <c r="FJ14" s="387"/>
      <c r="FK14" s="387"/>
      <c r="FL14" s="387"/>
      <c r="FM14" s="387"/>
      <c r="FN14" s="387"/>
      <c r="FO14" s="387"/>
      <c r="FP14" s="387"/>
      <c r="FQ14" s="387"/>
      <c r="FR14" s="387"/>
      <c r="FS14" s="387"/>
      <c r="FT14" s="387"/>
      <c r="FU14" s="387"/>
      <c r="FV14" s="387"/>
      <c r="FW14" s="387"/>
      <c r="FX14" s="387"/>
      <c r="FY14" s="387"/>
      <c r="FZ14" s="387"/>
      <c r="GA14" s="387"/>
      <c r="GB14" s="387"/>
      <c r="GC14" s="387"/>
      <c r="GD14" s="387"/>
      <c r="GE14" s="387"/>
      <c r="GF14" s="387"/>
      <c r="GG14" s="387"/>
      <c r="GH14" s="387"/>
      <c r="GI14" s="387"/>
      <c r="GJ14" s="387"/>
      <c r="GK14" s="387"/>
      <c r="GL14" s="387"/>
      <c r="GM14" s="387"/>
      <c r="GN14" s="387"/>
      <c r="GO14" s="387"/>
      <c r="GP14" s="387"/>
      <c r="GQ14" s="387"/>
      <c r="GR14" s="387"/>
      <c r="GS14" s="387"/>
      <c r="GT14" s="387"/>
      <c r="GU14" s="387"/>
      <c r="GV14" s="387"/>
      <c r="GW14" s="387"/>
      <c r="GX14" s="387"/>
      <c r="GY14" s="387"/>
      <c r="GZ14" s="387"/>
      <c r="HA14" s="387"/>
      <c r="HB14" s="387"/>
      <c r="HC14" s="387"/>
      <c r="HD14" s="387"/>
      <c r="HE14" s="387"/>
      <c r="HF14" s="387"/>
      <c r="HG14" s="387"/>
      <c r="HH14" s="387"/>
      <c r="HI14" s="387"/>
      <c r="HJ14" s="387"/>
      <c r="HK14" s="387"/>
      <c r="HL14" s="387"/>
      <c r="HM14" s="387"/>
      <c r="HN14" s="387"/>
      <c r="HO14" s="387"/>
      <c r="HP14" s="387"/>
      <c r="HQ14" s="387"/>
      <c r="HR14" s="387"/>
      <c r="HS14" s="387"/>
      <c r="HT14" s="387"/>
      <c r="HU14" s="387"/>
      <c r="HV14" s="387"/>
      <c r="HW14" s="387"/>
      <c r="HX14" s="387"/>
      <c r="HY14" s="387"/>
      <c r="HZ14" s="387"/>
      <c r="IA14" s="387"/>
      <c r="IB14" s="387"/>
      <c r="IC14" s="387"/>
      <c r="ID14" s="387"/>
      <c r="IE14" s="387"/>
      <c r="IF14" s="387"/>
      <c r="IG14" s="387"/>
      <c r="IH14" s="387"/>
      <c r="II14" s="387"/>
      <c r="IJ14" s="387"/>
      <c r="IK14" s="387"/>
      <c r="IL14" s="387"/>
      <c r="IM14" s="387"/>
      <c r="IN14" s="387"/>
      <c r="IO14" s="387"/>
      <c r="IP14" s="387"/>
      <c r="IQ14" s="387"/>
      <c r="IR14" s="387"/>
      <c r="IS14" s="387"/>
      <c r="IT14" s="387"/>
      <c r="IU14" s="391"/>
    </row>
    <row r="15" spans="1:255" ht="15.95" customHeight="1" thickBot="1">
      <c r="A15" s="406"/>
      <c r="B15" s="1097" t="s">
        <v>144</v>
      </c>
      <c r="C15" s="345"/>
      <c r="D15" s="1090" t="s">
        <v>268</v>
      </c>
      <c r="E15" s="1108"/>
      <c r="F15" s="1119"/>
      <c r="G15" s="1119"/>
      <c r="H15" s="1119"/>
      <c r="I15" s="1119"/>
      <c r="J15" s="1120"/>
      <c r="K15" s="280"/>
      <c r="L15" s="387"/>
      <c r="M15" s="387"/>
      <c r="N15" s="387"/>
      <c r="O15" s="387"/>
      <c r="P15" s="387"/>
      <c r="Q15" s="387"/>
      <c r="R15" s="387"/>
      <c r="S15" s="387"/>
      <c r="T15" s="387"/>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7"/>
      <c r="BR15" s="387"/>
      <c r="BS15" s="387"/>
      <c r="BT15" s="387"/>
      <c r="BU15" s="387"/>
      <c r="BV15" s="387"/>
      <c r="BW15" s="387"/>
      <c r="BX15" s="387"/>
      <c r="BY15" s="387"/>
      <c r="BZ15" s="387"/>
      <c r="CA15" s="387"/>
      <c r="CB15" s="387"/>
      <c r="CC15" s="387"/>
      <c r="CD15" s="387"/>
      <c r="CE15" s="387"/>
      <c r="CF15" s="387"/>
      <c r="CG15" s="387"/>
      <c r="CH15" s="387"/>
      <c r="CI15" s="387"/>
      <c r="CJ15" s="387"/>
      <c r="CK15" s="387"/>
      <c r="CL15" s="387"/>
      <c r="CM15" s="387"/>
      <c r="CN15" s="387"/>
      <c r="CO15" s="387"/>
      <c r="CP15" s="387"/>
      <c r="CQ15" s="387"/>
      <c r="CR15" s="387"/>
      <c r="CS15" s="387"/>
      <c r="CT15" s="387"/>
      <c r="CU15" s="387"/>
      <c r="CV15" s="387"/>
      <c r="CW15" s="387"/>
      <c r="CX15" s="387"/>
      <c r="CY15" s="387"/>
      <c r="CZ15" s="387"/>
      <c r="DA15" s="387"/>
      <c r="DB15" s="387"/>
      <c r="DC15" s="387"/>
      <c r="DD15" s="387"/>
      <c r="DE15" s="387"/>
      <c r="DF15" s="387"/>
      <c r="DG15" s="387"/>
      <c r="DH15" s="387"/>
      <c r="DI15" s="387"/>
      <c r="DJ15" s="387"/>
      <c r="DK15" s="387"/>
      <c r="DL15" s="387"/>
      <c r="DM15" s="387"/>
      <c r="DN15" s="387"/>
      <c r="DO15" s="387"/>
      <c r="DP15" s="387"/>
      <c r="DQ15" s="387"/>
      <c r="DR15" s="387"/>
      <c r="DS15" s="387"/>
      <c r="DT15" s="387"/>
      <c r="DU15" s="387"/>
      <c r="DV15" s="387"/>
      <c r="DW15" s="387"/>
      <c r="DX15" s="387"/>
      <c r="DY15" s="387"/>
      <c r="DZ15" s="387"/>
      <c r="EA15" s="387"/>
      <c r="EB15" s="387"/>
      <c r="EC15" s="387"/>
      <c r="ED15" s="387"/>
      <c r="EE15" s="387"/>
      <c r="EF15" s="387"/>
      <c r="EG15" s="387"/>
      <c r="EH15" s="387"/>
      <c r="EI15" s="387"/>
      <c r="EJ15" s="387"/>
      <c r="EK15" s="387"/>
      <c r="EL15" s="387"/>
      <c r="EM15" s="387"/>
      <c r="EN15" s="387"/>
      <c r="EO15" s="387"/>
      <c r="EP15" s="387"/>
      <c r="EQ15" s="387"/>
      <c r="ER15" s="387"/>
      <c r="ES15" s="387"/>
      <c r="ET15" s="387"/>
      <c r="EU15" s="387"/>
      <c r="EV15" s="387"/>
      <c r="EW15" s="387"/>
      <c r="EX15" s="387"/>
      <c r="EY15" s="387"/>
      <c r="EZ15" s="387"/>
      <c r="FA15" s="387"/>
      <c r="FB15" s="387"/>
      <c r="FC15" s="387"/>
      <c r="FD15" s="387"/>
      <c r="FE15" s="387"/>
      <c r="FF15" s="387"/>
      <c r="FG15" s="387"/>
      <c r="FH15" s="387"/>
      <c r="FI15" s="387"/>
      <c r="FJ15" s="387"/>
      <c r="FK15" s="387"/>
      <c r="FL15" s="387"/>
      <c r="FM15" s="387"/>
      <c r="FN15" s="387"/>
      <c r="FO15" s="387"/>
      <c r="FP15" s="387"/>
      <c r="FQ15" s="387"/>
      <c r="FR15" s="387"/>
      <c r="FS15" s="387"/>
      <c r="FT15" s="387"/>
      <c r="FU15" s="387"/>
      <c r="FV15" s="387"/>
      <c r="FW15" s="387"/>
      <c r="FX15" s="387"/>
      <c r="FY15" s="387"/>
      <c r="FZ15" s="387"/>
      <c r="GA15" s="387"/>
      <c r="GB15" s="387"/>
      <c r="GC15" s="387"/>
      <c r="GD15" s="387"/>
      <c r="GE15" s="387"/>
      <c r="GF15" s="387"/>
      <c r="GG15" s="387"/>
      <c r="GH15" s="387"/>
      <c r="GI15" s="387"/>
      <c r="GJ15" s="387"/>
      <c r="GK15" s="387"/>
      <c r="GL15" s="387"/>
      <c r="GM15" s="387"/>
      <c r="GN15" s="387"/>
      <c r="GO15" s="387"/>
      <c r="GP15" s="387"/>
      <c r="GQ15" s="387"/>
      <c r="GR15" s="387"/>
      <c r="GS15" s="387"/>
      <c r="GT15" s="387"/>
      <c r="GU15" s="387"/>
      <c r="GV15" s="387"/>
      <c r="GW15" s="387"/>
      <c r="GX15" s="387"/>
      <c r="GY15" s="387"/>
      <c r="GZ15" s="387"/>
      <c r="HA15" s="387"/>
      <c r="HB15" s="387"/>
      <c r="HC15" s="387"/>
      <c r="HD15" s="387"/>
      <c r="HE15" s="387"/>
      <c r="HF15" s="387"/>
      <c r="HG15" s="387"/>
      <c r="HH15" s="387"/>
      <c r="HI15" s="387"/>
      <c r="HJ15" s="387"/>
      <c r="HK15" s="387"/>
      <c r="HL15" s="387"/>
      <c r="HM15" s="387"/>
      <c r="HN15" s="387"/>
      <c r="HO15" s="387"/>
      <c r="HP15" s="387"/>
      <c r="HQ15" s="387"/>
      <c r="HR15" s="387"/>
      <c r="HS15" s="387"/>
      <c r="HT15" s="387"/>
      <c r="HU15" s="387"/>
      <c r="HV15" s="387"/>
      <c r="HW15" s="387"/>
      <c r="HX15" s="387"/>
      <c r="HY15" s="387"/>
      <c r="HZ15" s="387"/>
      <c r="IA15" s="387"/>
      <c r="IB15" s="387"/>
      <c r="IC15" s="387"/>
      <c r="ID15" s="387"/>
      <c r="IE15" s="387"/>
      <c r="IF15" s="387"/>
      <c r="IG15" s="387"/>
      <c r="IH15" s="387"/>
      <c r="II15" s="387"/>
      <c r="IJ15" s="387"/>
      <c r="IK15" s="387"/>
      <c r="IL15" s="387"/>
      <c r="IM15" s="387"/>
      <c r="IN15" s="387"/>
      <c r="IO15" s="387"/>
      <c r="IP15" s="387"/>
      <c r="IQ15" s="387"/>
      <c r="IR15" s="387"/>
      <c r="IS15" s="387"/>
      <c r="IT15" s="387"/>
      <c r="IU15" s="391"/>
    </row>
    <row r="16" spans="1:255" ht="33.950000000000003" customHeight="1" thickBot="1">
      <c r="A16" s="406"/>
      <c r="B16" s="1113"/>
      <c r="C16" s="348"/>
      <c r="D16" s="349" t="s">
        <v>1492</v>
      </c>
      <c r="E16" s="408">
        <v>312</v>
      </c>
      <c r="F16" s="280"/>
      <c r="G16" s="248"/>
      <c r="H16" s="248"/>
      <c r="I16" s="248"/>
      <c r="J16" s="281"/>
      <c r="K16" s="280"/>
      <c r="L16" s="387"/>
      <c r="M16" s="387"/>
      <c r="N16" s="387"/>
      <c r="O16" s="387"/>
      <c r="P16" s="387"/>
      <c r="Q16" s="387"/>
      <c r="R16" s="387"/>
      <c r="S16" s="387"/>
      <c r="T16" s="387"/>
      <c r="U16" s="387"/>
      <c r="V16" s="387"/>
      <c r="W16" s="387"/>
      <c r="X16" s="387"/>
      <c r="Y16" s="387"/>
      <c r="Z16" s="387"/>
      <c r="AA16" s="387"/>
      <c r="AB16" s="387"/>
      <c r="AC16" s="387"/>
      <c r="AD16" s="387"/>
      <c r="AE16" s="387"/>
      <c r="AF16" s="387"/>
      <c r="AG16" s="387"/>
      <c r="AH16" s="387"/>
      <c r="AI16" s="387"/>
      <c r="AJ16" s="387"/>
      <c r="AK16" s="387"/>
      <c r="AL16" s="387"/>
      <c r="AM16" s="387"/>
      <c r="AN16" s="387"/>
      <c r="AO16" s="387"/>
      <c r="AP16" s="387"/>
      <c r="AQ16" s="387"/>
      <c r="AR16" s="387"/>
      <c r="AS16" s="387"/>
      <c r="AT16" s="387"/>
      <c r="AU16" s="387"/>
      <c r="AV16" s="387"/>
      <c r="AW16" s="387"/>
      <c r="AX16" s="387"/>
      <c r="AY16" s="387"/>
      <c r="AZ16" s="387"/>
      <c r="BA16" s="387"/>
      <c r="BB16" s="387"/>
      <c r="BC16" s="387"/>
      <c r="BD16" s="387"/>
      <c r="BE16" s="387"/>
      <c r="BF16" s="387"/>
      <c r="BG16" s="387"/>
      <c r="BH16" s="387"/>
      <c r="BI16" s="387"/>
      <c r="BJ16" s="387"/>
      <c r="BK16" s="387"/>
      <c r="BL16" s="387"/>
      <c r="BM16" s="387"/>
      <c r="BN16" s="387"/>
      <c r="BO16" s="387"/>
      <c r="BP16" s="387"/>
      <c r="BQ16" s="387"/>
      <c r="BR16" s="387"/>
      <c r="BS16" s="387"/>
      <c r="BT16" s="387"/>
      <c r="BU16" s="387"/>
      <c r="BV16" s="387"/>
      <c r="BW16" s="387"/>
      <c r="BX16" s="387"/>
      <c r="BY16" s="387"/>
      <c r="BZ16" s="387"/>
      <c r="CA16" s="387"/>
      <c r="CB16" s="387"/>
      <c r="CC16" s="387"/>
      <c r="CD16" s="387"/>
      <c r="CE16" s="387"/>
      <c r="CF16" s="387"/>
      <c r="CG16" s="387"/>
      <c r="CH16" s="387"/>
      <c r="CI16" s="387"/>
      <c r="CJ16" s="387"/>
      <c r="CK16" s="387"/>
      <c r="CL16" s="387"/>
      <c r="CM16" s="387"/>
      <c r="CN16" s="387"/>
      <c r="CO16" s="387"/>
      <c r="CP16" s="387"/>
      <c r="CQ16" s="387"/>
      <c r="CR16" s="387"/>
      <c r="CS16" s="387"/>
      <c r="CT16" s="387"/>
      <c r="CU16" s="387"/>
      <c r="CV16" s="387"/>
      <c r="CW16" s="387"/>
      <c r="CX16" s="387"/>
      <c r="CY16" s="387"/>
      <c r="CZ16" s="387"/>
      <c r="DA16" s="387"/>
      <c r="DB16" s="387"/>
      <c r="DC16" s="387"/>
      <c r="DD16" s="387"/>
      <c r="DE16" s="387"/>
      <c r="DF16" s="387"/>
      <c r="DG16" s="387"/>
      <c r="DH16" s="387"/>
      <c r="DI16" s="387"/>
      <c r="DJ16" s="387"/>
      <c r="DK16" s="387"/>
      <c r="DL16" s="387"/>
      <c r="DM16" s="387"/>
      <c r="DN16" s="387"/>
      <c r="DO16" s="387"/>
      <c r="DP16" s="387"/>
      <c r="DQ16" s="387"/>
      <c r="DR16" s="387"/>
      <c r="DS16" s="387"/>
      <c r="DT16" s="387"/>
      <c r="DU16" s="387"/>
      <c r="DV16" s="387"/>
      <c r="DW16" s="387"/>
      <c r="DX16" s="387"/>
      <c r="DY16" s="387"/>
      <c r="DZ16" s="387"/>
      <c r="EA16" s="387"/>
      <c r="EB16" s="387"/>
      <c r="EC16" s="387"/>
      <c r="ED16" s="387"/>
      <c r="EE16" s="387"/>
      <c r="EF16" s="387"/>
      <c r="EG16" s="387"/>
      <c r="EH16" s="387"/>
      <c r="EI16" s="387"/>
      <c r="EJ16" s="387"/>
      <c r="EK16" s="387"/>
      <c r="EL16" s="387"/>
      <c r="EM16" s="387"/>
      <c r="EN16" s="387"/>
      <c r="EO16" s="387"/>
      <c r="EP16" s="387"/>
      <c r="EQ16" s="387"/>
      <c r="ER16" s="387"/>
      <c r="ES16" s="387"/>
      <c r="ET16" s="387"/>
      <c r="EU16" s="387"/>
      <c r="EV16" s="387"/>
      <c r="EW16" s="387"/>
      <c r="EX16" s="387"/>
      <c r="EY16" s="387"/>
      <c r="EZ16" s="387"/>
      <c r="FA16" s="387"/>
      <c r="FB16" s="387"/>
      <c r="FC16" s="387"/>
      <c r="FD16" s="387"/>
      <c r="FE16" s="387"/>
      <c r="FF16" s="387"/>
      <c r="FG16" s="387"/>
      <c r="FH16" s="387"/>
      <c r="FI16" s="387"/>
      <c r="FJ16" s="387"/>
      <c r="FK16" s="387"/>
      <c r="FL16" s="387"/>
      <c r="FM16" s="387"/>
      <c r="FN16" s="387"/>
      <c r="FO16" s="387"/>
      <c r="FP16" s="387"/>
      <c r="FQ16" s="387"/>
      <c r="FR16" s="387"/>
      <c r="FS16" s="387"/>
      <c r="FT16" s="387"/>
      <c r="FU16" s="387"/>
      <c r="FV16" s="387"/>
      <c r="FW16" s="387"/>
      <c r="FX16" s="387"/>
      <c r="FY16" s="387"/>
      <c r="FZ16" s="387"/>
      <c r="GA16" s="387"/>
      <c r="GB16" s="387"/>
      <c r="GC16" s="387"/>
      <c r="GD16" s="387"/>
      <c r="GE16" s="387"/>
      <c r="GF16" s="387"/>
      <c r="GG16" s="387"/>
      <c r="GH16" s="387"/>
      <c r="GI16" s="387"/>
      <c r="GJ16" s="387"/>
      <c r="GK16" s="387"/>
      <c r="GL16" s="387"/>
      <c r="GM16" s="387"/>
      <c r="GN16" s="387"/>
      <c r="GO16" s="387"/>
      <c r="GP16" s="387"/>
      <c r="GQ16" s="387"/>
      <c r="GR16" s="387"/>
      <c r="GS16" s="387"/>
      <c r="GT16" s="387"/>
      <c r="GU16" s="387"/>
      <c r="GV16" s="387"/>
      <c r="GW16" s="387"/>
      <c r="GX16" s="387"/>
      <c r="GY16" s="387"/>
      <c r="GZ16" s="387"/>
      <c r="HA16" s="387"/>
      <c r="HB16" s="387"/>
      <c r="HC16" s="387"/>
      <c r="HD16" s="387"/>
      <c r="HE16" s="387"/>
      <c r="HF16" s="387"/>
      <c r="HG16" s="387"/>
      <c r="HH16" s="387"/>
      <c r="HI16" s="387"/>
      <c r="HJ16" s="387"/>
      <c r="HK16" s="387"/>
      <c r="HL16" s="387"/>
      <c r="HM16" s="387"/>
      <c r="HN16" s="387"/>
      <c r="HO16" s="387"/>
      <c r="HP16" s="387"/>
      <c r="HQ16" s="387"/>
      <c r="HR16" s="387"/>
      <c r="HS16" s="387"/>
      <c r="HT16" s="387"/>
      <c r="HU16" s="387"/>
      <c r="HV16" s="387"/>
      <c r="HW16" s="387"/>
      <c r="HX16" s="387"/>
      <c r="HY16" s="387"/>
      <c r="HZ16" s="387"/>
      <c r="IA16" s="387"/>
      <c r="IB16" s="387"/>
      <c r="IC16" s="387"/>
      <c r="ID16" s="387"/>
      <c r="IE16" s="387"/>
      <c r="IF16" s="387"/>
      <c r="IG16" s="387"/>
      <c r="IH16" s="387"/>
      <c r="II16" s="387"/>
      <c r="IJ16" s="387"/>
      <c r="IK16" s="387"/>
      <c r="IL16" s="387"/>
      <c r="IM16" s="387"/>
      <c r="IN16" s="387"/>
      <c r="IO16" s="387"/>
      <c r="IP16" s="387"/>
      <c r="IQ16" s="387"/>
      <c r="IR16" s="387"/>
      <c r="IS16" s="387"/>
      <c r="IT16" s="387"/>
      <c r="IU16" s="391"/>
    </row>
    <row r="17" spans="1:255" ht="33.950000000000003" customHeight="1" thickBot="1">
      <c r="A17" s="406"/>
      <c r="B17" s="1113"/>
      <c r="C17" s="348"/>
      <c r="D17" s="349" t="s">
        <v>1493</v>
      </c>
      <c r="E17" s="408">
        <v>21</v>
      </c>
      <c r="F17" s="280"/>
      <c r="G17" s="248"/>
      <c r="H17" s="248"/>
      <c r="I17" s="248"/>
      <c r="J17" s="281"/>
      <c r="K17" s="280"/>
      <c r="L17" s="387"/>
      <c r="M17" s="387"/>
      <c r="N17" s="387"/>
      <c r="O17" s="387"/>
      <c r="P17" s="387"/>
      <c r="Q17" s="387"/>
      <c r="R17" s="387"/>
      <c r="S17" s="387"/>
      <c r="T17" s="387"/>
      <c r="U17" s="387"/>
      <c r="V17" s="387"/>
      <c r="W17" s="387"/>
      <c r="X17" s="387"/>
      <c r="Y17" s="387"/>
      <c r="Z17" s="387"/>
      <c r="AA17" s="387"/>
      <c r="AB17" s="387"/>
      <c r="AC17" s="387"/>
      <c r="AD17" s="387"/>
      <c r="AE17" s="387"/>
      <c r="AF17" s="387"/>
      <c r="AG17" s="387"/>
      <c r="AH17" s="387"/>
      <c r="AI17" s="387"/>
      <c r="AJ17" s="387"/>
      <c r="AK17" s="387"/>
      <c r="AL17" s="387"/>
      <c r="AM17" s="387"/>
      <c r="AN17" s="387"/>
      <c r="AO17" s="387"/>
      <c r="AP17" s="387"/>
      <c r="AQ17" s="387"/>
      <c r="AR17" s="387"/>
      <c r="AS17" s="387"/>
      <c r="AT17" s="387"/>
      <c r="AU17" s="387"/>
      <c r="AV17" s="387"/>
      <c r="AW17" s="387"/>
      <c r="AX17" s="387"/>
      <c r="AY17" s="387"/>
      <c r="AZ17" s="387"/>
      <c r="BA17" s="387"/>
      <c r="BB17" s="387"/>
      <c r="BC17" s="387"/>
      <c r="BD17" s="387"/>
      <c r="BE17" s="387"/>
      <c r="BF17" s="387"/>
      <c r="BG17" s="387"/>
      <c r="BH17" s="387"/>
      <c r="BI17" s="387"/>
      <c r="BJ17" s="387"/>
      <c r="BK17" s="387"/>
      <c r="BL17" s="387"/>
      <c r="BM17" s="387"/>
      <c r="BN17" s="387"/>
      <c r="BO17" s="387"/>
      <c r="BP17" s="387"/>
      <c r="BQ17" s="387"/>
      <c r="BR17" s="387"/>
      <c r="BS17" s="387"/>
      <c r="BT17" s="387"/>
      <c r="BU17" s="387"/>
      <c r="BV17" s="387"/>
      <c r="BW17" s="387"/>
      <c r="BX17" s="387"/>
      <c r="BY17" s="387"/>
      <c r="BZ17" s="387"/>
      <c r="CA17" s="387"/>
      <c r="CB17" s="387"/>
      <c r="CC17" s="387"/>
      <c r="CD17" s="387"/>
      <c r="CE17" s="387"/>
      <c r="CF17" s="387"/>
      <c r="CG17" s="387"/>
      <c r="CH17" s="387"/>
      <c r="CI17" s="387"/>
      <c r="CJ17" s="387"/>
      <c r="CK17" s="387"/>
      <c r="CL17" s="387"/>
      <c r="CM17" s="387"/>
      <c r="CN17" s="387"/>
      <c r="CO17" s="387"/>
      <c r="CP17" s="387"/>
      <c r="CQ17" s="387"/>
      <c r="CR17" s="387"/>
      <c r="CS17" s="387"/>
      <c r="CT17" s="387"/>
      <c r="CU17" s="387"/>
      <c r="CV17" s="387"/>
      <c r="CW17" s="387"/>
      <c r="CX17" s="387"/>
      <c r="CY17" s="387"/>
      <c r="CZ17" s="387"/>
      <c r="DA17" s="387"/>
      <c r="DB17" s="387"/>
      <c r="DC17" s="387"/>
      <c r="DD17" s="387"/>
      <c r="DE17" s="387"/>
      <c r="DF17" s="387"/>
      <c r="DG17" s="387"/>
      <c r="DH17" s="387"/>
      <c r="DI17" s="387"/>
      <c r="DJ17" s="387"/>
      <c r="DK17" s="387"/>
      <c r="DL17" s="387"/>
      <c r="DM17" s="387"/>
      <c r="DN17" s="387"/>
      <c r="DO17" s="387"/>
      <c r="DP17" s="387"/>
      <c r="DQ17" s="387"/>
      <c r="DR17" s="387"/>
      <c r="DS17" s="387"/>
      <c r="DT17" s="387"/>
      <c r="DU17" s="387"/>
      <c r="DV17" s="387"/>
      <c r="DW17" s="387"/>
      <c r="DX17" s="387"/>
      <c r="DY17" s="387"/>
      <c r="DZ17" s="387"/>
      <c r="EA17" s="387"/>
      <c r="EB17" s="387"/>
      <c r="EC17" s="387"/>
      <c r="ED17" s="387"/>
      <c r="EE17" s="387"/>
      <c r="EF17" s="387"/>
      <c r="EG17" s="387"/>
      <c r="EH17" s="387"/>
      <c r="EI17" s="387"/>
      <c r="EJ17" s="387"/>
      <c r="EK17" s="387"/>
      <c r="EL17" s="387"/>
      <c r="EM17" s="387"/>
      <c r="EN17" s="387"/>
      <c r="EO17" s="387"/>
      <c r="EP17" s="387"/>
      <c r="EQ17" s="387"/>
      <c r="ER17" s="387"/>
      <c r="ES17" s="387"/>
      <c r="ET17" s="387"/>
      <c r="EU17" s="387"/>
      <c r="EV17" s="387"/>
      <c r="EW17" s="387"/>
      <c r="EX17" s="387"/>
      <c r="EY17" s="387"/>
      <c r="EZ17" s="387"/>
      <c r="FA17" s="387"/>
      <c r="FB17" s="387"/>
      <c r="FC17" s="387"/>
      <c r="FD17" s="387"/>
      <c r="FE17" s="387"/>
      <c r="FF17" s="387"/>
      <c r="FG17" s="387"/>
      <c r="FH17" s="387"/>
      <c r="FI17" s="387"/>
      <c r="FJ17" s="387"/>
      <c r="FK17" s="387"/>
      <c r="FL17" s="387"/>
      <c r="FM17" s="387"/>
      <c r="FN17" s="387"/>
      <c r="FO17" s="387"/>
      <c r="FP17" s="387"/>
      <c r="FQ17" s="387"/>
      <c r="FR17" s="387"/>
      <c r="FS17" s="387"/>
      <c r="FT17" s="387"/>
      <c r="FU17" s="387"/>
      <c r="FV17" s="387"/>
      <c r="FW17" s="387"/>
      <c r="FX17" s="387"/>
      <c r="FY17" s="387"/>
      <c r="FZ17" s="387"/>
      <c r="GA17" s="387"/>
      <c r="GB17" s="387"/>
      <c r="GC17" s="387"/>
      <c r="GD17" s="387"/>
      <c r="GE17" s="387"/>
      <c r="GF17" s="387"/>
      <c r="GG17" s="387"/>
      <c r="GH17" s="387"/>
      <c r="GI17" s="387"/>
      <c r="GJ17" s="387"/>
      <c r="GK17" s="387"/>
      <c r="GL17" s="387"/>
      <c r="GM17" s="387"/>
      <c r="GN17" s="387"/>
      <c r="GO17" s="387"/>
      <c r="GP17" s="387"/>
      <c r="GQ17" s="387"/>
      <c r="GR17" s="387"/>
      <c r="GS17" s="387"/>
      <c r="GT17" s="387"/>
      <c r="GU17" s="387"/>
      <c r="GV17" s="387"/>
      <c r="GW17" s="387"/>
      <c r="GX17" s="387"/>
      <c r="GY17" s="387"/>
      <c r="GZ17" s="387"/>
      <c r="HA17" s="387"/>
      <c r="HB17" s="387"/>
      <c r="HC17" s="387"/>
      <c r="HD17" s="387"/>
      <c r="HE17" s="387"/>
      <c r="HF17" s="387"/>
      <c r="HG17" s="387"/>
      <c r="HH17" s="387"/>
      <c r="HI17" s="387"/>
      <c r="HJ17" s="387"/>
      <c r="HK17" s="387"/>
      <c r="HL17" s="387"/>
      <c r="HM17" s="387"/>
      <c r="HN17" s="387"/>
      <c r="HO17" s="387"/>
      <c r="HP17" s="387"/>
      <c r="HQ17" s="387"/>
      <c r="HR17" s="387"/>
      <c r="HS17" s="387"/>
      <c r="HT17" s="387"/>
      <c r="HU17" s="387"/>
      <c r="HV17" s="387"/>
      <c r="HW17" s="387"/>
      <c r="HX17" s="387"/>
      <c r="HY17" s="387"/>
      <c r="HZ17" s="387"/>
      <c r="IA17" s="387"/>
      <c r="IB17" s="387"/>
      <c r="IC17" s="387"/>
      <c r="ID17" s="387"/>
      <c r="IE17" s="387"/>
      <c r="IF17" s="387"/>
      <c r="IG17" s="387"/>
      <c r="IH17" s="387"/>
      <c r="II17" s="387"/>
      <c r="IJ17" s="387"/>
      <c r="IK17" s="387"/>
      <c r="IL17" s="387"/>
      <c r="IM17" s="387"/>
      <c r="IN17" s="387"/>
      <c r="IO17" s="387"/>
      <c r="IP17" s="387"/>
      <c r="IQ17" s="387"/>
      <c r="IR17" s="387"/>
      <c r="IS17" s="387"/>
      <c r="IT17" s="387"/>
      <c r="IU17" s="391"/>
    </row>
    <row r="18" spans="1:255" ht="44.1" customHeight="1" thickBot="1">
      <c r="A18" s="406"/>
      <c r="B18" s="1113"/>
      <c r="C18" s="348"/>
      <c r="D18" s="349" t="s">
        <v>1494</v>
      </c>
      <c r="E18" s="408">
        <v>2</v>
      </c>
      <c r="F18" s="280"/>
      <c r="G18" s="248"/>
      <c r="H18" s="248"/>
      <c r="I18" s="248"/>
      <c r="J18" s="281"/>
      <c r="K18" s="280"/>
      <c r="L18" s="387"/>
      <c r="M18" s="387"/>
      <c r="N18" s="387"/>
      <c r="O18" s="387"/>
      <c r="P18" s="387"/>
      <c r="Q18" s="387"/>
      <c r="R18" s="387"/>
      <c r="S18" s="387"/>
      <c r="T18" s="387"/>
      <c r="U18" s="387"/>
      <c r="V18" s="387"/>
      <c r="W18" s="387"/>
      <c r="X18" s="387"/>
      <c r="Y18" s="387"/>
      <c r="Z18" s="387"/>
      <c r="AA18" s="387"/>
      <c r="AB18" s="387"/>
      <c r="AC18" s="387"/>
      <c r="AD18" s="387"/>
      <c r="AE18" s="387"/>
      <c r="AF18" s="387"/>
      <c r="AG18" s="387"/>
      <c r="AH18" s="387"/>
      <c r="AI18" s="387"/>
      <c r="AJ18" s="387"/>
      <c r="AK18" s="387"/>
      <c r="AL18" s="387"/>
      <c r="AM18" s="387"/>
      <c r="AN18" s="387"/>
      <c r="AO18" s="387"/>
      <c r="AP18" s="387"/>
      <c r="AQ18" s="387"/>
      <c r="AR18" s="387"/>
      <c r="AS18" s="387"/>
      <c r="AT18" s="387"/>
      <c r="AU18" s="387"/>
      <c r="AV18" s="387"/>
      <c r="AW18" s="387"/>
      <c r="AX18" s="387"/>
      <c r="AY18" s="387"/>
      <c r="AZ18" s="387"/>
      <c r="BA18" s="387"/>
      <c r="BB18" s="387"/>
      <c r="BC18" s="387"/>
      <c r="BD18" s="387"/>
      <c r="BE18" s="387"/>
      <c r="BF18" s="387"/>
      <c r="BG18" s="387"/>
      <c r="BH18" s="387"/>
      <c r="BI18" s="387"/>
      <c r="BJ18" s="387"/>
      <c r="BK18" s="387"/>
      <c r="BL18" s="387"/>
      <c r="BM18" s="387"/>
      <c r="BN18" s="387"/>
      <c r="BO18" s="387"/>
      <c r="BP18" s="387"/>
      <c r="BQ18" s="387"/>
      <c r="BR18" s="387"/>
      <c r="BS18" s="387"/>
      <c r="BT18" s="387"/>
      <c r="BU18" s="387"/>
      <c r="BV18" s="387"/>
      <c r="BW18" s="387"/>
      <c r="BX18" s="387"/>
      <c r="BY18" s="387"/>
      <c r="BZ18" s="387"/>
      <c r="CA18" s="387"/>
      <c r="CB18" s="387"/>
      <c r="CC18" s="387"/>
      <c r="CD18" s="387"/>
      <c r="CE18" s="387"/>
      <c r="CF18" s="387"/>
      <c r="CG18" s="387"/>
      <c r="CH18" s="387"/>
      <c r="CI18" s="387"/>
      <c r="CJ18" s="387"/>
      <c r="CK18" s="387"/>
      <c r="CL18" s="387"/>
      <c r="CM18" s="387"/>
      <c r="CN18" s="387"/>
      <c r="CO18" s="387"/>
      <c r="CP18" s="387"/>
      <c r="CQ18" s="387"/>
      <c r="CR18" s="387"/>
      <c r="CS18" s="387"/>
      <c r="CT18" s="387"/>
      <c r="CU18" s="387"/>
      <c r="CV18" s="387"/>
      <c r="CW18" s="387"/>
      <c r="CX18" s="387"/>
      <c r="CY18" s="387"/>
      <c r="CZ18" s="387"/>
      <c r="DA18" s="387"/>
      <c r="DB18" s="387"/>
      <c r="DC18" s="387"/>
      <c r="DD18" s="387"/>
      <c r="DE18" s="387"/>
      <c r="DF18" s="387"/>
      <c r="DG18" s="387"/>
      <c r="DH18" s="387"/>
      <c r="DI18" s="387"/>
      <c r="DJ18" s="387"/>
      <c r="DK18" s="387"/>
      <c r="DL18" s="387"/>
      <c r="DM18" s="387"/>
      <c r="DN18" s="387"/>
      <c r="DO18" s="387"/>
      <c r="DP18" s="387"/>
      <c r="DQ18" s="387"/>
      <c r="DR18" s="387"/>
      <c r="DS18" s="387"/>
      <c r="DT18" s="387"/>
      <c r="DU18" s="387"/>
      <c r="DV18" s="387"/>
      <c r="DW18" s="387"/>
      <c r="DX18" s="387"/>
      <c r="DY18" s="387"/>
      <c r="DZ18" s="387"/>
      <c r="EA18" s="387"/>
      <c r="EB18" s="387"/>
      <c r="EC18" s="387"/>
      <c r="ED18" s="387"/>
      <c r="EE18" s="387"/>
      <c r="EF18" s="387"/>
      <c r="EG18" s="387"/>
      <c r="EH18" s="387"/>
      <c r="EI18" s="387"/>
      <c r="EJ18" s="387"/>
      <c r="EK18" s="387"/>
      <c r="EL18" s="387"/>
      <c r="EM18" s="387"/>
      <c r="EN18" s="387"/>
      <c r="EO18" s="387"/>
      <c r="EP18" s="387"/>
      <c r="EQ18" s="387"/>
      <c r="ER18" s="387"/>
      <c r="ES18" s="387"/>
      <c r="ET18" s="387"/>
      <c r="EU18" s="387"/>
      <c r="EV18" s="387"/>
      <c r="EW18" s="387"/>
      <c r="EX18" s="387"/>
      <c r="EY18" s="387"/>
      <c r="EZ18" s="387"/>
      <c r="FA18" s="387"/>
      <c r="FB18" s="387"/>
      <c r="FC18" s="387"/>
      <c r="FD18" s="387"/>
      <c r="FE18" s="387"/>
      <c r="FF18" s="387"/>
      <c r="FG18" s="387"/>
      <c r="FH18" s="387"/>
      <c r="FI18" s="387"/>
      <c r="FJ18" s="387"/>
      <c r="FK18" s="387"/>
      <c r="FL18" s="387"/>
      <c r="FM18" s="387"/>
      <c r="FN18" s="387"/>
      <c r="FO18" s="387"/>
      <c r="FP18" s="387"/>
      <c r="FQ18" s="387"/>
      <c r="FR18" s="387"/>
      <c r="FS18" s="387"/>
      <c r="FT18" s="387"/>
      <c r="FU18" s="387"/>
      <c r="FV18" s="387"/>
      <c r="FW18" s="387"/>
      <c r="FX18" s="387"/>
      <c r="FY18" s="387"/>
      <c r="FZ18" s="387"/>
      <c r="GA18" s="387"/>
      <c r="GB18" s="387"/>
      <c r="GC18" s="387"/>
      <c r="GD18" s="387"/>
      <c r="GE18" s="387"/>
      <c r="GF18" s="387"/>
      <c r="GG18" s="387"/>
      <c r="GH18" s="387"/>
      <c r="GI18" s="387"/>
      <c r="GJ18" s="387"/>
      <c r="GK18" s="387"/>
      <c r="GL18" s="387"/>
      <c r="GM18" s="387"/>
      <c r="GN18" s="387"/>
      <c r="GO18" s="387"/>
      <c r="GP18" s="387"/>
      <c r="GQ18" s="387"/>
      <c r="GR18" s="387"/>
      <c r="GS18" s="387"/>
      <c r="GT18" s="387"/>
      <c r="GU18" s="387"/>
      <c r="GV18" s="387"/>
      <c r="GW18" s="387"/>
      <c r="GX18" s="387"/>
      <c r="GY18" s="387"/>
      <c r="GZ18" s="387"/>
      <c r="HA18" s="387"/>
      <c r="HB18" s="387"/>
      <c r="HC18" s="387"/>
      <c r="HD18" s="387"/>
      <c r="HE18" s="387"/>
      <c r="HF18" s="387"/>
      <c r="HG18" s="387"/>
      <c r="HH18" s="387"/>
      <c r="HI18" s="387"/>
      <c r="HJ18" s="387"/>
      <c r="HK18" s="387"/>
      <c r="HL18" s="387"/>
      <c r="HM18" s="387"/>
      <c r="HN18" s="387"/>
      <c r="HO18" s="387"/>
      <c r="HP18" s="387"/>
      <c r="HQ18" s="387"/>
      <c r="HR18" s="387"/>
      <c r="HS18" s="387"/>
      <c r="HT18" s="387"/>
      <c r="HU18" s="387"/>
      <c r="HV18" s="387"/>
      <c r="HW18" s="387"/>
      <c r="HX18" s="387"/>
      <c r="HY18" s="387"/>
      <c r="HZ18" s="387"/>
      <c r="IA18" s="387"/>
      <c r="IB18" s="387"/>
      <c r="IC18" s="387"/>
      <c r="ID18" s="387"/>
      <c r="IE18" s="387"/>
      <c r="IF18" s="387"/>
      <c r="IG18" s="387"/>
      <c r="IH18" s="387"/>
      <c r="II18" s="387"/>
      <c r="IJ18" s="387"/>
      <c r="IK18" s="387"/>
      <c r="IL18" s="387"/>
      <c r="IM18" s="387"/>
      <c r="IN18" s="387"/>
      <c r="IO18" s="387"/>
      <c r="IP18" s="387"/>
      <c r="IQ18" s="387"/>
      <c r="IR18" s="387"/>
      <c r="IS18" s="387"/>
      <c r="IT18" s="387"/>
      <c r="IU18" s="391"/>
    </row>
    <row r="19" spans="1:255" ht="15" customHeight="1" thickBot="1">
      <c r="A19" s="406"/>
      <c r="B19" s="1113"/>
      <c r="C19" s="284"/>
      <c r="D19" s="1100"/>
      <c r="E19" s="1108"/>
      <c r="F19" s="1121"/>
      <c r="G19" s="1121"/>
      <c r="H19" s="1121"/>
      <c r="I19" s="1121"/>
      <c r="J19" s="1122"/>
      <c r="K19" s="280"/>
      <c r="L19" s="387"/>
      <c r="M19" s="387"/>
      <c r="N19" s="387"/>
      <c r="O19" s="387"/>
      <c r="P19" s="387"/>
      <c r="Q19" s="387"/>
      <c r="R19" s="387"/>
      <c r="S19" s="387"/>
      <c r="T19" s="387"/>
      <c r="U19" s="387"/>
      <c r="V19" s="387"/>
      <c r="W19" s="387"/>
      <c r="X19" s="387"/>
      <c r="Y19" s="387"/>
      <c r="Z19" s="387"/>
      <c r="AA19" s="387"/>
      <c r="AB19" s="387"/>
      <c r="AC19" s="387"/>
      <c r="AD19" s="387"/>
      <c r="AE19" s="387"/>
      <c r="AF19" s="387"/>
      <c r="AG19" s="387"/>
      <c r="AH19" s="387"/>
      <c r="AI19" s="387"/>
      <c r="AJ19" s="387"/>
      <c r="AK19" s="387"/>
      <c r="AL19" s="387"/>
      <c r="AM19" s="387"/>
      <c r="AN19" s="387"/>
      <c r="AO19" s="387"/>
      <c r="AP19" s="387"/>
      <c r="AQ19" s="387"/>
      <c r="AR19" s="387"/>
      <c r="AS19" s="387"/>
      <c r="AT19" s="387"/>
      <c r="AU19" s="387"/>
      <c r="AV19" s="387"/>
      <c r="AW19" s="387"/>
      <c r="AX19" s="387"/>
      <c r="AY19" s="387"/>
      <c r="AZ19" s="387"/>
      <c r="BA19" s="387"/>
      <c r="BB19" s="387"/>
      <c r="BC19" s="387"/>
      <c r="BD19" s="387"/>
      <c r="BE19" s="387"/>
      <c r="BF19" s="387"/>
      <c r="BG19" s="387"/>
      <c r="BH19" s="387"/>
      <c r="BI19" s="387"/>
      <c r="BJ19" s="387"/>
      <c r="BK19" s="387"/>
      <c r="BL19" s="387"/>
      <c r="BM19" s="387"/>
      <c r="BN19" s="387"/>
      <c r="BO19" s="387"/>
      <c r="BP19" s="387"/>
      <c r="BQ19" s="387"/>
      <c r="BR19" s="387"/>
      <c r="BS19" s="387"/>
      <c r="BT19" s="387"/>
      <c r="BU19" s="387"/>
      <c r="BV19" s="387"/>
      <c r="BW19" s="387"/>
      <c r="BX19" s="387"/>
      <c r="BY19" s="387"/>
      <c r="BZ19" s="387"/>
      <c r="CA19" s="387"/>
      <c r="CB19" s="387"/>
      <c r="CC19" s="387"/>
      <c r="CD19" s="387"/>
      <c r="CE19" s="387"/>
      <c r="CF19" s="387"/>
      <c r="CG19" s="387"/>
      <c r="CH19" s="387"/>
      <c r="CI19" s="387"/>
      <c r="CJ19" s="387"/>
      <c r="CK19" s="387"/>
      <c r="CL19" s="387"/>
      <c r="CM19" s="387"/>
      <c r="CN19" s="387"/>
      <c r="CO19" s="387"/>
      <c r="CP19" s="387"/>
      <c r="CQ19" s="387"/>
      <c r="CR19" s="387"/>
      <c r="CS19" s="387"/>
      <c r="CT19" s="387"/>
      <c r="CU19" s="387"/>
      <c r="CV19" s="387"/>
      <c r="CW19" s="387"/>
      <c r="CX19" s="387"/>
      <c r="CY19" s="387"/>
      <c r="CZ19" s="387"/>
      <c r="DA19" s="387"/>
      <c r="DB19" s="387"/>
      <c r="DC19" s="387"/>
      <c r="DD19" s="387"/>
      <c r="DE19" s="387"/>
      <c r="DF19" s="387"/>
      <c r="DG19" s="387"/>
      <c r="DH19" s="387"/>
      <c r="DI19" s="387"/>
      <c r="DJ19" s="387"/>
      <c r="DK19" s="387"/>
      <c r="DL19" s="387"/>
      <c r="DM19" s="387"/>
      <c r="DN19" s="387"/>
      <c r="DO19" s="387"/>
      <c r="DP19" s="387"/>
      <c r="DQ19" s="387"/>
      <c r="DR19" s="387"/>
      <c r="DS19" s="387"/>
      <c r="DT19" s="387"/>
      <c r="DU19" s="387"/>
      <c r="DV19" s="387"/>
      <c r="DW19" s="387"/>
      <c r="DX19" s="387"/>
      <c r="DY19" s="387"/>
      <c r="DZ19" s="387"/>
      <c r="EA19" s="387"/>
      <c r="EB19" s="387"/>
      <c r="EC19" s="387"/>
      <c r="ED19" s="387"/>
      <c r="EE19" s="387"/>
      <c r="EF19" s="387"/>
      <c r="EG19" s="387"/>
      <c r="EH19" s="387"/>
      <c r="EI19" s="387"/>
      <c r="EJ19" s="387"/>
      <c r="EK19" s="387"/>
      <c r="EL19" s="387"/>
      <c r="EM19" s="387"/>
      <c r="EN19" s="387"/>
      <c r="EO19" s="387"/>
      <c r="EP19" s="387"/>
      <c r="EQ19" s="387"/>
      <c r="ER19" s="387"/>
      <c r="ES19" s="387"/>
      <c r="ET19" s="387"/>
      <c r="EU19" s="387"/>
      <c r="EV19" s="387"/>
      <c r="EW19" s="387"/>
      <c r="EX19" s="387"/>
      <c r="EY19" s="387"/>
      <c r="EZ19" s="387"/>
      <c r="FA19" s="387"/>
      <c r="FB19" s="387"/>
      <c r="FC19" s="387"/>
      <c r="FD19" s="387"/>
      <c r="FE19" s="387"/>
      <c r="FF19" s="387"/>
      <c r="FG19" s="387"/>
      <c r="FH19" s="387"/>
      <c r="FI19" s="387"/>
      <c r="FJ19" s="387"/>
      <c r="FK19" s="387"/>
      <c r="FL19" s="387"/>
      <c r="FM19" s="387"/>
      <c r="FN19" s="387"/>
      <c r="FO19" s="387"/>
      <c r="FP19" s="387"/>
      <c r="FQ19" s="387"/>
      <c r="FR19" s="387"/>
      <c r="FS19" s="387"/>
      <c r="FT19" s="387"/>
      <c r="FU19" s="387"/>
      <c r="FV19" s="387"/>
      <c r="FW19" s="387"/>
      <c r="FX19" s="387"/>
      <c r="FY19" s="387"/>
      <c r="FZ19" s="387"/>
      <c r="GA19" s="387"/>
      <c r="GB19" s="387"/>
      <c r="GC19" s="387"/>
      <c r="GD19" s="387"/>
      <c r="GE19" s="387"/>
      <c r="GF19" s="387"/>
      <c r="GG19" s="387"/>
      <c r="GH19" s="387"/>
      <c r="GI19" s="387"/>
      <c r="GJ19" s="387"/>
      <c r="GK19" s="387"/>
      <c r="GL19" s="387"/>
      <c r="GM19" s="387"/>
      <c r="GN19" s="387"/>
      <c r="GO19" s="387"/>
      <c r="GP19" s="387"/>
      <c r="GQ19" s="387"/>
      <c r="GR19" s="387"/>
      <c r="GS19" s="387"/>
      <c r="GT19" s="387"/>
      <c r="GU19" s="387"/>
      <c r="GV19" s="387"/>
      <c r="GW19" s="387"/>
      <c r="GX19" s="387"/>
      <c r="GY19" s="387"/>
      <c r="GZ19" s="387"/>
      <c r="HA19" s="387"/>
      <c r="HB19" s="387"/>
      <c r="HC19" s="387"/>
      <c r="HD19" s="387"/>
      <c r="HE19" s="387"/>
      <c r="HF19" s="387"/>
      <c r="HG19" s="387"/>
      <c r="HH19" s="387"/>
      <c r="HI19" s="387"/>
      <c r="HJ19" s="387"/>
      <c r="HK19" s="387"/>
      <c r="HL19" s="387"/>
      <c r="HM19" s="387"/>
      <c r="HN19" s="387"/>
      <c r="HO19" s="387"/>
      <c r="HP19" s="387"/>
      <c r="HQ19" s="387"/>
      <c r="HR19" s="387"/>
      <c r="HS19" s="387"/>
      <c r="HT19" s="387"/>
      <c r="HU19" s="387"/>
      <c r="HV19" s="387"/>
      <c r="HW19" s="387"/>
      <c r="HX19" s="387"/>
      <c r="HY19" s="387"/>
      <c r="HZ19" s="387"/>
      <c r="IA19" s="387"/>
      <c r="IB19" s="387"/>
      <c r="IC19" s="387"/>
      <c r="ID19" s="387"/>
      <c r="IE19" s="387"/>
      <c r="IF19" s="387"/>
      <c r="IG19" s="387"/>
      <c r="IH19" s="387"/>
      <c r="II19" s="387"/>
      <c r="IJ19" s="387"/>
      <c r="IK19" s="387"/>
      <c r="IL19" s="387"/>
      <c r="IM19" s="387"/>
      <c r="IN19" s="387"/>
      <c r="IO19" s="387"/>
      <c r="IP19" s="387"/>
      <c r="IQ19" s="387"/>
      <c r="IR19" s="387"/>
      <c r="IS19" s="387"/>
      <c r="IT19" s="387"/>
      <c r="IU19" s="391"/>
    </row>
    <row r="20" spans="1:255" ht="15.95" customHeight="1" thickBot="1">
      <c r="A20" s="406"/>
      <c r="B20" s="1113"/>
      <c r="C20" s="410" t="s">
        <v>105</v>
      </c>
      <c r="D20" s="349" t="s">
        <v>418</v>
      </c>
      <c r="E20" s="411">
        <v>2016</v>
      </c>
      <c r="F20" s="411">
        <v>2017</v>
      </c>
      <c r="G20" s="411">
        <v>2018</v>
      </c>
      <c r="H20" s="411">
        <v>2019</v>
      </c>
      <c r="I20" s="332" t="s">
        <v>184</v>
      </c>
      <c r="J20" s="412"/>
      <c r="K20" s="280"/>
      <c r="L20" s="387"/>
      <c r="M20" s="387"/>
      <c r="N20" s="387"/>
      <c r="O20" s="387"/>
      <c r="P20" s="387"/>
      <c r="Q20" s="387"/>
      <c r="R20" s="387"/>
      <c r="S20" s="387"/>
      <c r="T20" s="387"/>
      <c r="U20" s="387"/>
      <c r="V20" s="387"/>
      <c r="W20" s="387"/>
      <c r="X20" s="387"/>
      <c r="Y20" s="387"/>
      <c r="Z20" s="387"/>
      <c r="AA20" s="387"/>
      <c r="AB20" s="387"/>
      <c r="AC20" s="387"/>
      <c r="AD20" s="387"/>
      <c r="AE20" s="387"/>
      <c r="AF20" s="387"/>
      <c r="AG20" s="387"/>
      <c r="AH20" s="387"/>
      <c r="AI20" s="387"/>
      <c r="AJ20" s="387"/>
      <c r="AK20" s="387"/>
      <c r="AL20" s="387"/>
      <c r="AM20" s="387"/>
      <c r="AN20" s="387"/>
      <c r="AO20" s="387"/>
      <c r="AP20" s="387"/>
      <c r="AQ20" s="387"/>
      <c r="AR20" s="387"/>
      <c r="AS20" s="387"/>
      <c r="AT20" s="387"/>
      <c r="AU20" s="387"/>
      <c r="AV20" s="387"/>
      <c r="AW20" s="387"/>
      <c r="AX20" s="387"/>
      <c r="AY20" s="387"/>
      <c r="AZ20" s="387"/>
      <c r="BA20" s="387"/>
      <c r="BB20" s="387"/>
      <c r="BC20" s="387"/>
      <c r="BD20" s="387"/>
      <c r="BE20" s="387"/>
      <c r="BF20" s="387"/>
      <c r="BG20" s="387"/>
      <c r="BH20" s="387"/>
      <c r="BI20" s="387"/>
      <c r="BJ20" s="387"/>
      <c r="BK20" s="387"/>
      <c r="BL20" s="387"/>
      <c r="BM20" s="387"/>
      <c r="BN20" s="387"/>
      <c r="BO20" s="387"/>
      <c r="BP20" s="387"/>
      <c r="BQ20" s="387"/>
      <c r="BR20" s="387"/>
      <c r="BS20" s="387"/>
      <c r="BT20" s="387"/>
      <c r="BU20" s="387"/>
      <c r="BV20" s="387"/>
      <c r="BW20" s="387"/>
      <c r="BX20" s="387"/>
      <c r="BY20" s="387"/>
      <c r="BZ20" s="387"/>
      <c r="CA20" s="387"/>
      <c r="CB20" s="387"/>
      <c r="CC20" s="387"/>
      <c r="CD20" s="387"/>
      <c r="CE20" s="387"/>
      <c r="CF20" s="387"/>
      <c r="CG20" s="387"/>
      <c r="CH20" s="387"/>
      <c r="CI20" s="387"/>
      <c r="CJ20" s="387"/>
      <c r="CK20" s="387"/>
      <c r="CL20" s="387"/>
      <c r="CM20" s="387"/>
      <c r="CN20" s="387"/>
      <c r="CO20" s="387"/>
      <c r="CP20" s="387"/>
      <c r="CQ20" s="387"/>
      <c r="CR20" s="387"/>
      <c r="CS20" s="387"/>
      <c r="CT20" s="387"/>
      <c r="CU20" s="387"/>
      <c r="CV20" s="387"/>
      <c r="CW20" s="387"/>
      <c r="CX20" s="387"/>
      <c r="CY20" s="387"/>
      <c r="CZ20" s="387"/>
      <c r="DA20" s="387"/>
      <c r="DB20" s="387"/>
      <c r="DC20" s="387"/>
      <c r="DD20" s="387"/>
      <c r="DE20" s="387"/>
      <c r="DF20" s="387"/>
      <c r="DG20" s="387"/>
      <c r="DH20" s="387"/>
      <c r="DI20" s="387"/>
      <c r="DJ20" s="387"/>
      <c r="DK20" s="387"/>
      <c r="DL20" s="387"/>
      <c r="DM20" s="387"/>
      <c r="DN20" s="387"/>
      <c r="DO20" s="387"/>
      <c r="DP20" s="387"/>
      <c r="DQ20" s="387"/>
      <c r="DR20" s="387"/>
      <c r="DS20" s="387"/>
      <c r="DT20" s="387"/>
      <c r="DU20" s="387"/>
      <c r="DV20" s="387"/>
      <c r="DW20" s="387"/>
      <c r="DX20" s="387"/>
      <c r="DY20" s="387"/>
      <c r="DZ20" s="387"/>
      <c r="EA20" s="387"/>
      <c r="EB20" s="387"/>
      <c r="EC20" s="387"/>
      <c r="ED20" s="387"/>
      <c r="EE20" s="387"/>
      <c r="EF20" s="387"/>
      <c r="EG20" s="387"/>
      <c r="EH20" s="387"/>
      <c r="EI20" s="387"/>
      <c r="EJ20" s="387"/>
      <c r="EK20" s="387"/>
      <c r="EL20" s="387"/>
      <c r="EM20" s="387"/>
      <c r="EN20" s="387"/>
      <c r="EO20" s="387"/>
      <c r="EP20" s="387"/>
      <c r="EQ20" s="387"/>
      <c r="ER20" s="387"/>
      <c r="ES20" s="387"/>
      <c r="ET20" s="387"/>
      <c r="EU20" s="387"/>
      <c r="EV20" s="387"/>
      <c r="EW20" s="387"/>
      <c r="EX20" s="387"/>
      <c r="EY20" s="387"/>
      <c r="EZ20" s="387"/>
      <c r="FA20" s="387"/>
      <c r="FB20" s="387"/>
      <c r="FC20" s="387"/>
      <c r="FD20" s="387"/>
      <c r="FE20" s="387"/>
      <c r="FF20" s="387"/>
      <c r="FG20" s="387"/>
      <c r="FH20" s="387"/>
      <c r="FI20" s="387"/>
      <c r="FJ20" s="387"/>
      <c r="FK20" s="387"/>
      <c r="FL20" s="387"/>
      <c r="FM20" s="387"/>
      <c r="FN20" s="387"/>
      <c r="FO20" s="387"/>
      <c r="FP20" s="387"/>
      <c r="FQ20" s="387"/>
      <c r="FR20" s="387"/>
      <c r="FS20" s="387"/>
      <c r="FT20" s="387"/>
      <c r="FU20" s="387"/>
      <c r="FV20" s="387"/>
      <c r="FW20" s="387"/>
      <c r="FX20" s="387"/>
      <c r="FY20" s="387"/>
      <c r="FZ20" s="387"/>
      <c r="GA20" s="387"/>
      <c r="GB20" s="387"/>
      <c r="GC20" s="387"/>
      <c r="GD20" s="387"/>
      <c r="GE20" s="387"/>
      <c r="GF20" s="387"/>
      <c r="GG20" s="387"/>
      <c r="GH20" s="387"/>
      <c r="GI20" s="387"/>
      <c r="GJ20" s="387"/>
      <c r="GK20" s="387"/>
      <c r="GL20" s="387"/>
      <c r="GM20" s="387"/>
      <c r="GN20" s="387"/>
      <c r="GO20" s="387"/>
      <c r="GP20" s="387"/>
      <c r="GQ20" s="387"/>
      <c r="GR20" s="387"/>
      <c r="GS20" s="387"/>
      <c r="GT20" s="387"/>
      <c r="GU20" s="387"/>
      <c r="GV20" s="387"/>
      <c r="GW20" s="387"/>
      <c r="GX20" s="387"/>
      <c r="GY20" s="387"/>
      <c r="GZ20" s="387"/>
      <c r="HA20" s="387"/>
      <c r="HB20" s="387"/>
      <c r="HC20" s="387"/>
      <c r="HD20" s="387"/>
      <c r="HE20" s="387"/>
      <c r="HF20" s="387"/>
      <c r="HG20" s="387"/>
      <c r="HH20" s="387"/>
      <c r="HI20" s="387"/>
      <c r="HJ20" s="387"/>
      <c r="HK20" s="387"/>
      <c r="HL20" s="387"/>
      <c r="HM20" s="387"/>
      <c r="HN20" s="387"/>
      <c r="HO20" s="387"/>
      <c r="HP20" s="387"/>
      <c r="HQ20" s="387"/>
      <c r="HR20" s="387"/>
      <c r="HS20" s="387"/>
      <c r="HT20" s="387"/>
      <c r="HU20" s="387"/>
      <c r="HV20" s="387"/>
      <c r="HW20" s="387"/>
      <c r="HX20" s="387"/>
      <c r="HY20" s="387"/>
      <c r="HZ20" s="387"/>
      <c r="IA20" s="387"/>
      <c r="IB20" s="387"/>
      <c r="IC20" s="387"/>
      <c r="ID20" s="387"/>
      <c r="IE20" s="387"/>
      <c r="IF20" s="387"/>
      <c r="IG20" s="387"/>
      <c r="IH20" s="387"/>
      <c r="II20" s="387"/>
      <c r="IJ20" s="387"/>
      <c r="IK20" s="387"/>
      <c r="IL20" s="387"/>
      <c r="IM20" s="387"/>
      <c r="IN20" s="387"/>
      <c r="IO20" s="387"/>
      <c r="IP20" s="387"/>
      <c r="IQ20" s="387"/>
      <c r="IR20" s="387"/>
      <c r="IS20" s="387"/>
      <c r="IT20" s="387"/>
      <c r="IU20" s="391"/>
    </row>
    <row r="21" spans="1:255" ht="33.950000000000003" customHeight="1" thickBot="1">
      <c r="A21" s="406"/>
      <c r="B21" s="1113"/>
      <c r="C21" s="410" t="s">
        <v>152</v>
      </c>
      <c r="D21" s="349" t="s">
        <v>1495</v>
      </c>
      <c r="E21" s="408">
        <v>0</v>
      </c>
      <c r="F21" s="408">
        <v>1</v>
      </c>
      <c r="G21" s="408">
        <v>1</v>
      </c>
      <c r="H21" s="408">
        <v>0</v>
      </c>
      <c r="I21" s="411">
        <f>SUM(E21:H21)</f>
        <v>2</v>
      </c>
      <c r="J21" s="311"/>
      <c r="K21" s="280"/>
      <c r="L21" s="387"/>
      <c r="M21" s="387"/>
      <c r="N21" s="387"/>
      <c r="O21" s="387"/>
      <c r="P21" s="387"/>
      <c r="Q21" s="387"/>
      <c r="R21" s="387"/>
      <c r="S21" s="387"/>
      <c r="T21" s="387"/>
      <c r="U21" s="387"/>
      <c r="V21" s="387"/>
      <c r="W21" s="387"/>
      <c r="X21" s="387"/>
      <c r="Y21" s="387"/>
      <c r="Z21" s="387"/>
      <c r="AA21" s="387"/>
      <c r="AB21" s="387"/>
      <c r="AC21" s="387"/>
      <c r="AD21" s="387"/>
      <c r="AE21" s="387"/>
      <c r="AF21" s="387"/>
      <c r="AG21" s="387"/>
      <c r="AH21" s="387"/>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c r="BF21" s="387"/>
      <c r="BG21" s="387"/>
      <c r="BH21" s="387"/>
      <c r="BI21" s="387"/>
      <c r="BJ21" s="387"/>
      <c r="BK21" s="387"/>
      <c r="BL21" s="387"/>
      <c r="BM21" s="387"/>
      <c r="BN21" s="387"/>
      <c r="BO21" s="387"/>
      <c r="BP21" s="387"/>
      <c r="BQ21" s="387"/>
      <c r="BR21" s="387"/>
      <c r="BS21" s="387"/>
      <c r="BT21" s="387"/>
      <c r="BU21" s="387"/>
      <c r="BV21" s="387"/>
      <c r="BW21" s="387"/>
      <c r="BX21" s="387"/>
      <c r="BY21" s="387"/>
      <c r="BZ21" s="387"/>
      <c r="CA21" s="387"/>
      <c r="CB21" s="387"/>
      <c r="CC21" s="387"/>
      <c r="CD21" s="387"/>
      <c r="CE21" s="387"/>
      <c r="CF21" s="387"/>
      <c r="CG21" s="387"/>
      <c r="CH21" s="387"/>
      <c r="CI21" s="387"/>
      <c r="CJ21" s="387"/>
      <c r="CK21" s="387"/>
      <c r="CL21" s="387"/>
      <c r="CM21" s="387"/>
      <c r="CN21" s="387"/>
      <c r="CO21" s="387"/>
      <c r="CP21" s="387"/>
      <c r="CQ21" s="387"/>
      <c r="CR21" s="387"/>
      <c r="CS21" s="387"/>
      <c r="CT21" s="387"/>
      <c r="CU21" s="387"/>
      <c r="CV21" s="387"/>
      <c r="CW21" s="387"/>
      <c r="CX21" s="387"/>
      <c r="CY21" s="387"/>
      <c r="CZ21" s="387"/>
      <c r="DA21" s="387"/>
      <c r="DB21" s="387"/>
      <c r="DC21" s="387"/>
      <c r="DD21" s="387"/>
      <c r="DE21" s="387"/>
      <c r="DF21" s="387"/>
      <c r="DG21" s="387"/>
      <c r="DH21" s="387"/>
      <c r="DI21" s="387"/>
      <c r="DJ21" s="387"/>
      <c r="DK21" s="387"/>
      <c r="DL21" s="387"/>
      <c r="DM21" s="387"/>
      <c r="DN21" s="387"/>
      <c r="DO21" s="387"/>
      <c r="DP21" s="387"/>
      <c r="DQ21" s="387"/>
      <c r="DR21" s="387"/>
      <c r="DS21" s="387"/>
      <c r="DT21" s="387"/>
      <c r="DU21" s="387"/>
      <c r="DV21" s="387"/>
      <c r="DW21" s="387"/>
      <c r="DX21" s="387"/>
      <c r="DY21" s="387"/>
      <c r="DZ21" s="387"/>
      <c r="EA21" s="387"/>
      <c r="EB21" s="387"/>
      <c r="EC21" s="387"/>
      <c r="ED21" s="387"/>
      <c r="EE21" s="387"/>
      <c r="EF21" s="387"/>
      <c r="EG21" s="387"/>
      <c r="EH21" s="387"/>
      <c r="EI21" s="387"/>
      <c r="EJ21" s="387"/>
      <c r="EK21" s="387"/>
      <c r="EL21" s="387"/>
      <c r="EM21" s="387"/>
      <c r="EN21" s="387"/>
      <c r="EO21" s="387"/>
      <c r="EP21" s="387"/>
      <c r="EQ21" s="387"/>
      <c r="ER21" s="387"/>
      <c r="ES21" s="387"/>
      <c r="ET21" s="387"/>
      <c r="EU21" s="387"/>
      <c r="EV21" s="387"/>
      <c r="EW21" s="387"/>
      <c r="EX21" s="387"/>
      <c r="EY21" s="387"/>
      <c r="EZ21" s="387"/>
      <c r="FA21" s="387"/>
      <c r="FB21" s="387"/>
      <c r="FC21" s="387"/>
      <c r="FD21" s="387"/>
      <c r="FE21" s="387"/>
      <c r="FF21" s="387"/>
      <c r="FG21" s="387"/>
      <c r="FH21" s="387"/>
      <c r="FI21" s="387"/>
      <c r="FJ21" s="387"/>
      <c r="FK21" s="387"/>
      <c r="FL21" s="387"/>
      <c r="FM21" s="387"/>
      <c r="FN21" s="387"/>
      <c r="FO21" s="387"/>
      <c r="FP21" s="387"/>
      <c r="FQ21" s="387"/>
      <c r="FR21" s="387"/>
      <c r="FS21" s="387"/>
      <c r="FT21" s="387"/>
      <c r="FU21" s="387"/>
      <c r="FV21" s="387"/>
      <c r="FW21" s="387"/>
      <c r="FX21" s="387"/>
      <c r="FY21" s="387"/>
      <c r="FZ21" s="387"/>
      <c r="GA21" s="387"/>
      <c r="GB21" s="387"/>
      <c r="GC21" s="387"/>
      <c r="GD21" s="387"/>
      <c r="GE21" s="387"/>
      <c r="GF21" s="387"/>
      <c r="GG21" s="387"/>
      <c r="GH21" s="387"/>
      <c r="GI21" s="387"/>
      <c r="GJ21" s="387"/>
      <c r="GK21" s="387"/>
      <c r="GL21" s="387"/>
      <c r="GM21" s="387"/>
      <c r="GN21" s="387"/>
      <c r="GO21" s="387"/>
      <c r="GP21" s="387"/>
      <c r="GQ21" s="387"/>
      <c r="GR21" s="387"/>
      <c r="GS21" s="387"/>
      <c r="GT21" s="387"/>
      <c r="GU21" s="387"/>
      <c r="GV21" s="387"/>
      <c r="GW21" s="387"/>
      <c r="GX21" s="387"/>
      <c r="GY21" s="387"/>
      <c r="GZ21" s="387"/>
      <c r="HA21" s="387"/>
      <c r="HB21" s="387"/>
      <c r="HC21" s="387"/>
      <c r="HD21" s="387"/>
      <c r="HE21" s="387"/>
      <c r="HF21" s="387"/>
      <c r="HG21" s="387"/>
      <c r="HH21" s="387"/>
      <c r="HI21" s="387"/>
      <c r="HJ21" s="387"/>
      <c r="HK21" s="387"/>
      <c r="HL21" s="387"/>
      <c r="HM21" s="387"/>
      <c r="HN21" s="387"/>
      <c r="HO21" s="387"/>
      <c r="HP21" s="387"/>
      <c r="HQ21" s="387"/>
      <c r="HR21" s="387"/>
      <c r="HS21" s="387"/>
      <c r="HT21" s="387"/>
      <c r="HU21" s="387"/>
      <c r="HV21" s="387"/>
      <c r="HW21" s="387"/>
      <c r="HX21" s="387"/>
      <c r="HY21" s="387"/>
      <c r="HZ21" s="387"/>
      <c r="IA21" s="387"/>
      <c r="IB21" s="387"/>
      <c r="IC21" s="387"/>
      <c r="ID21" s="387"/>
      <c r="IE21" s="387"/>
      <c r="IF21" s="387"/>
      <c r="IG21" s="387"/>
      <c r="IH21" s="387"/>
      <c r="II21" s="387"/>
      <c r="IJ21" s="387"/>
      <c r="IK21" s="387"/>
      <c r="IL21" s="387"/>
      <c r="IM21" s="387"/>
      <c r="IN21" s="387"/>
      <c r="IO21" s="387"/>
      <c r="IP21" s="387"/>
      <c r="IQ21" s="387"/>
      <c r="IR21" s="387"/>
      <c r="IS21" s="387"/>
      <c r="IT21" s="387"/>
      <c r="IU21" s="391"/>
    </row>
    <row r="22" spans="1:255" ht="33.950000000000003" customHeight="1" thickBot="1">
      <c r="A22" s="406"/>
      <c r="B22" s="1113"/>
      <c r="C22" s="410" t="s">
        <v>154</v>
      </c>
      <c r="D22" s="349" t="s">
        <v>1496</v>
      </c>
      <c r="E22" s="408">
        <v>0</v>
      </c>
      <c r="F22" s="408"/>
      <c r="G22" s="408">
        <v>0.8</v>
      </c>
      <c r="H22" s="408">
        <v>0</v>
      </c>
      <c r="I22" s="411">
        <f>SUM(E22:H22)</f>
        <v>0.8</v>
      </c>
      <c r="J22" s="311"/>
      <c r="K22" s="280"/>
      <c r="L22" s="387"/>
      <c r="M22" s="387"/>
      <c r="N22" s="387"/>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c r="AN22" s="387"/>
      <c r="AO22" s="387"/>
      <c r="AP22" s="387"/>
      <c r="AQ22" s="387"/>
      <c r="AR22" s="387"/>
      <c r="AS22" s="387"/>
      <c r="AT22" s="387"/>
      <c r="AU22" s="387"/>
      <c r="AV22" s="387"/>
      <c r="AW22" s="387"/>
      <c r="AX22" s="387"/>
      <c r="AY22" s="387"/>
      <c r="AZ22" s="387"/>
      <c r="BA22" s="387"/>
      <c r="BB22" s="387"/>
      <c r="BC22" s="387"/>
      <c r="BD22" s="387"/>
      <c r="BE22" s="387"/>
      <c r="BF22" s="387"/>
      <c r="BG22" s="387"/>
      <c r="BH22" s="387"/>
      <c r="BI22" s="387"/>
      <c r="BJ22" s="387"/>
      <c r="BK22" s="387"/>
      <c r="BL22" s="387"/>
      <c r="BM22" s="387"/>
      <c r="BN22" s="387"/>
      <c r="BO22" s="387"/>
      <c r="BP22" s="387"/>
      <c r="BQ22" s="387"/>
      <c r="BR22" s="387"/>
      <c r="BS22" s="387"/>
      <c r="BT22" s="387"/>
      <c r="BU22" s="387"/>
      <c r="BV22" s="387"/>
      <c r="BW22" s="387"/>
      <c r="BX22" s="387"/>
      <c r="BY22" s="387"/>
      <c r="BZ22" s="387"/>
      <c r="CA22" s="387"/>
      <c r="CB22" s="387"/>
      <c r="CC22" s="387"/>
      <c r="CD22" s="387"/>
      <c r="CE22" s="387"/>
      <c r="CF22" s="387"/>
      <c r="CG22" s="387"/>
      <c r="CH22" s="387"/>
      <c r="CI22" s="387"/>
      <c r="CJ22" s="387"/>
      <c r="CK22" s="387"/>
      <c r="CL22" s="387"/>
      <c r="CM22" s="387"/>
      <c r="CN22" s="387"/>
      <c r="CO22" s="387"/>
      <c r="CP22" s="387"/>
      <c r="CQ22" s="387"/>
      <c r="CR22" s="387"/>
      <c r="CS22" s="387"/>
      <c r="CT22" s="387"/>
      <c r="CU22" s="387"/>
      <c r="CV22" s="387"/>
      <c r="CW22" s="387"/>
      <c r="CX22" s="387"/>
      <c r="CY22" s="387"/>
      <c r="CZ22" s="387"/>
      <c r="DA22" s="387"/>
      <c r="DB22" s="387"/>
      <c r="DC22" s="387"/>
      <c r="DD22" s="387"/>
      <c r="DE22" s="387"/>
      <c r="DF22" s="387"/>
      <c r="DG22" s="387"/>
      <c r="DH22" s="387"/>
      <c r="DI22" s="387"/>
      <c r="DJ22" s="387"/>
      <c r="DK22" s="387"/>
      <c r="DL22" s="387"/>
      <c r="DM22" s="387"/>
      <c r="DN22" s="387"/>
      <c r="DO22" s="387"/>
      <c r="DP22" s="387"/>
      <c r="DQ22" s="387"/>
      <c r="DR22" s="387"/>
      <c r="DS22" s="387"/>
      <c r="DT22" s="387"/>
      <c r="DU22" s="387"/>
      <c r="DV22" s="387"/>
      <c r="DW22" s="387"/>
      <c r="DX22" s="387"/>
      <c r="DY22" s="387"/>
      <c r="DZ22" s="387"/>
      <c r="EA22" s="387"/>
      <c r="EB22" s="387"/>
      <c r="EC22" s="387"/>
      <c r="ED22" s="387"/>
      <c r="EE22" s="387"/>
      <c r="EF22" s="387"/>
      <c r="EG22" s="387"/>
      <c r="EH22" s="387"/>
      <c r="EI22" s="387"/>
      <c r="EJ22" s="387"/>
      <c r="EK22" s="387"/>
      <c r="EL22" s="387"/>
      <c r="EM22" s="387"/>
      <c r="EN22" s="387"/>
      <c r="EO22" s="387"/>
      <c r="EP22" s="387"/>
      <c r="EQ22" s="387"/>
      <c r="ER22" s="387"/>
      <c r="ES22" s="387"/>
      <c r="ET22" s="387"/>
      <c r="EU22" s="387"/>
      <c r="EV22" s="387"/>
      <c r="EW22" s="387"/>
      <c r="EX22" s="387"/>
      <c r="EY22" s="387"/>
      <c r="EZ22" s="387"/>
      <c r="FA22" s="387"/>
      <c r="FB22" s="387"/>
      <c r="FC22" s="387"/>
      <c r="FD22" s="387"/>
      <c r="FE22" s="387"/>
      <c r="FF22" s="387"/>
      <c r="FG22" s="387"/>
      <c r="FH22" s="387"/>
      <c r="FI22" s="387"/>
      <c r="FJ22" s="387"/>
      <c r="FK22" s="387"/>
      <c r="FL22" s="387"/>
      <c r="FM22" s="387"/>
      <c r="FN22" s="387"/>
      <c r="FO22" s="387"/>
      <c r="FP22" s="387"/>
      <c r="FQ22" s="387"/>
      <c r="FR22" s="387"/>
      <c r="FS22" s="387"/>
      <c r="FT22" s="387"/>
      <c r="FU22" s="387"/>
      <c r="FV22" s="387"/>
      <c r="FW22" s="387"/>
      <c r="FX22" s="387"/>
      <c r="FY22" s="387"/>
      <c r="FZ22" s="387"/>
      <c r="GA22" s="387"/>
      <c r="GB22" s="387"/>
      <c r="GC22" s="387"/>
      <c r="GD22" s="387"/>
      <c r="GE22" s="387"/>
      <c r="GF22" s="387"/>
      <c r="GG22" s="387"/>
      <c r="GH22" s="387"/>
      <c r="GI22" s="387"/>
      <c r="GJ22" s="387"/>
      <c r="GK22" s="387"/>
      <c r="GL22" s="387"/>
      <c r="GM22" s="387"/>
      <c r="GN22" s="387"/>
      <c r="GO22" s="387"/>
      <c r="GP22" s="387"/>
      <c r="GQ22" s="387"/>
      <c r="GR22" s="387"/>
      <c r="GS22" s="387"/>
      <c r="GT22" s="387"/>
      <c r="GU22" s="387"/>
      <c r="GV22" s="387"/>
      <c r="GW22" s="387"/>
      <c r="GX22" s="387"/>
      <c r="GY22" s="387"/>
      <c r="GZ22" s="387"/>
      <c r="HA22" s="387"/>
      <c r="HB22" s="387"/>
      <c r="HC22" s="387"/>
      <c r="HD22" s="387"/>
      <c r="HE22" s="387"/>
      <c r="HF22" s="387"/>
      <c r="HG22" s="387"/>
      <c r="HH22" s="387"/>
      <c r="HI22" s="387"/>
      <c r="HJ22" s="387"/>
      <c r="HK22" s="387"/>
      <c r="HL22" s="387"/>
      <c r="HM22" s="387"/>
      <c r="HN22" s="387"/>
      <c r="HO22" s="387"/>
      <c r="HP22" s="387"/>
      <c r="HQ22" s="387"/>
      <c r="HR22" s="387"/>
      <c r="HS22" s="387"/>
      <c r="HT22" s="387"/>
      <c r="HU22" s="387"/>
      <c r="HV22" s="387"/>
      <c r="HW22" s="387"/>
      <c r="HX22" s="387"/>
      <c r="HY22" s="387"/>
      <c r="HZ22" s="387"/>
      <c r="IA22" s="387"/>
      <c r="IB22" s="387"/>
      <c r="IC22" s="387"/>
      <c r="ID22" s="387"/>
      <c r="IE22" s="387"/>
      <c r="IF22" s="387"/>
      <c r="IG22" s="387"/>
      <c r="IH22" s="387"/>
      <c r="II22" s="387"/>
      <c r="IJ22" s="387"/>
      <c r="IK22" s="387"/>
      <c r="IL22" s="387"/>
      <c r="IM22" s="387"/>
      <c r="IN22" s="387"/>
      <c r="IO22" s="387"/>
      <c r="IP22" s="387"/>
      <c r="IQ22" s="387"/>
      <c r="IR22" s="387"/>
      <c r="IS22" s="387"/>
      <c r="IT22" s="387"/>
      <c r="IU22" s="391"/>
    </row>
    <row r="23" spans="1:255" ht="33.950000000000003" customHeight="1" thickBot="1">
      <c r="A23" s="406"/>
      <c r="B23" s="1114"/>
      <c r="C23" s="410" t="s">
        <v>156</v>
      </c>
      <c r="D23" s="349" t="s">
        <v>1497</v>
      </c>
      <c r="E23" s="332" t="str">
        <f>IFERROR(E22/E21,"N.A.")</f>
        <v>N.A.</v>
      </c>
      <c r="F23" s="332">
        <f>IFERROR(F22/F21,"N.A.")</f>
        <v>0</v>
      </c>
      <c r="G23" s="332">
        <f>IFERROR(G22/G21,"N.A.")</f>
        <v>0.8</v>
      </c>
      <c r="H23" s="332" t="str">
        <f>IFERROR(H22/H21,"N.A.")</f>
        <v>N.A.</v>
      </c>
      <c r="I23" s="332">
        <f>IFERROR(I22/I21,"N.A.")</f>
        <v>0.4</v>
      </c>
      <c r="J23" s="312"/>
      <c r="K23" s="280"/>
      <c r="L23" s="387"/>
      <c r="M23" s="387"/>
      <c r="N23" s="387"/>
      <c r="O23" s="387"/>
      <c r="P23" s="387"/>
      <c r="Q23" s="387"/>
      <c r="R23" s="387"/>
      <c r="S23" s="387"/>
      <c r="T23" s="387"/>
      <c r="U23" s="387"/>
      <c r="V23" s="387"/>
      <c r="W23" s="387"/>
      <c r="X23" s="387"/>
      <c r="Y23" s="387"/>
      <c r="Z23" s="387"/>
      <c r="AA23" s="387"/>
      <c r="AB23" s="387"/>
      <c r="AC23" s="387"/>
      <c r="AD23" s="387"/>
      <c r="AE23" s="387"/>
      <c r="AF23" s="387"/>
      <c r="AG23" s="387"/>
      <c r="AH23" s="387"/>
      <c r="AI23" s="387"/>
      <c r="AJ23" s="387"/>
      <c r="AK23" s="387"/>
      <c r="AL23" s="387"/>
      <c r="AM23" s="387"/>
      <c r="AN23" s="387"/>
      <c r="AO23" s="387"/>
      <c r="AP23" s="387"/>
      <c r="AQ23" s="387"/>
      <c r="AR23" s="387"/>
      <c r="AS23" s="387"/>
      <c r="AT23" s="387"/>
      <c r="AU23" s="387"/>
      <c r="AV23" s="387"/>
      <c r="AW23" s="387"/>
      <c r="AX23" s="387"/>
      <c r="AY23" s="387"/>
      <c r="AZ23" s="387"/>
      <c r="BA23" s="387"/>
      <c r="BB23" s="387"/>
      <c r="BC23" s="387"/>
      <c r="BD23" s="387"/>
      <c r="BE23" s="387"/>
      <c r="BF23" s="387"/>
      <c r="BG23" s="387"/>
      <c r="BH23" s="387"/>
      <c r="BI23" s="387"/>
      <c r="BJ23" s="387"/>
      <c r="BK23" s="387"/>
      <c r="BL23" s="387"/>
      <c r="BM23" s="387"/>
      <c r="BN23" s="387"/>
      <c r="BO23" s="387"/>
      <c r="BP23" s="387"/>
      <c r="BQ23" s="387"/>
      <c r="BR23" s="387"/>
      <c r="BS23" s="387"/>
      <c r="BT23" s="387"/>
      <c r="BU23" s="387"/>
      <c r="BV23" s="387"/>
      <c r="BW23" s="387"/>
      <c r="BX23" s="387"/>
      <c r="BY23" s="387"/>
      <c r="BZ23" s="387"/>
      <c r="CA23" s="387"/>
      <c r="CB23" s="387"/>
      <c r="CC23" s="387"/>
      <c r="CD23" s="387"/>
      <c r="CE23" s="387"/>
      <c r="CF23" s="387"/>
      <c r="CG23" s="387"/>
      <c r="CH23" s="387"/>
      <c r="CI23" s="387"/>
      <c r="CJ23" s="387"/>
      <c r="CK23" s="387"/>
      <c r="CL23" s="387"/>
      <c r="CM23" s="387"/>
      <c r="CN23" s="387"/>
      <c r="CO23" s="387"/>
      <c r="CP23" s="387"/>
      <c r="CQ23" s="387"/>
      <c r="CR23" s="387"/>
      <c r="CS23" s="387"/>
      <c r="CT23" s="387"/>
      <c r="CU23" s="387"/>
      <c r="CV23" s="387"/>
      <c r="CW23" s="387"/>
      <c r="CX23" s="387"/>
      <c r="CY23" s="387"/>
      <c r="CZ23" s="387"/>
      <c r="DA23" s="387"/>
      <c r="DB23" s="387"/>
      <c r="DC23" s="387"/>
      <c r="DD23" s="387"/>
      <c r="DE23" s="387"/>
      <c r="DF23" s="387"/>
      <c r="DG23" s="387"/>
      <c r="DH23" s="387"/>
      <c r="DI23" s="387"/>
      <c r="DJ23" s="387"/>
      <c r="DK23" s="387"/>
      <c r="DL23" s="387"/>
      <c r="DM23" s="387"/>
      <c r="DN23" s="387"/>
      <c r="DO23" s="387"/>
      <c r="DP23" s="387"/>
      <c r="DQ23" s="387"/>
      <c r="DR23" s="387"/>
      <c r="DS23" s="387"/>
      <c r="DT23" s="387"/>
      <c r="DU23" s="387"/>
      <c r="DV23" s="387"/>
      <c r="DW23" s="387"/>
      <c r="DX23" s="387"/>
      <c r="DY23" s="387"/>
      <c r="DZ23" s="387"/>
      <c r="EA23" s="387"/>
      <c r="EB23" s="387"/>
      <c r="EC23" s="387"/>
      <c r="ED23" s="387"/>
      <c r="EE23" s="387"/>
      <c r="EF23" s="387"/>
      <c r="EG23" s="387"/>
      <c r="EH23" s="387"/>
      <c r="EI23" s="387"/>
      <c r="EJ23" s="387"/>
      <c r="EK23" s="387"/>
      <c r="EL23" s="387"/>
      <c r="EM23" s="387"/>
      <c r="EN23" s="387"/>
      <c r="EO23" s="387"/>
      <c r="EP23" s="387"/>
      <c r="EQ23" s="387"/>
      <c r="ER23" s="387"/>
      <c r="ES23" s="387"/>
      <c r="ET23" s="387"/>
      <c r="EU23" s="387"/>
      <c r="EV23" s="387"/>
      <c r="EW23" s="387"/>
      <c r="EX23" s="387"/>
      <c r="EY23" s="387"/>
      <c r="EZ23" s="387"/>
      <c r="FA23" s="387"/>
      <c r="FB23" s="387"/>
      <c r="FC23" s="387"/>
      <c r="FD23" s="387"/>
      <c r="FE23" s="387"/>
      <c r="FF23" s="387"/>
      <c r="FG23" s="387"/>
      <c r="FH23" s="387"/>
      <c r="FI23" s="387"/>
      <c r="FJ23" s="387"/>
      <c r="FK23" s="387"/>
      <c r="FL23" s="387"/>
      <c r="FM23" s="387"/>
      <c r="FN23" s="387"/>
      <c r="FO23" s="387"/>
      <c r="FP23" s="387"/>
      <c r="FQ23" s="387"/>
      <c r="FR23" s="387"/>
      <c r="FS23" s="387"/>
      <c r="FT23" s="387"/>
      <c r="FU23" s="387"/>
      <c r="FV23" s="387"/>
      <c r="FW23" s="387"/>
      <c r="FX23" s="387"/>
      <c r="FY23" s="387"/>
      <c r="FZ23" s="387"/>
      <c r="GA23" s="387"/>
      <c r="GB23" s="387"/>
      <c r="GC23" s="387"/>
      <c r="GD23" s="387"/>
      <c r="GE23" s="387"/>
      <c r="GF23" s="387"/>
      <c r="GG23" s="387"/>
      <c r="GH23" s="387"/>
      <c r="GI23" s="387"/>
      <c r="GJ23" s="387"/>
      <c r="GK23" s="387"/>
      <c r="GL23" s="387"/>
      <c r="GM23" s="387"/>
      <c r="GN23" s="387"/>
      <c r="GO23" s="387"/>
      <c r="GP23" s="387"/>
      <c r="GQ23" s="387"/>
      <c r="GR23" s="387"/>
      <c r="GS23" s="387"/>
      <c r="GT23" s="387"/>
      <c r="GU23" s="387"/>
      <c r="GV23" s="387"/>
      <c r="GW23" s="387"/>
      <c r="GX23" s="387"/>
      <c r="GY23" s="387"/>
      <c r="GZ23" s="387"/>
      <c r="HA23" s="387"/>
      <c r="HB23" s="387"/>
      <c r="HC23" s="387"/>
      <c r="HD23" s="387"/>
      <c r="HE23" s="387"/>
      <c r="HF23" s="387"/>
      <c r="HG23" s="387"/>
      <c r="HH23" s="387"/>
      <c r="HI23" s="387"/>
      <c r="HJ23" s="387"/>
      <c r="HK23" s="387"/>
      <c r="HL23" s="387"/>
      <c r="HM23" s="387"/>
      <c r="HN23" s="387"/>
      <c r="HO23" s="387"/>
      <c r="HP23" s="387"/>
      <c r="HQ23" s="387"/>
      <c r="HR23" s="387"/>
      <c r="HS23" s="387"/>
      <c r="HT23" s="387"/>
      <c r="HU23" s="387"/>
      <c r="HV23" s="387"/>
      <c r="HW23" s="387"/>
      <c r="HX23" s="387"/>
      <c r="HY23" s="387"/>
      <c r="HZ23" s="387"/>
      <c r="IA23" s="387"/>
      <c r="IB23" s="387"/>
      <c r="IC23" s="387"/>
      <c r="ID23" s="387"/>
      <c r="IE23" s="387"/>
      <c r="IF23" s="387"/>
      <c r="IG23" s="387"/>
      <c r="IH23" s="387"/>
      <c r="II23" s="387"/>
      <c r="IJ23" s="387"/>
      <c r="IK23" s="387"/>
      <c r="IL23" s="387"/>
      <c r="IM23" s="387"/>
      <c r="IN23" s="387"/>
      <c r="IO23" s="387"/>
      <c r="IP23" s="387"/>
      <c r="IQ23" s="387"/>
      <c r="IR23" s="387"/>
      <c r="IS23" s="387"/>
      <c r="IT23" s="387"/>
      <c r="IU23" s="391"/>
    </row>
    <row r="24" spans="1:255" ht="24" customHeight="1" thickBot="1">
      <c r="A24" s="406"/>
      <c r="B24" s="349" t="s">
        <v>195</v>
      </c>
      <c r="C24" s="371"/>
      <c r="D24" s="1090" t="s">
        <v>1498</v>
      </c>
      <c r="E24" s="1108"/>
      <c r="F24" s="1108"/>
      <c r="G24" s="1108"/>
      <c r="H24" s="1108"/>
      <c r="I24" s="1108"/>
      <c r="J24" s="1109"/>
      <c r="K24" s="280"/>
      <c r="L24" s="387"/>
      <c r="M24" s="387"/>
      <c r="N24" s="387"/>
      <c r="O24" s="387"/>
      <c r="P24" s="387"/>
      <c r="Q24" s="387"/>
      <c r="R24" s="387"/>
      <c r="S24" s="387"/>
      <c r="T24" s="387"/>
      <c r="U24" s="387"/>
      <c r="V24" s="387"/>
      <c r="W24" s="387"/>
      <c r="X24" s="387"/>
      <c r="Y24" s="387"/>
      <c r="Z24" s="387"/>
      <c r="AA24" s="387"/>
      <c r="AB24" s="387"/>
      <c r="AC24" s="387"/>
      <c r="AD24" s="387"/>
      <c r="AE24" s="387"/>
      <c r="AF24" s="387"/>
      <c r="AG24" s="387"/>
      <c r="AH24" s="387"/>
      <c r="AI24" s="387"/>
      <c r="AJ24" s="387"/>
      <c r="AK24" s="387"/>
      <c r="AL24" s="387"/>
      <c r="AM24" s="387"/>
      <c r="AN24" s="387"/>
      <c r="AO24" s="387"/>
      <c r="AP24" s="387"/>
      <c r="AQ24" s="387"/>
      <c r="AR24" s="387"/>
      <c r="AS24" s="387"/>
      <c r="AT24" s="387"/>
      <c r="AU24" s="387"/>
      <c r="AV24" s="387"/>
      <c r="AW24" s="387"/>
      <c r="AX24" s="387"/>
      <c r="AY24" s="387"/>
      <c r="AZ24" s="387"/>
      <c r="BA24" s="387"/>
      <c r="BB24" s="387"/>
      <c r="BC24" s="387"/>
      <c r="BD24" s="387"/>
      <c r="BE24" s="387"/>
      <c r="BF24" s="387"/>
      <c r="BG24" s="387"/>
      <c r="BH24" s="387"/>
      <c r="BI24" s="387"/>
      <c r="BJ24" s="387"/>
      <c r="BK24" s="387"/>
      <c r="BL24" s="387"/>
      <c r="BM24" s="387"/>
      <c r="BN24" s="387"/>
      <c r="BO24" s="387"/>
      <c r="BP24" s="387"/>
      <c r="BQ24" s="387"/>
      <c r="BR24" s="387"/>
      <c r="BS24" s="387"/>
      <c r="BT24" s="387"/>
      <c r="BU24" s="387"/>
      <c r="BV24" s="387"/>
      <c r="BW24" s="387"/>
      <c r="BX24" s="387"/>
      <c r="BY24" s="387"/>
      <c r="BZ24" s="387"/>
      <c r="CA24" s="387"/>
      <c r="CB24" s="387"/>
      <c r="CC24" s="387"/>
      <c r="CD24" s="387"/>
      <c r="CE24" s="387"/>
      <c r="CF24" s="387"/>
      <c r="CG24" s="387"/>
      <c r="CH24" s="387"/>
      <c r="CI24" s="387"/>
      <c r="CJ24" s="387"/>
      <c r="CK24" s="387"/>
      <c r="CL24" s="387"/>
      <c r="CM24" s="387"/>
      <c r="CN24" s="387"/>
      <c r="CO24" s="387"/>
      <c r="CP24" s="387"/>
      <c r="CQ24" s="387"/>
      <c r="CR24" s="387"/>
      <c r="CS24" s="387"/>
      <c r="CT24" s="387"/>
      <c r="CU24" s="387"/>
      <c r="CV24" s="387"/>
      <c r="CW24" s="387"/>
      <c r="CX24" s="387"/>
      <c r="CY24" s="387"/>
      <c r="CZ24" s="387"/>
      <c r="DA24" s="387"/>
      <c r="DB24" s="387"/>
      <c r="DC24" s="387"/>
      <c r="DD24" s="387"/>
      <c r="DE24" s="387"/>
      <c r="DF24" s="387"/>
      <c r="DG24" s="387"/>
      <c r="DH24" s="387"/>
      <c r="DI24" s="387"/>
      <c r="DJ24" s="387"/>
      <c r="DK24" s="387"/>
      <c r="DL24" s="387"/>
      <c r="DM24" s="387"/>
      <c r="DN24" s="387"/>
      <c r="DO24" s="387"/>
      <c r="DP24" s="387"/>
      <c r="DQ24" s="387"/>
      <c r="DR24" s="387"/>
      <c r="DS24" s="387"/>
      <c r="DT24" s="387"/>
      <c r="DU24" s="387"/>
      <c r="DV24" s="387"/>
      <c r="DW24" s="387"/>
      <c r="DX24" s="387"/>
      <c r="DY24" s="387"/>
      <c r="DZ24" s="387"/>
      <c r="EA24" s="387"/>
      <c r="EB24" s="387"/>
      <c r="EC24" s="387"/>
      <c r="ED24" s="387"/>
      <c r="EE24" s="387"/>
      <c r="EF24" s="387"/>
      <c r="EG24" s="387"/>
      <c r="EH24" s="387"/>
      <c r="EI24" s="387"/>
      <c r="EJ24" s="387"/>
      <c r="EK24" s="387"/>
      <c r="EL24" s="387"/>
      <c r="EM24" s="387"/>
      <c r="EN24" s="387"/>
      <c r="EO24" s="387"/>
      <c r="EP24" s="387"/>
      <c r="EQ24" s="387"/>
      <c r="ER24" s="387"/>
      <c r="ES24" s="387"/>
      <c r="ET24" s="387"/>
      <c r="EU24" s="387"/>
      <c r="EV24" s="387"/>
      <c r="EW24" s="387"/>
      <c r="EX24" s="387"/>
      <c r="EY24" s="387"/>
      <c r="EZ24" s="387"/>
      <c r="FA24" s="387"/>
      <c r="FB24" s="387"/>
      <c r="FC24" s="387"/>
      <c r="FD24" s="387"/>
      <c r="FE24" s="387"/>
      <c r="FF24" s="387"/>
      <c r="FG24" s="387"/>
      <c r="FH24" s="387"/>
      <c r="FI24" s="387"/>
      <c r="FJ24" s="387"/>
      <c r="FK24" s="387"/>
      <c r="FL24" s="387"/>
      <c r="FM24" s="387"/>
      <c r="FN24" s="387"/>
      <c r="FO24" s="387"/>
      <c r="FP24" s="387"/>
      <c r="FQ24" s="387"/>
      <c r="FR24" s="387"/>
      <c r="FS24" s="387"/>
      <c r="FT24" s="387"/>
      <c r="FU24" s="387"/>
      <c r="FV24" s="387"/>
      <c r="FW24" s="387"/>
      <c r="FX24" s="387"/>
      <c r="FY24" s="387"/>
      <c r="FZ24" s="387"/>
      <c r="GA24" s="387"/>
      <c r="GB24" s="387"/>
      <c r="GC24" s="387"/>
      <c r="GD24" s="387"/>
      <c r="GE24" s="387"/>
      <c r="GF24" s="387"/>
      <c r="GG24" s="387"/>
      <c r="GH24" s="387"/>
      <c r="GI24" s="387"/>
      <c r="GJ24" s="387"/>
      <c r="GK24" s="387"/>
      <c r="GL24" s="387"/>
      <c r="GM24" s="387"/>
      <c r="GN24" s="387"/>
      <c r="GO24" s="387"/>
      <c r="GP24" s="387"/>
      <c r="GQ24" s="387"/>
      <c r="GR24" s="387"/>
      <c r="GS24" s="387"/>
      <c r="GT24" s="387"/>
      <c r="GU24" s="387"/>
      <c r="GV24" s="387"/>
      <c r="GW24" s="387"/>
      <c r="GX24" s="387"/>
      <c r="GY24" s="387"/>
      <c r="GZ24" s="387"/>
      <c r="HA24" s="387"/>
      <c r="HB24" s="387"/>
      <c r="HC24" s="387"/>
      <c r="HD24" s="387"/>
      <c r="HE24" s="387"/>
      <c r="HF24" s="387"/>
      <c r="HG24" s="387"/>
      <c r="HH24" s="387"/>
      <c r="HI24" s="387"/>
      <c r="HJ24" s="387"/>
      <c r="HK24" s="387"/>
      <c r="HL24" s="387"/>
      <c r="HM24" s="387"/>
      <c r="HN24" s="387"/>
      <c r="HO24" s="387"/>
      <c r="HP24" s="387"/>
      <c r="HQ24" s="387"/>
      <c r="HR24" s="387"/>
      <c r="HS24" s="387"/>
      <c r="HT24" s="387"/>
      <c r="HU24" s="387"/>
      <c r="HV24" s="387"/>
      <c r="HW24" s="387"/>
      <c r="HX24" s="387"/>
      <c r="HY24" s="387"/>
      <c r="HZ24" s="387"/>
      <c r="IA24" s="387"/>
      <c r="IB24" s="387"/>
      <c r="IC24" s="387"/>
      <c r="ID24" s="387"/>
      <c r="IE24" s="387"/>
      <c r="IF24" s="387"/>
      <c r="IG24" s="387"/>
      <c r="IH24" s="387"/>
      <c r="II24" s="387"/>
      <c r="IJ24" s="387"/>
      <c r="IK24" s="387"/>
      <c r="IL24" s="387"/>
      <c r="IM24" s="387"/>
      <c r="IN24" s="387"/>
      <c r="IO24" s="387"/>
      <c r="IP24" s="387"/>
      <c r="IQ24" s="387"/>
      <c r="IR24" s="387"/>
      <c r="IS24" s="387"/>
      <c r="IT24" s="387"/>
      <c r="IU24" s="391"/>
    </row>
    <row r="25" spans="1:255" ht="24" customHeight="1" thickBot="1">
      <c r="A25" s="406"/>
      <c r="B25" s="349" t="s">
        <v>197</v>
      </c>
      <c r="C25" s="371"/>
      <c r="D25" s="1090" t="s">
        <v>401</v>
      </c>
      <c r="E25" s="1108"/>
      <c r="F25" s="1108"/>
      <c r="G25" s="1108"/>
      <c r="H25" s="1108"/>
      <c r="I25" s="1108"/>
      <c r="J25" s="1109"/>
      <c r="K25" s="280"/>
      <c r="L25" s="387"/>
      <c r="M25" s="387"/>
      <c r="N25" s="387"/>
      <c r="O25" s="387"/>
      <c r="P25" s="387"/>
      <c r="Q25" s="387"/>
      <c r="R25" s="387"/>
      <c r="S25" s="387"/>
      <c r="T25" s="387"/>
      <c r="U25" s="387"/>
      <c r="V25" s="387"/>
      <c r="W25" s="387"/>
      <c r="X25" s="387"/>
      <c r="Y25" s="387"/>
      <c r="Z25" s="387"/>
      <c r="AA25" s="387"/>
      <c r="AB25" s="387"/>
      <c r="AC25" s="387"/>
      <c r="AD25" s="387"/>
      <c r="AE25" s="387"/>
      <c r="AF25" s="387"/>
      <c r="AG25" s="387"/>
      <c r="AH25" s="387"/>
      <c r="AI25" s="387"/>
      <c r="AJ25" s="387"/>
      <c r="AK25" s="387"/>
      <c r="AL25" s="387"/>
      <c r="AM25" s="387"/>
      <c r="AN25" s="387"/>
      <c r="AO25" s="387"/>
      <c r="AP25" s="387"/>
      <c r="AQ25" s="387"/>
      <c r="AR25" s="387"/>
      <c r="AS25" s="387"/>
      <c r="AT25" s="387"/>
      <c r="AU25" s="387"/>
      <c r="AV25" s="387"/>
      <c r="AW25" s="387"/>
      <c r="AX25" s="387"/>
      <c r="AY25" s="387"/>
      <c r="AZ25" s="387"/>
      <c r="BA25" s="387"/>
      <c r="BB25" s="387"/>
      <c r="BC25" s="387"/>
      <c r="BD25" s="387"/>
      <c r="BE25" s="387"/>
      <c r="BF25" s="387"/>
      <c r="BG25" s="387"/>
      <c r="BH25" s="387"/>
      <c r="BI25" s="387"/>
      <c r="BJ25" s="387"/>
      <c r="BK25" s="387"/>
      <c r="BL25" s="387"/>
      <c r="BM25" s="387"/>
      <c r="BN25" s="387"/>
      <c r="BO25" s="387"/>
      <c r="BP25" s="387"/>
      <c r="BQ25" s="387"/>
      <c r="BR25" s="387"/>
      <c r="BS25" s="387"/>
      <c r="BT25" s="387"/>
      <c r="BU25" s="387"/>
      <c r="BV25" s="387"/>
      <c r="BW25" s="387"/>
      <c r="BX25" s="387"/>
      <c r="BY25" s="387"/>
      <c r="BZ25" s="387"/>
      <c r="CA25" s="387"/>
      <c r="CB25" s="387"/>
      <c r="CC25" s="387"/>
      <c r="CD25" s="387"/>
      <c r="CE25" s="387"/>
      <c r="CF25" s="387"/>
      <c r="CG25" s="387"/>
      <c r="CH25" s="387"/>
      <c r="CI25" s="387"/>
      <c r="CJ25" s="387"/>
      <c r="CK25" s="387"/>
      <c r="CL25" s="387"/>
      <c r="CM25" s="387"/>
      <c r="CN25" s="387"/>
      <c r="CO25" s="387"/>
      <c r="CP25" s="387"/>
      <c r="CQ25" s="387"/>
      <c r="CR25" s="387"/>
      <c r="CS25" s="387"/>
      <c r="CT25" s="387"/>
      <c r="CU25" s="387"/>
      <c r="CV25" s="387"/>
      <c r="CW25" s="387"/>
      <c r="CX25" s="387"/>
      <c r="CY25" s="387"/>
      <c r="CZ25" s="387"/>
      <c r="DA25" s="387"/>
      <c r="DB25" s="387"/>
      <c r="DC25" s="387"/>
      <c r="DD25" s="387"/>
      <c r="DE25" s="387"/>
      <c r="DF25" s="387"/>
      <c r="DG25" s="387"/>
      <c r="DH25" s="387"/>
      <c r="DI25" s="387"/>
      <c r="DJ25" s="387"/>
      <c r="DK25" s="387"/>
      <c r="DL25" s="387"/>
      <c r="DM25" s="387"/>
      <c r="DN25" s="387"/>
      <c r="DO25" s="387"/>
      <c r="DP25" s="387"/>
      <c r="DQ25" s="387"/>
      <c r="DR25" s="387"/>
      <c r="DS25" s="387"/>
      <c r="DT25" s="387"/>
      <c r="DU25" s="387"/>
      <c r="DV25" s="387"/>
      <c r="DW25" s="387"/>
      <c r="DX25" s="387"/>
      <c r="DY25" s="387"/>
      <c r="DZ25" s="387"/>
      <c r="EA25" s="387"/>
      <c r="EB25" s="387"/>
      <c r="EC25" s="387"/>
      <c r="ED25" s="387"/>
      <c r="EE25" s="387"/>
      <c r="EF25" s="387"/>
      <c r="EG25" s="387"/>
      <c r="EH25" s="387"/>
      <c r="EI25" s="387"/>
      <c r="EJ25" s="387"/>
      <c r="EK25" s="387"/>
      <c r="EL25" s="387"/>
      <c r="EM25" s="387"/>
      <c r="EN25" s="387"/>
      <c r="EO25" s="387"/>
      <c r="EP25" s="387"/>
      <c r="EQ25" s="387"/>
      <c r="ER25" s="387"/>
      <c r="ES25" s="387"/>
      <c r="ET25" s="387"/>
      <c r="EU25" s="387"/>
      <c r="EV25" s="387"/>
      <c r="EW25" s="387"/>
      <c r="EX25" s="387"/>
      <c r="EY25" s="387"/>
      <c r="EZ25" s="387"/>
      <c r="FA25" s="387"/>
      <c r="FB25" s="387"/>
      <c r="FC25" s="387"/>
      <c r="FD25" s="387"/>
      <c r="FE25" s="387"/>
      <c r="FF25" s="387"/>
      <c r="FG25" s="387"/>
      <c r="FH25" s="387"/>
      <c r="FI25" s="387"/>
      <c r="FJ25" s="387"/>
      <c r="FK25" s="387"/>
      <c r="FL25" s="387"/>
      <c r="FM25" s="387"/>
      <c r="FN25" s="387"/>
      <c r="FO25" s="387"/>
      <c r="FP25" s="387"/>
      <c r="FQ25" s="387"/>
      <c r="FR25" s="387"/>
      <c r="FS25" s="387"/>
      <c r="FT25" s="387"/>
      <c r="FU25" s="387"/>
      <c r="FV25" s="387"/>
      <c r="FW25" s="387"/>
      <c r="FX25" s="387"/>
      <c r="FY25" s="387"/>
      <c r="FZ25" s="387"/>
      <c r="GA25" s="387"/>
      <c r="GB25" s="387"/>
      <c r="GC25" s="387"/>
      <c r="GD25" s="387"/>
      <c r="GE25" s="387"/>
      <c r="GF25" s="387"/>
      <c r="GG25" s="387"/>
      <c r="GH25" s="387"/>
      <c r="GI25" s="387"/>
      <c r="GJ25" s="387"/>
      <c r="GK25" s="387"/>
      <c r="GL25" s="387"/>
      <c r="GM25" s="387"/>
      <c r="GN25" s="387"/>
      <c r="GO25" s="387"/>
      <c r="GP25" s="387"/>
      <c r="GQ25" s="387"/>
      <c r="GR25" s="387"/>
      <c r="GS25" s="387"/>
      <c r="GT25" s="387"/>
      <c r="GU25" s="387"/>
      <c r="GV25" s="387"/>
      <c r="GW25" s="387"/>
      <c r="GX25" s="387"/>
      <c r="GY25" s="387"/>
      <c r="GZ25" s="387"/>
      <c r="HA25" s="387"/>
      <c r="HB25" s="387"/>
      <c r="HC25" s="387"/>
      <c r="HD25" s="387"/>
      <c r="HE25" s="387"/>
      <c r="HF25" s="387"/>
      <c r="HG25" s="387"/>
      <c r="HH25" s="387"/>
      <c r="HI25" s="387"/>
      <c r="HJ25" s="387"/>
      <c r="HK25" s="387"/>
      <c r="HL25" s="387"/>
      <c r="HM25" s="387"/>
      <c r="HN25" s="387"/>
      <c r="HO25" s="387"/>
      <c r="HP25" s="387"/>
      <c r="HQ25" s="387"/>
      <c r="HR25" s="387"/>
      <c r="HS25" s="387"/>
      <c r="HT25" s="387"/>
      <c r="HU25" s="387"/>
      <c r="HV25" s="387"/>
      <c r="HW25" s="387"/>
      <c r="HX25" s="387"/>
      <c r="HY25" s="387"/>
      <c r="HZ25" s="387"/>
      <c r="IA25" s="387"/>
      <c r="IB25" s="387"/>
      <c r="IC25" s="387"/>
      <c r="ID25" s="387"/>
      <c r="IE25" s="387"/>
      <c r="IF25" s="387"/>
      <c r="IG25" s="387"/>
      <c r="IH25" s="387"/>
      <c r="II25" s="387"/>
      <c r="IJ25" s="387"/>
      <c r="IK25" s="387"/>
      <c r="IL25" s="387"/>
      <c r="IM25" s="387"/>
      <c r="IN25" s="387"/>
      <c r="IO25" s="387"/>
      <c r="IP25" s="387"/>
      <c r="IQ25" s="387"/>
      <c r="IR25" s="387"/>
      <c r="IS25" s="387"/>
      <c r="IT25" s="387"/>
      <c r="IU25" s="391"/>
    </row>
    <row r="26" spans="1:255" ht="15" customHeight="1" thickBot="1">
      <c r="A26" s="398"/>
      <c r="B26" s="340"/>
      <c r="C26" s="341"/>
      <c r="D26" s="342"/>
      <c r="E26" s="342"/>
      <c r="F26" s="259"/>
      <c r="G26" s="259"/>
      <c r="H26" s="259"/>
      <c r="I26" s="259"/>
      <c r="J26" s="259"/>
      <c r="K26" s="248"/>
      <c r="L26" s="387"/>
      <c r="M26" s="387"/>
      <c r="N26" s="387"/>
      <c r="O26" s="387"/>
      <c r="P26" s="387"/>
      <c r="Q26" s="387"/>
      <c r="R26" s="387"/>
      <c r="S26" s="387"/>
      <c r="T26" s="387"/>
      <c r="U26" s="387"/>
      <c r="V26" s="387"/>
      <c r="W26" s="387"/>
      <c r="X26" s="387"/>
      <c r="Y26" s="387"/>
      <c r="Z26" s="387"/>
      <c r="AA26" s="387"/>
      <c r="AB26" s="387"/>
      <c r="AC26" s="387"/>
      <c r="AD26" s="387"/>
      <c r="AE26" s="387"/>
      <c r="AF26" s="387"/>
      <c r="AG26" s="387"/>
      <c r="AH26" s="387"/>
      <c r="AI26" s="387"/>
      <c r="AJ26" s="387"/>
      <c r="AK26" s="387"/>
      <c r="AL26" s="387"/>
      <c r="AM26" s="387"/>
      <c r="AN26" s="387"/>
      <c r="AO26" s="387"/>
      <c r="AP26" s="387"/>
      <c r="AQ26" s="387"/>
      <c r="AR26" s="387"/>
      <c r="AS26" s="387"/>
      <c r="AT26" s="387"/>
      <c r="AU26" s="387"/>
      <c r="AV26" s="387"/>
      <c r="AW26" s="387"/>
      <c r="AX26" s="387"/>
      <c r="AY26" s="387"/>
      <c r="AZ26" s="387"/>
      <c r="BA26" s="387"/>
      <c r="BB26" s="387"/>
      <c r="BC26" s="387"/>
      <c r="BD26" s="387"/>
      <c r="BE26" s="387"/>
      <c r="BF26" s="387"/>
      <c r="BG26" s="387"/>
      <c r="BH26" s="387"/>
      <c r="BI26" s="387"/>
      <c r="BJ26" s="387"/>
      <c r="BK26" s="387"/>
      <c r="BL26" s="387"/>
      <c r="BM26" s="387"/>
      <c r="BN26" s="387"/>
      <c r="BO26" s="387"/>
      <c r="BP26" s="387"/>
      <c r="BQ26" s="387"/>
      <c r="BR26" s="387"/>
      <c r="BS26" s="387"/>
      <c r="BT26" s="387"/>
      <c r="BU26" s="387"/>
      <c r="BV26" s="387"/>
      <c r="BW26" s="387"/>
      <c r="BX26" s="387"/>
      <c r="BY26" s="387"/>
      <c r="BZ26" s="387"/>
      <c r="CA26" s="387"/>
      <c r="CB26" s="387"/>
      <c r="CC26" s="387"/>
      <c r="CD26" s="387"/>
      <c r="CE26" s="387"/>
      <c r="CF26" s="387"/>
      <c r="CG26" s="387"/>
      <c r="CH26" s="387"/>
      <c r="CI26" s="387"/>
      <c r="CJ26" s="387"/>
      <c r="CK26" s="387"/>
      <c r="CL26" s="387"/>
      <c r="CM26" s="387"/>
      <c r="CN26" s="387"/>
      <c r="CO26" s="387"/>
      <c r="CP26" s="387"/>
      <c r="CQ26" s="387"/>
      <c r="CR26" s="387"/>
      <c r="CS26" s="387"/>
      <c r="CT26" s="387"/>
      <c r="CU26" s="387"/>
      <c r="CV26" s="387"/>
      <c r="CW26" s="387"/>
      <c r="CX26" s="387"/>
      <c r="CY26" s="387"/>
      <c r="CZ26" s="387"/>
      <c r="DA26" s="387"/>
      <c r="DB26" s="387"/>
      <c r="DC26" s="387"/>
      <c r="DD26" s="387"/>
      <c r="DE26" s="387"/>
      <c r="DF26" s="387"/>
      <c r="DG26" s="387"/>
      <c r="DH26" s="387"/>
      <c r="DI26" s="387"/>
      <c r="DJ26" s="387"/>
      <c r="DK26" s="387"/>
      <c r="DL26" s="387"/>
      <c r="DM26" s="387"/>
      <c r="DN26" s="387"/>
      <c r="DO26" s="387"/>
      <c r="DP26" s="387"/>
      <c r="DQ26" s="387"/>
      <c r="DR26" s="387"/>
      <c r="DS26" s="387"/>
      <c r="DT26" s="387"/>
      <c r="DU26" s="387"/>
      <c r="DV26" s="387"/>
      <c r="DW26" s="387"/>
      <c r="DX26" s="387"/>
      <c r="DY26" s="387"/>
      <c r="DZ26" s="387"/>
      <c r="EA26" s="387"/>
      <c r="EB26" s="387"/>
      <c r="EC26" s="387"/>
      <c r="ED26" s="387"/>
      <c r="EE26" s="387"/>
      <c r="EF26" s="387"/>
      <c r="EG26" s="387"/>
      <c r="EH26" s="387"/>
      <c r="EI26" s="387"/>
      <c r="EJ26" s="387"/>
      <c r="EK26" s="387"/>
      <c r="EL26" s="387"/>
      <c r="EM26" s="387"/>
      <c r="EN26" s="387"/>
      <c r="EO26" s="387"/>
      <c r="EP26" s="387"/>
      <c r="EQ26" s="387"/>
      <c r="ER26" s="387"/>
      <c r="ES26" s="387"/>
      <c r="ET26" s="387"/>
      <c r="EU26" s="387"/>
      <c r="EV26" s="387"/>
      <c r="EW26" s="387"/>
      <c r="EX26" s="387"/>
      <c r="EY26" s="387"/>
      <c r="EZ26" s="387"/>
      <c r="FA26" s="387"/>
      <c r="FB26" s="387"/>
      <c r="FC26" s="387"/>
      <c r="FD26" s="387"/>
      <c r="FE26" s="387"/>
      <c r="FF26" s="387"/>
      <c r="FG26" s="387"/>
      <c r="FH26" s="387"/>
      <c r="FI26" s="387"/>
      <c r="FJ26" s="387"/>
      <c r="FK26" s="387"/>
      <c r="FL26" s="387"/>
      <c r="FM26" s="387"/>
      <c r="FN26" s="387"/>
      <c r="FO26" s="387"/>
      <c r="FP26" s="387"/>
      <c r="FQ26" s="387"/>
      <c r="FR26" s="387"/>
      <c r="FS26" s="387"/>
      <c r="FT26" s="387"/>
      <c r="FU26" s="387"/>
      <c r="FV26" s="387"/>
      <c r="FW26" s="387"/>
      <c r="FX26" s="387"/>
      <c r="FY26" s="387"/>
      <c r="FZ26" s="387"/>
      <c r="GA26" s="387"/>
      <c r="GB26" s="387"/>
      <c r="GC26" s="387"/>
      <c r="GD26" s="387"/>
      <c r="GE26" s="387"/>
      <c r="GF26" s="387"/>
      <c r="GG26" s="387"/>
      <c r="GH26" s="387"/>
      <c r="GI26" s="387"/>
      <c r="GJ26" s="387"/>
      <c r="GK26" s="387"/>
      <c r="GL26" s="387"/>
      <c r="GM26" s="387"/>
      <c r="GN26" s="387"/>
      <c r="GO26" s="387"/>
      <c r="GP26" s="387"/>
      <c r="GQ26" s="387"/>
      <c r="GR26" s="387"/>
      <c r="GS26" s="387"/>
      <c r="GT26" s="387"/>
      <c r="GU26" s="387"/>
      <c r="GV26" s="387"/>
      <c r="GW26" s="387"/>
      <c r="GX26" s="387"/>
      <c r="GY26" s="387"/>
      <c r="GZ26" s="387"/>
      <c r="HA26" s="387"/>
      <c r="HB26" s="387"/>
      <c r="HC26" s="387"/>
      <c r="HD26" s="387"/>
      <c r="HE26" s="387"/>
      <c r="HF26" s="387"/>
      <c r="HG26" s="387"/>
      <c r="HH26" s="387"/>
      <c r="HI26" s="387"/>
      <c r="HJ26" s="387"/>
      <c r="HK26" s="387"/>
      <c r="HL26" s="387"/>
      <c r="HM26" s="387"/>
      <c r="HN26" s="387"/>
      <c r="HO26" s="387"/>
      <c r="HP26" s="387"/>
      <c r="HQ26" s="387"/>
      <c r="HR26" s="387"/>
      <c r="HS26" s="387"/>
      <c r="HT26" s="387"/>
      <c r="HU26" s="387"/>
      <c r="HV26" s="387"/>
      <c r="HW26" s="387"/>
      <c r="HX26" s="387"/>
      <c r="HY26" s="387"/>
      <c r="HZ26" s="387"/>
      <c r="IA26" s="387"/>
      <c r="IB26" s="387"/>
      <c r="IC26" s="387"/>
      <c r="ID26" s="387"/>
      <c r="IE26" s="387"/>
      <c r="IF26" s="387"/>
      <c r="IG26" s="387"/>
      <c r="IH26" s="387"/>
      <c r="II26" s="387"/>
      <c r="IJ26" s="387"/>
      <c r="IK26" s="387"/>
      <c r="IL26" s="387"/>
      <c r="IM26" s="387"/>
      <c r="IN26" s="387"/>
      <c r="IO26" s="387"/>
      <c r="IP26" s="387"/>
      <c r="IQ26" s="387"/>
      <c r="IR26" s="387"/>
      <c r="IS26" s="387"/>
      <c r="IT26" s="387"/>
      <c r="IU26" s="391"/>
    </row>
    <row r="27" spans="1:255" ht="24" customHeight="1" thickBot="1">
      <c r="A27" s="406"/>
      <c r="B27" s="1091" t="s">
        <v>199</v>
      </c>
      <c r="C27" s="1108"/>
      <c r="D27" s="1108"/>
      <c r="E27" s="343"/>
      <c r="F27" s="280"/>
      <c r="G27" s="248"/>
      <c r="H27" s="248"/>
      <c r="I27" s="248"/>
      <c r="J27" s="248"/>
      <c r="K27" s="248"/>
      <c r="L27" s="387"/>
      <c r="M27" s="387"/>
      <c r="N27" s="387"/>
      <c r="O27" s="387"/>
      <c r="P27" s="387"/>
      <c r="Q27" s="387"/>
      <c r="R27" s="387"/>
      <c r="S27" s="387"/>
      <c r="T27" s="387"/>
      <c r="U27" s="387"/>
      <c r="V27" s="387"/>
      <c r="W27" s="387"/>
      <c r="X27" s="387"/>
      <c r="Y27" s="387"/>
      <c r="Z27" s="387"/>
      <c r="AA27" s="387"/>
      <c r="AB27" s="387"/>
      <c r="AC27" s="387"/>
      <c r="AD27" s="387"/>
      <c r="AE27" s="387"/>
      <c r="AF27" s="387"/>
      <c r="AG27" s="387"/>
      <c r="AH27" s="387"/>
      <c r="AI27" s="387"/>
      <c r="AJ27" s="387"/>
      <c r="AK27" s="387"/>
      <c r="AL27" s="387"/>
      <c r="AM27" s="387"/>
      <c r="AN27" s="387"/>
      <c r="AO27" s="387"/>
      <c r="AP27" s="387"/>
      <c r="AQ27" s="387"/>
      <c r="AR27" s="387"/>
      <c r="AS27" s="387"/>
      <c r="AT27" s="387"/>
      <c r="AU27" s="387"/>
      <c r="AV27" s="387"/>
      <c r="AW27" s="387"/>
      <c r="AX27" s="387"/>
      <c r="AY27" s="387"/>
      <c r="AZ27" s="387"/>
      <c r="BA27" s="387"/>
      <c r="BB27" s="387"/>
      <c r="BC27" s="387"/>
      <c r="BD27" s="387"/>
      <c r="BE27" s="387"/>
      <c r="BF27" s="387"/>
      <c r="BG27" s="387"/>
      <c r="BH27" s="387"/>
      <c r="BI27" s="387"/>
      <c r="BJ27" s="387"/>
      <c r="BK27" s="387"/>
      <c r="BL27" s="387"/>
      <c r="BM27" s="387"/>
      <c r="BN27" s="387"/>
      <c r="BO27" s="387"/>
      <c r="BP27" s="387"/>
      <c r="BQ27" s="387"/>
      <c r="BR27" s="387"/>
      <c r="BS27" s="387"/>
      <c r="BT27" s="387"/>
      <c r="BU27" s="387"/>
      <c r="BV27" s="387"/>
      <c r="BW27" s="387"/>
      <c r="BX27" s="387"/>
      <c r="BY27" s="387"/>
      <c r="BZ27" s="387"/>
      <c r="CA27" s="387"/>
      <c r="CB27" s="387"/>
      <c r="CC27" s="387"/>
      <c r="CD27" s="387"/>
      <c r="CE27" s="387"/>
      <c r="CF27" s="387"/>
      <c r="CG27" s="387"/>
      <c r="CH27" s="387"/>
      <c r="CI27" s="387"/>
      <c r="CJ27" s="387"/>
      <c r="CK27" s="387"/>
      <c r="CL27" s="387"/>
      <c r="CM27" s="387"/>
      <c r="CN27" s="387"/>
      <c r="CO27" s="387"/>
      <c r="CP27" s="387"/>
      <c r="CQ27" s="387"/>
      <c r="CR27" s="387"/>
      <c r="CS27" s="387"/>
      <c r="CT27" s="387"/>
      <c r="CU27" s="387"/>
      <c r="CV27" s="387"/>
      <c r="CW27" s="387"/>
      <c r="CX27" s="387"/>
      <c r="CY27" s="387"/>
      <c r="CZ27" s="387"/>
      <c r="DA27" s="387"/>
      <c r="DB27" s="387"/>
      <c r="DC27" s="387"/>
      <c r="DD27" s="387"/>
      <c r="DE27" s="387"/>
      <c r="DF27" s="387"/>
      <c r="DG27" s="387"/>
      <c r="DH27" s="387"/>
      <c r="DI27" s="387"/>
      <c r="DJ27" s="387"/>
      <c r="DK27" s="387"/>
      <c r="DL27" s="387"/>
      <c r="DM27" s="387"/>
      <c r="DN27" s="387"/>
      <c r="DO27" s="387"/>
      <c r="DP27" s="387"/>
      <c r="DQ27" s="387"/>
      <c r="DR27" s="387"/>
      <c r="DS27" s="387"/>
      <c r="DT27" s="387"/>
      <c r="DU27" s="387"/>
      <c r="DV27" s="387"/>
      <c r="DW27" s="387"/>
      <c r="DX27" s="387"/>
      <c r="DY27" s="387"/>
      <c r="DZ27" s="387"/>
      <c r="EA27" s="387"/>
      <c r="EB27" s="387"/>
      <c r="EC27" s="387"/>
      <c r="ED27" s="387"/>
      <c r="EE27" s="387"/>
      <c r="EF27" s="387"/>
      <c r="EG27" s="387"/>
      <c r="EH27" s="387"/>
      <c r="EI27" s="387"/>
      <c r="EJ27" s="387"/>
      <c r="EK27" s="387"/>
      <c r="EL27" s="387"/>
      <c r="EM27" s="387"/>
      <c r="EN27" s="387"/>
      <c r="EO27" s="387"/>
      <c r="EP27" s="387"/>
      <c r="EQ27" s="387"/>
      <c r="ER27" s="387"/>
      <c r="ES27" s="387"/>
      <c r="ET27" s="387"/>
      <c r="EU27" s="387"/>
      <c r="EV27" s="387"/>
      <c r="EW27" s="387"/>
      <c r="EX27" s="387"/>
      <c r="EY27" s="387"/>
      <c r="EZ27" s="387"/>
      <c r="FA27" s="387"/>
      <c r="FB27" s="387"/>
      <c r="FC27" s="387"/>
      <c r="FD27" s="387"/>
      <c r="FE27" s="387"/>
      <c r="FF27" s="387"/>
      <c r="FG27" s="387"/>
      <c r="FH27" s="387"/>
      <c r="FI27" s="387"/>
      <c r="FJ27" s="387"/>
      <c r="FK27" s="387"/>
      <c r="FL27" s="387"/>
      <c r="FM27" s="387"/>
      <c r="FN27" s="387"/>
      <c r="FO27" s="387"/>
      <c r="FP27" s="387"/>
      <c r="FQ27" s="387"/>
      <c r="FR27" s="387"/>
      <c r="FS27" s="387"/>
      <c r="FT27" s="387"/>
      <c r="FU27" s="387"/>
      <c r="FV27" s="387"/>
      <c r="FW27" s="387"/>
      <c r="FX27" s="387"/>
      <c r="FY27" s="387"/>
      <c r="FZ27" s="387"/>
      <c r="GA27" s="387"/>
      <c r="GB27" s="387"/>
      <c r="GC27" s="387"/>
      <c r="GD27" s="387"/>
      <c r="GE27" s="387"/>
      <c r="GF27" s="387"/>
      <c r="GG27" s="387"/>
      <c r="GH27" s="387"/>
      <c r="GI27" s="387"/>
      <c r="GJ27" s="387"/>
      <c r="GK27" s="387"/>
      <c r="GL27" s="387"/>
      <c r="GM27" s="387"/>
      <c r="GN27" s="387"/>
      <c r="GO27" s="387"/>
      <c r="GP27" s="387"/>
      <c r="GQ27" s="387"/>
      <c r="GR27" s="387"/>
      <c r="GS27" s="387"/>
      <c r="GT27" s="387"/>
      <c r="GU27" s="387"/>
      <c r="GV27" s="387"/>
      <c r="GW27" s="387"/>
      <c r="GX27" s="387"/>
      <c r="GY27" s="387"/>
      <c r="GZ27" s="387"/>
      <c r="HA27" s="387"/>
      <c r="HB27" s="387"/>
      <c r="HC27" s="387"/>
      <c r="HD27" s="387"/>
      <c r="HE27" s="387"/>
      <c r="HF27" s="387"/>
      <c r="HG27" s="387"/>
      <c r="HH27" s="387"/>
      <c r="HI27" s="387"/>
      <c r="HJ27" s="387"/>
      <c r="HK27" s="387"/>
      <c r="HL27" s="387"/>
      <c r="HM27" s="387"/>
      <c r="HN27" s="387"/>
      <c r="HO27" s="387"/>
      <c r="HP27" s="387"/>
      <c r="HQ27" s="387"/>
      <c r="HR27" s="387"/>
      <c r="HS27" s="387"/>
      <c r="HT27" s="387"/>
      <c r="HU27" s="387"/>
      <c r="HV27" s="387"/>
      <c r="HW27" s="387"/>
      <c r="HX27" s="387"/>
      <c r="HY27" s="387"/>
      <c r="HZ27" s="387"/>
      <c r="IA27" s="387"/>
      <c r="IB27" s="387"/>
      <c r="IC27" s="387"/>
      <c r="ID27" s="387"/>
      <c r="IE27" s="387"/>
      <c r="IF27" s="387"/>
      <c r="IG27" s="387"/>
      <c r="IH27" s="387"/>
      <c r="II27" s="387"/>
      <c r="IJ27" s="387"/>
      <c r="IK27" s="387"/>
      <c r="IL27" s="387"/>
      <c r="IM27" s="387"/>
      <c r="IN27" s="387"/>
      <c r="IO27" s="387"/>
      <c r="IP27" s="387"/>
      <c r="IQ27" s="387"/>
      <c r="IR27" s="387"/>
      <c r="IS27" s="387"/>
      <c r="IT27" s="387"/>
      <c r="IU27" s="391"/>
    </row>
    <row r="28" spans="1:255" ht="15.95" customHeight="1" thickBot="1">
      <c r="A28" s="344">
        <f t="shared" ref="A28:A33" si="0">A29-1</f>
        <v>15</v>
      </c>
      <c r="B28" s="1094">
        <v>1</v>
      </c>
      <c r="C28" s="345"/>
      <c r="D28" s="346" t="s">
        <v>200</v>
      </c>
      <c r="E28" s="288" t="s">
        <v>285</v>
      </c>
      <c r="F28" s="386"/>
      <c r="G28" s="248"/>
      <c r="H28" s="248"/>
      <c r="I28" s="248"/>
      <c r="J28" s="248"/>
      <c r="K28" s="248"/>
      <c r="L28" s="387"/>
      <c r="M28" s="387"/>
      <c r="N28" s="387"/>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c r="AN28" s="387"/>
      <c r="AO28" s="387"/>
      <c r="AP28" s="387"/>
      <c r="AQ28" s="387"/>
      <c r="AR28" s="387"/>
      <c r="AS28" s="387"/>
      <c r="AT28" s="387"/>
      <c r="AU28" s="387"/>
      <c r="AV28" s="387"/>
      <c r="AW28" s="387"/>
      <c r="AX28" s="387"/>
      <c r="AY28" s="387"/>
      <c r="AZ28" s="387"/>
      <c r="BA28" s="387"/>
      <c r="BB28" s="387"/>
      <c r="BC28" s="387"/>
      <c r="BD28" s="387"/>
      <c r="BE28" s="387"/>
      <c r="BF28" s="387"/>
      <c r="BG28" s="387"/>
      <c r="BH28" s="387"/>
      <c r="BI28" s="387"/>
      <c r="BJ28" s="387"/>
      <c r="BK28" s="387"/>
      <c r="BL28" s="387"/>
      <c r="BM28" s="387"/>
      <c r="BN28" s="387"/>
      <c r="BO28" s="387"/>
      <c r="BP28" s="387"/>
      <c r="BQ28" s="387"/>
      <c r="BR28" s="387"/>
      <c r="BS28" s="387"/>
      <c r="BT28" s="387"/>
      <c r="BU28" s="387"/>
      <c r="BV28" s="387"/>
      <c r="BW28" s="387"/>
      <c r="BX28" s="387"/>
      <c r="BY28" s="387"/>
      <c r="BZ28" s="387"/>
      <c r="CA28" s="387"/>
      <c r="CB28" s="387"/>
      <c r="CC28" s="387"/>
      <c r="CD28" s="387"/>
      <c r="CE28" s="387"/>
      <c r="CF28" s="387"/>
      <c r="CG28" s="387"/>
      <c r="CH28" s="387"/>
      <c r="CI28" s="387"/>
      <c r="CJ28" s="387"/>
      <c r="CK28" s="387"/>
      <c r="CL28" s="387"/>
      <c r="CM28" s="387"/>
      <c r="CN28" s="387"/>
      <c r="CO28" s="387"/>
      <c r="CP28" s="387"/>
      <c r="CQ28" s="387"/>
      <c r="CR28" s="387"/>
      <c r="CS28" s="387"/>
      <c r="CT28" s="387"/>
      <c r="CU28" s="387"/>
      <c r="CV28" s="387"/>
      <c r="CW28" s="387"/>
      <c r="CX28" s="387"/>
      <c r="CY28" s="387"/>
      <c r="CZ28" s="387"/>
      <c r="DA28" s="387"/>
      <c r="DB28" s="387"/>
      <c r="DC28" s="387"/>
      <c r="DD28" s="387"/>
      <c r="DE28" s="387"/>
      <c r="DF28" s="387"/>
      <c r="DG28" s="387"/>
      <c r="DH28" s="387"/>
      <c r="DI28" s="387"/>
      <c r="DJ28" s="387"/>
      <c r="DK28" s="387"/>
      <c r="DL28" s="387"/>
      <c r="DM28" s="387"/>
      <c r="DN28" s="387"/>
      <c r="DO28" s="387"/>
      <c r="DP28" s="387"/>
      <c r="DQ28" s="387"/>
      <c r="DR28" s="387"/>
      <c r="DS28" s="387"/>
      <c r="DT28" s="387"/>
      <c r="DU28" s="387"/>
      <c r="DV28" s="387"/>
      <c r="DW28" s="387"/>
      <c r="DX28" s="387"/>
      <c r="DY28" s="387"/>
      <c r="DZ28" s="387"/>
      <c r="EA28" s="387"/>
      <c r="EB28" s="387"/>
      <c r="EC28" s="387"/>
      <c r="ED28" s="387"/>
      <c r="EE28" s="387"/>
      <c r="EF28" s="387"/>
      <c r="EG28" s="387"/>
      <c r="EH28" s="387"/>
      <c r="EI28" s="387"/>
      <c r="EJ28" s="387"/>
      <c r="EK28" s="387"/>
      <c r="EL28" s="387"/>
      <c r="EM28" s="387"/>
      <c r="EN28" s="387"/>
      <c r="EO28" s="387"/>
      <c r="EP28" s="387"/>
      <c r="EQ28" s="387"/>
      <c r="ER28" s="387"/>
      <c r="ES28" s="387"/>
      <c r="ET28" s="387"/>
      <c r="EU28" s="387"/>
      <c r="EV28" s="387"/>
      <c r="EW28" s="387"/>
      <c r="EX28" s="387"/>
      <c r="EY28" s="387"/>
      <c r="EZ28" s="387"/>
      <c r="FA28" s="387"/>
      <c r="FB28" s="387"/>
      <c r="FC28" s="387"/>
      <c r="FD28" s="387"/>
      <c r="FE28" s="387"/>
      <c r="FF28" s="387"/>
      <c r="FG28" s="387"/>
      <c r="FH28" s="387"/>
      <c r="FI28" s="387"/>
      <c r="FJ28" s="387"/>
      <c r="FK28" s="387"/>
      <c r="FL28" s="387"/>
      <c r="FM28" s="387"/>
      <c r="FN28" s="387"/>
      <c r="FO28" s="387"/>
      <c r="FP28" s="387"/>
      <c r="FQ28" s="387"/>
      <c r="FR28" s="387"/>
      <c r="FS28" s="387"/>
      <c r="FT28" s="387"/>
      <c r="FU28" s="387"/>
      <c r="FV28" s="387"/>
      <c r="FW28" s="387"/>
      <c r="FX28" s="387"/>
      <c r="FY28" s="387"/>
      <c r="FZ28" s="387"/>
      <c r="GA28" s="387"/>
      <c r="GB28" s="387"/>
      <c r="GC28" s="387"/>
      <c r="GD28" s="387"/>
      <c r="GE28" s="387"/>
      <c r="GF28" s="387"/>
      <c r="GG28" s="387"/>
      <c r="GH28" s="387"/>
      <c r="GI28" s="387"/>
      <c r="GJ28" s="387"/>
      <c r="GK28" s="387"/>
      <c r="GL28" s="387"/>
      <c r="GM28" s="387"/>
      <c r="GN28" s="387"/>
      <c r="GO28" s="387"/>
      <c r="GP28" s="387"/>
      <c r="GQ28" s="387"/>
      <c r="GR28" s="387"/>
      <c r="GS28" s="387"/>
      <c r="GT28" s="387"/>
      <c r="GU28" s="387"/>
      <c r="GV28" s="387"/>
      <c r="GW28" s="387"/>
      <c r="GX28" s="387"/>
      <c r="GY28" s="387"/>
      <c r="GZ28" s="387"/>
      <c r="HA28" s="387"/>
      <c r="HB28" s="387"/>
      <c r="HC28" s="387"/>
      <c r="HD28" s="387"/>
      <c r="HE28" s="387"/>
      <c r="HF28" s="387"/>
      <c r="HG28" s="387"/>
      <c r="HH28" s="387"/>
      <c r="HI28" s="387"/>
      <c r="HJ28" s="387"/>
      <c r="HK28" s="387"/>
      <c r="HL28" s="387"/>
      <c r="HM28" s="387"/>
      <c r="HN28" s="387"/>
      <c r="HO28" s="387"/>
      <c r="HP28" s="387"/>
      <c r="HQ28" s="387"/>
      <c r="HR28" s="387"/>
      <c r="HS28" s="387"/>
      <c r="HT28" s="387"/>
      <c r="HU28" s="387"/>
      <c r="HV28" s="387"/>
      <c r="HW28" s="387"/>
      <c r="HX28" s="387"/>
      <c r="HY28" s="387"/>
      <c r="HZ28" s="387"/>
      <c r="IA28" s="387"/>
      <c r="IB28" s="387"/>
      <c r="IC28" s="387"/>
      <c r="ID28" s="387"/>
      <c r="IE28" s="387"/>
      <c r="IF28" s="387"/>
      <c r="IG28" s="387"/>
      <c r="IH28" s="387"/>
      <c r="II28" s="387"/>
      <c r="IJ28" s="387"/>
      <c r="IK28" s="387"/>
      <c r="IL28" s="387"/>
      <c r="IM28" s="387"/>
      <c r="IN28" s="387"/>
      <c r="IO28" s="387"/>
      <c r="IP28" s="387"/>
      <c r="IQ28" s="387"/>
      <c r="IR28" s="387"/>
      <c r="IS28" s="387"/>
      <c r="IT28" s="387"/>
      <c r="IU28" s="391"/>
    </row>
    <row r="29" spans="1:255" ht="15.95" customHeight="1" thickBot="1">
      <c r="A29" s="344">
        <f t="shared" si="0"/>
        <v>16</v>
      </c>
      <c r="B29" s="1113"/>
      <c r="C29" s="348"/>
      <c r="D29" s="349" t="s">
        <v>202</v>
      </c>
      <c r="E29" s="288" t="s">
        <v>994</v>
      </c>
      <c r="F29" s="386"/>
      <c r="G29" s="248"/>
      <c r="H29" s="248"/>
      <c r="I29" s="248"/>
      <c r="J29" s="248"/>
      <c r="K29" s="248"/>
      <c r="L29" s="387"/>
      <c r="M29" s="387"/>
      <c r="N29" s="387"/>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c r="AL29" s="387"/>
      <c r="AM29" s="387"/>
      <c r="AN29" s="387"/>
      <c r="AO29" s="387"/>
      <c r="AP29" s="387"/>
      <c r="AQ29" s="387"/>
      <c r="AR29" s="387"/>
      <c r="AS29" s="387"/>
      <c r="AT29" s="387"/>
      <c r="AU29" s="387"/>
      <c r="AV29" s="387"/>
      <c r="AW29" s="387"/>
      <c r="AX29" s="387"/>
      <c r="AY29" s="387"/>
      <c r="AZ29" s="387"/>
      <c r="BA29" s="387"/>
      <c r="BB29" s="387"/>
      <c r="BC29" s="387"/>
      <c r="BD29" s="387"/>
      <c r="BE29" s="387"/>
      <c r="BF29" s="387"/>
      <c r="BG29" s="387"/>
      <c r="BH29" s="387"/>
      <c r="BI29" s="387"/>
      <c r="BJ29" s="387"/>
      <c r="BK29" s="387"/>
      <c r="BL29" s="387"/>
      <c r="BM29" s="387"/>
      <c r="BN29" s="387"/>
      <c r="BO29" s="387"/>
      <c r="BP29" s="387"/>
      <c r="BQ29" s="387"/>
      <c r="BR29" s="387"/>
      <c r="BS29" s="387"/>
      <c r="BT29" s="387"/>
      <c r="BU29" s="387"/>
      <c r="BV29" s="387"/>
      <c r="BW29" s="387"/>
      <c r="BX29" s="387"/>
      <c r="BY29" s="387"/>
      <c r="BZ29" s="387"/>
      <c r="CA29" s="387"/>
      <c r="CB29" s="387"/>
      <c r="CC29" s="387"/>
      <c r="CD29" s="387"/>
      <c r="CE29" s="387"/>
      <c r="CF29" s="387"/>
      <c r="CG29" s="387"/>
      <c r="CH29" s="387"/>
      <c r="CI29" s="387"/>
      <c r="CJ29" s="387"/>
      <c r="CK29" s="387"/>
      <c r="CL29" s="387"/>
      <c r="CM29" s="387"/>
      <c r="CN29" s="387"/>
      <c r="CO29" s="387"/>
      <c r="CP29" s="387"/>
      <c r="CQ29" s="387"/>
      <c r="CR29" s="387"/>
      <c r="CS29" s="387"/>
      <c r="CT29" s="387"/>
      <c r="CU29" s="387"/>
      <c r="CV29" s="387"/>
      <c r="CW29" s="387"/>
      <c r="CX29" s="387"/>
      <c r="CY29" s="387"/>
      <c r="CZ29" s="387"/>
      <c r="DA29" s="387"/>
      <c r="DB29" s="387"/>
      <c r="DC29" s="387"/>
      <c r="DD29" s="387"/>
      <c r="DE29" s="387"/>
      <c r="DF29" s="387"/>
      <c r="DG29" s="387"/>
      <c r="DH29" s="387"/>
      <c r="DI29" s="387"/>
      <c r="DJ29" s="387"/>
      <c r="DK29" s="387"/>
      <c r="DL29" s="387"/>
      <c r="DM29" s="387"/>
      <c r="DN29" s="387"/>
      <c r="DO29" s="387"/>
      <c r="DP29" s="387"/>
      <c r="DQ29" s="387"/>
      <c r="DR29" s="387"/>
      <c r="DS29" s="387"/>
      <c r="DT29" s="387"/>
      <c r="DU29" s="387"/>
      <c r="DV29" s="387"/>
      <c r="DW29" s="387"/>
      <c r="DX29" s="387"/>
      <c r="DY29" s="387"/>
      <c r="DZ29" s="387"/>
      <c r="EA29" s="387"/>
      <c r="EB29" s="387"/>
      <c r="EC29" s="387"/>
      <c r="ED29" s="387"/>
      <c r="EE29" s="387"/>
      <c r="EF29" s="387"/>
      <c r="EG29" s="387"/>
      <c r="EH29" s="387"/>
      <c r="EI29" s="387"/>
      <c r="EJ29" s="387"/>
      <c r="EK29" s="387"/>
      <c r="EL29" s="387"/>
      <c r="EM29" s="387"/>
      <c r="EN29" s="387"/>
      <c r="EO29" s="387"/>
      <c r="EP29" s="387"/>
      <c r="EQ29" s="387"/>
      <c r="ER29" s="387"/>
      <c r="ES29" s="387"/>
      <c r="ET29" s="387"/>
      <c r="EU29" s="387"/>
      <c r="EV29" s="387"/>
      <c r="EW29" s="387"/>
      <c r="EX29" s="387"/>
      <c r="EY29" s="387"/>
      <c r="EZ29" s="387"/>
      <c r="FA29" s="387"/>
      <c r="FB29" s="387"/>
      <c r="FC29" s="387"/>
      <c r="FD29" s="387"/>
      <c r="FE29" s="387"/>
      <c r="FF29" s="387"/>
      <c r="FG29" s="387"/>
      <c r="FH29" s="387"/>
      <c r="FI29" s="387"/>
      <c r="FJ29" s="387"/>
      <c r="FK29" s="387"/>
      <c r="FL29" s="387"/>
      <c r="FM29" s="387"/>
      <c r="FN29" s="387"/>
      <c r="FO29" s="387"/>
      <c r="FP29" s="387"/>
      <c r="FQ29" s="387"/>
      <c r="FR29" s="387"/>
      <c r="FS29" s="387"/>
      <c r="FT29" s="387"/>
      <c r="FU29" s="387"/>
      <c r="FV29" s="387"/>
      <c r="FW29" s="387"/>
      <c r="FX29" s="387"/>
      <c r="FY29" s="387"/>
      <c r="FZ29" s="387"/>
      <c r="GA29" s="387"/>
      <c r="GB29" s="387"/>
      <c r="GC29" s="387"/>
      <c r="GD29" s="387"/>
      <c r="GE29" s="387"/>
      <c r="GF29" s="387"/>
      <c r="GG29" s="387"/>
      <c r="GH29" s="387"/>
      <c r="GI29" s="387"/>
      <c r="GJ29" s="387"/>
      <c r="GK29" s="387"/>
      <c r="GL29" s="387"/>
      <c r="GM29" s="387"/>
      <c r="GN29" s="387"/>
      <c r="GO29" s="387"/>
      <c r="GP29" s="387"/>
      <c r="GQ29" s="387"/>
      <c r="GR29" s="387"/>
      <c r="GS29" s="387"/>
      <c r="GT29" s="387"/>
      <c r="GU29" s="387"/>
      <c r="GV29" s="387"/>
      <c r="GW29" s="387"/>
      <c r="GX29" s="387"/>
      <c r="GY29" s="387"/>
      <c r="GZ29" s="387"/>
      <c r="HA29" s="387"/>
      <c r="HB29" s="387"/>
      <c r="HC29" s="387"/>
      <c r="HD29" s="387"/>
      <c r="HE29" s="387"/>
      <c r="HF29" s="387"/>
      <c r="HG29" s="387"/>
      <c r="HH29" s="387"/>
      <c r="HI29" s="387"/>
      <c r="HJ29" s="387"/>
      <c r="HK29" s="387"/>
      <c r="HL29" s="387"/>
      <c r="HM29" s="387"/>
      <c r="HN29" s="387"/>
      <c r="HO29" s="387"/>
      <c r="HP29" s="387"/>
      <c r="HQ29" s="387"/>
      <c r="HR29" s="387"/>
      <c r="HS29" s="387"/>
      <c r="HT29" s="387"/>
      <c r="HU29" s="387"/>
      <c r="HV29" s="387"/>
      <c r="HW29" s="387"/>
      <c r="HX29" s="387"/>
      <c r="HY29" s="387"/>
      <c r="HZ29" s="387"/>
      <c r="IA29" s="387"/>
      <c r="IB29" s="387"/>
      <c r="IC29" s="387"/>
      <c r="ID29" s="387"/>
      <c r="IE29" s="387"/>
      <c r="IF29" s="387"/>
      <c r="IG29" s="387"/>
      <c r="IH29" s="387"/>
      <c r="II29" s="387"/>
      <c r="IJ29" s="387"/>
      <c r="IK29" s="387"/>
      <c r="IL29" s="387"/>
      <c r="IM29" s="387"/>
      <c r="IN29" s="387"/>
      <c r="IO29" s="387"/>
      <c r="IP29" s="387"/>
      <c r="IQ29" s="387"/>
      <c r="IR29" s="387"/>
      <c r="IS29" s="387"/>
      <c r="IT29" s="387"/>
      <c r="IU29" s="391"/>
    </row>
    <row r="30" spans="1:255" ht="24" customHeight="1" thickBot="1">
      <c r="A30" s="344">
        <f t="shared" si="0"/>
        <v>17</v>
      </c>
      <c r="B30" s="1113"/>
      <c r="C30" s="348"/>
      <c r="D30" s="349" t="s">
        <v>204</v>
      </c>
      <c r="E30" s="288" t="s">
        <v>1206</v>
      </c>
      <c r="F30" s="386"/>
      <c r="G30" s="248"/>
      <c r="H30" s="248"/>
      <c r="I30" s="248"/>
      <c r="J30" s="248"/>
      <c r="K30" s="248"/>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7"/>
      <c r="AO30" s="387"/>
      <c r="AP30" s="387"/>
      <c r="AQ30" s="387"/>
      <c r="AR30" s="387"/>
      <c r="AS30" s="387"/>
      <c r="AT30" s="387"/>
      <c r="AU30" s="387"/>
      <c r="AV30" s="387"/>
      <c r="AW30" s="387"/>
      <c r="AX30" s="387"/>
      <c r="AY30" s="387"/>
      <c r="AZ30" s="387"/>
      <c r="BA30" s="387"/>
      <c r="BB30" s="387"/>
      <c r="BC30" s="387"/>
      <c r="BD30" s="387"/>
      <c r="BE30" s="387"/>
      <c r="BF30" s="387"/>
      <c r="BG30" s="387"/>
      <c r="BH30" s="387"/>
      <c r="BI30" s="387"/>
      <c r="BJ30" s="387"/>
      <c r="BK30" s="387"/>
      <c r="BL30" s="387"/>
      <c r="BM30" s="387"/>
      <c r="BN30" s="387"/>
      <c r="BO30" s="387"/>
      <c r="BP30" s="387"/>
      <c r="BQ30" s="387"/>
      <c r="BR30" s="387"/>
      <c r="BS30" s="387"/>
      <c r="BT30" s="387"/>
      <c r="BU30" s="387"/>
      <c r="BV30" s="387"/>
      <c r="BW30" s="387"/>
      <c r="BX30" s="387"/>
      <c r="BY30" s="387"/>
      <c r="BZ30" s="387"/>
      <c r="CA30" s="387"/>
      <c r="CB30" s="387"/>
      <c r="CC30" s="387"/>
      <c r="CD30" s="387"/>
      <c r="CE30" s="387"/>
      <c r="CF30" s="387"/>
      <c r="CG30" s="387"/>
      <c r="CH30" s="387"/>
      <c r="CI30" s="387"/>
      <c r="CJ30" s="387"/>
      <c r="CK30" s="387"/>
      <c r="CL30" s="387"/>
      <c r="CM30" s="387"/>
      <c r="CN30" s="387"/>
      <c r="CO30" s="387"/>
      <c r="CP30" s="387"/>
      <c r="CQ30" s="387"/>
      <c r="CR30" s="387"/>
      <c r="CS30" s="387"/>
      <c r="CT30" s="387"/>
      <c r="CU30" s="387"/>
      <c r="CV30" s="387"/>
      <c r="CW30" s="387"/>
      <c r="CX30" s="387"/>
      <c r="CY30" s="387"/>
      <c r="CZ30" s="387"/>
      <c r="DA30" s="387"/>
      <c r="DB30" s="387"/>
      <c r="DC30" s="387"/>
      <c r="DD30" s="387"/>
      <c r="DE30" s="387"/>
      <c r="DF30" s="387"/>
      <c r="DG30" s="387"/>
      <c r="DH30" s="387"/>
      <c r="DI30" s="387"/>
      <c r="DJ30" s="387"/>
      <c r="DK30" s="387"/>
      <c r="DL30" s="387"/>
      <c r="DM30" s="387"/>
      <c r="DN30" s="387"/>
      <c r="DO30" s="387"/>
      <c r="DP30" s="387"/>
      <c r="DQ30" s="387"/>
      <c r="DR30" s="387"/>
      <c r="DS30" s="387"/>
      <c r="DT30" s="387"/>
      <c r="DU30" s="387"/>
      <c r="DV30" s="387"/>
      <c r="DW30" s="387"/>
      <c r="DX30" s="387"/>
      <c r="DY30" s="387"/>
      <c r="DZ30" s="387"/>
      <c r="EA30" s="387"/>
      <c r="EB30" s="387"/>
      <c r="EC30" s="387"/>
      <c r="ED30" s="387"/>
      <c r="EE30" s="387"/>
      <c r="EF30" s="387"/>
      <c r="EG30" s="387"/>
      <c r="EH30" s="387"/>
      <c r="EI30" s="387"/>
      <c r="EJ30" s="387"/>
      <c r="EK30" s="387"/>
      <c r="EL30" s="387"/>
      <c r="EM30" s="387"/>
      <c r="EN30" s="387"/>
      <c r="EO30" s="387"/>
      <c r="EP30" s="387"/>
      <c r="EQ30" s="387"/>
      <c r="ER30" s="387"/>
      <c r="ES30" s="387"/>
      <c r="ET30" s="387"/>
      <c r="EU30" s="387"/>
      <c r="EV30" s="387"/>
      <c r="EW30" s="387"/>
      <c r="EX30" s="387"/>
      <c r="EY30" s="387"/>
      <c r="EZ30" s="387"/>
      <c r="FA30" s="387"/>
      <c r="FB30" s="387"/>
      <c r="FC30" s="387"/>
      <c r="FD30" s="387"/>
      <c r="FE30" s="387"/>
      <c r="FF30" s="387"/>
      <c r="FG30" s="387"/>
      <c r="FH30" s="387"/>
      <c r="FI30" s="387"/>
      <c r="FJ30" s="387"/>
      <c r="FK30" s="387"/>
      <c r="FL30" s="387"/>
      <c r="FM30" s="387"/>
      <c r="FN30" s="387"/>
      <c r="FO30" s="387"/>
      <c r="FP30" s="387"/>
      <c r="FQ30" s="387"/>
      <c r="FR30" s="387"/>
      <c r="FS30" s="387"/>
      <c r="FT30" s="387"/>
      <c r="FU30" s="387"/>
      <c r="FV30" s="387"/>
      <c r="FW30" s="387"/>
      <c r="FX30" s="387"/>
      <c r="FY30" s="387"/>
      <c r="FZ30" s="387"/>
      <c r="GA30" s="387"/>
      <c r="GB30" s="387"/>
      <c r="GC30" s="387"/>
      <c r="GD30" s="387"/>
      <c r="GE30" s="387"/>
      <c r="GF30" s="387"/>
      <c r="GG30" s="387"/>
      <c r="GH30" s="387"/>
      <c r="GI30" s="387"/>
      <c r="GJ30" s="387"/>
      <c r="GK30" s="387"/>
      <c r="GL30" s="387"/>
      <c r="GM30" s="387"/>
      <c r="GN30" s="387"/>
      <c r="GO30" s="387"/>
      <c r="GP30" s="387"/>
      <c r="GQ30" s="387"/>
      <c r="GR30" s="387"/>
      <c r="GS30" s="387"/>
      <c r="GT30" s="387"/>
      <c r="GU30" s="387"/>
      <c r="GV30" s="387"/>
      <c r="GW30" s="387"/>
      <c r="GX30" s="387"/>
      <c r="GY30" s="387"/>
      <c r="GZ30" s="387"/>
      <c r="HA30" s="387"/>
      <c r="HB30" s="387"/>
      <c r="HC30" s="387"/>
      <c r="HD30" s="387"/>
      <c r="HE30" s="387"/>
      <c r="HF30" s="387"/>
      <c r="HG30" s="387"/>
      <c r="HH30" s="387"/>
      <c r="HI30" s="387"/>
      <c r="HJ30" s="387"/>
      <c r="HK30" s="387"/>
      <c r="HL30" s="387"/>
      <c r="HM30" s="387"/>
      <c r="HN30" s="387"/>
      <c r="HO30" s="387"/>
      <c r="HP30" s="387"/>
      <c r="HQ30" s="387"/>
      <c r="HR30" s="387"/>
      <c r="HS30" s="387"/>
      <c r="HT30" s="387"/>
      <c r="HU30" s="387"/>
      <c r="HV30" s="387"/>
      <c r="HW30" s="387"/>
      <c r="HX30" s="387"/>
      <c r="HY30" s="387"/>
      <c r="HZ30" s="387"/>
      <c r="IA30" s="387"/>
      <c r="IB30" s="387"/>
      <c r="IC30" s="387"/>
      <c r="ID30" s="387"/>
      <c r="IE30" s="387"/>
      <c r="IF30" s="387"/>
      <c r="IG30" s="387"/>
      <c r="IH30" s="387"/>
      <c r="II30" s="387"/>
      <c r="IJ30" s="387"/>
      <c r="IK30" s="387"/>
      <c r="IL30" s="387"/>
      <c r="IM30" s="387"/>
      <c r="IN30" s="387"/>
      <c r="IO30" s="387"/>
      <c r="IP30" s="387"/>
      <c r="IQ30" s="387"/>
      <c r="IR30" s="387"/>
      <c r="IS30" s="387"/>
      <c r="IT30" s="387"/>
      <c r="IU30" s="391"/>
    </row>
    <row r="31" spans="1:255" ht="15.95" customHeight="1" thickBot="1">
      <c r="A31" s="344">
        <f t="shared" si="0"/>
        <v>18</v>
      </c>
      <c r="B31" s="1113"/>
      <c r="C31" s="348"/>
      <c r="D31" s="349" t="s">
        <v>205</v>
      </c>
      <c r="E31" s="288" t="s">
        <v>288</v>
      </c>
      <c r="F31" s="386"/>
      <c r="G31" s="248"/>
      <c r="H31" s="248"/>
      <c r="I31" s="248"/>
      <c r="J31" s="248"/>
      <c r="K31" s="248"/>
      <c r="L31" s="387"/>
      <c r="M31" s="387"/>
      <c r="N31" s="387"/>
      <c r="O31" s="387"/>
      <c r="P31" s="387"/>
      <c r="Q31" s="387"/>
      <c r="R31" s="387"/>
      <c r="S31" s="387"/>
      <c r="T31" s="387"/>
      <c r="U31" s="387"/>
      <c r="V31" s="387"/>
      <c r="W31" s="387"/>
      <c r="X31" s="387"/>
      <c r="Y31" s="387"/>
      <c r="Z31" s="387"/>
      <c r="AA31" s="387"/>
      <c r="AB31" s="387"/>
      <c r="AC31" s="387"/>
      <c r="AD31" s="387"/>
      <c r="AE31" s="387"/>
      <c r="AF31" s="387"/>
      <c r="AG31" s="387"/>
      <c r="AH31" s="387"/>
      <c r="AI31" s="387"/>
      <c r="AJ31" s="387"/>
      <c r="AK31" s="387"/>
      <c r="AL31" s="387"/>
      <c r="AM31" s="387"/>
      <c r="AN31" s="387"/>
      <c r="AO31" s="387"/>
      <c r="AP31" s="387"/>
      <c r="AQ31" s="387"/>
      <c r="AR31" s="387"/>
      <c r="AS31" s="387"/>
      <c r="AT31" s="387"/>
      <c r="AU31" s="387"/>
      <c r="AV31" s="387"/>
      <c r="AW31" s="387"/>
      <c r="AX31" s="387"/>
      <c r="AY31" s="387"/>
      <c r="AZ31" s="387"/>
      <c r="BA31" s="387"/>
      <c r="BB31" s="387"/>
      <c r="BC31" s="387"/>
      <c r="BD31" s="387"/>
      <c r="BE31" s="387"/>
      <c r="BF31" s="387"/>
      <c r="BG31" s="387"/>
      <c r="BH31" s="387"/>
      <c r="BI31" s="387"/>
      <c r="BJ31" s="387"/>
      <c r="BK31" s="387"/>
      <c r="BL31" s="387"/>
      <c r="BM31" s="387"/>
      <c r="BN31" s="387"/>
      <c r="BO31" s="387"/>
      <c r="BP31" s="387"/>
      <c r="BQ31" s="387"/>
      <c r="BR31" s="387"/>
      <c r="BS31" s="387"/>
      <c r="BT31" s="387"/>
      <c r="BU31" s="387"/>
      <c r="BV31" s="387"/>
      <c r="BW31" s="387"/>
      <c r="BX31" s="387"/>
      <c r="BY31" s="387"/>
      <c r="BZ31" s="387"/>
      <c r="CA31" s="387"/>
      <c r="CB31" s="387"/>
      <c r="CC31" s="387"/>
      <c r="CD31" s="387"/>
      <c r="CE31" s="387"/>
      <c r="CF31" s="387"/>
      <c r="CG31" s="387"/>
      <c r="CH31" s="387"/>
      <c r="CI31" s="387"/>
      <c r="CJ31" s="387"/>
      <c r="CK31" s="387"/>
      <c r="CL31" s="387"/>
      <c r="CM31" s="387"/>
      <c r="CN31" s="387"/>
      <c r="CO31" s="387"/>
      <c r="CP31" s="387"/>
      <c r="CQ31" s="387"/>
      <c r="CR31" s="387"/>
      <c r="CS31" s="387"/>
      <c r="CT31" s="387"/>
      <c r="CU31" s="387"/>
      <c r="CV31" s="387"/>
      <c r="CW31" s="387"/>
      <c r="CX31" s="387"/>
      <c r="CY31" s="387"/>
      <c r="CZ31" s="387"/>
      <c r="DA31" s="387"/>
      <c r="DB31" s="387"/>
      <c r="DC31" s="387"/>
      <c r="DD31" s="387"/>
      <c r="DE31" s="387"/>
      <c r="DF31" s="387"/>
      <c r="DG31" s="387"/>
      <c r="DH31" s="387"/>
      <c r="DI31" s="387"/>
      <c r="DJ31" s="387"/>
      <c r="DK31" s="387"/>
      <c r="DL31" s="387"/>
      <c r="DM31" s="387"/>
      <c r="DN31" s="387"/>
      <c r="DO31" s="387"/>
      <c r="DP31" s="387"/>
      <c r="DQ31" s="387"/>
      <c r="DR31" s="387"/>
      <c r="DS31" s="387"/>
      <c r="DT31" s="387"/>
      <c r="DU31" s="387"/>
      <c r="DV31" s="387"/>
      <c r="DW31" s="387"/>
      <c r="DX31" s="387"/>
      <c r="DY31" s="387"/>
      <c r="DZ31" s="387"/>
      <c r="EA31" s="387"/>
      <c r="EB31" s="387"/>
      <c r="EC31" s="387"/>
      <c r="ED31" s="387"/>
      <c r="EE31" s="387"/>
      <c r="EF31" s="387"/>
      <c r="EG31" s="387"/>
      <c r="EH31" s="387"/>
      <c r="EI31" s="387"/>
      <c r="EJ31" s="387"/>
      <c r="EK31" s="387"/>
      <c r="EL31" s="387"/>
      <c r="EM31" s="387"/>
      <c r="EN31" s="387"/>
      <c r="EO31" s="387"/>
      <c r="EP31" s="387"/>
      <c r="EQ31" s="387"/>
      <c r="ER31" s="387"/>
      <c r="ES31" s="387"/>
      <c r="ET31" s="387"/>
      <c r="EU31" s="387"/>
      <c r="EV31" s="387"/>
      <c r="EW31" s="387"/>
      <c r="EX31" s="387"/>
      <c r="EY31" s="387"/>
      <c r="EZ31" s="387"/>
      <c r="FA31" s="387"/>
      <c r="FB31" s="387"/>
      <c r="FC31" s="387"/>
      <c r="FD31" s="387"/>
      <c r="FE31" s="387"/>
      <c r="FF31" s="387"/>
      <c r="FG31" s="387"/>
      <c r="FH31" s="387"/>
      <c r="FI31" s="387"/>
      <c r="FJ31" s="387"/>
      <c r="FK31" s="387"/>
      <c r="FL31" s="387"/>
      <c r="FM31" s="387"/>
      <c r="FN31" s="387"/>
      <c r="FO31" s="387"/>
      <c r="FP31" s="387"/>
      <c r="FQ31" s="387"/>
      <c r="FR31" s="387"/>
      <c r="FS31" s="387"/>
      <c r="FT31" s="387"/>
      <c r="FU31" s="387"/>
      <c r="FV31" s="387"/>
      <c r="FW31" s="387"/>
      <c r="FX31" s="387"/>
      <c r="FY31" s="387"/>
      <c r="FZ31" s="387"/>
      <c r="GA31" s="387"/>
      <c r="GB31" s="387"/>
      <c r="GC31" s="387"/>
      <c r="GD31" s="387"/>
      <c r="GE31" s="387"/>
      <c r="GF31" s="387"/>
      <c r="GG31" s="387"/>
      <c r="GH31" s="387"/>
      <c r="GI31" s="387"/>
      <c r="GJ31" s="387"/>
      <c r="GK31" s="387"/>
      <c r="GL31" s="387"/>
      <c r="GM31" s="387"/>
      <c r="GN31" s="387"/>
      <c r="GO31" s="387"/>
      <c r="GP31" s="387"/>
      <c r="GQ31" s="387"/>
      <c r="GR31" s="387"/>
      <c r="GS31" s="387"/>
      <c r="GT31" s="387"/>
      <c r="GU31" s="387"/>
      <c r="GV31" s="387"/>
      <c r="GW31" s="387"/>
      <c r="GX31" s="387"/>
      <c r="GY31" s="387"/>
      <c r="GZ31" s="387"/>
      <c r="HA31" s="387"/>
      <c r="HB31" s="387"/>
      <c r="HC31" s="387"/>
      <c r="HD31" s="387"/>
      <c r="HE31" s="387"/>
      <c r="HF31" s="387"/>
      <c r="HG31" s="387"/>
      <c r="HH31" s="387"/>
      <c r="HI31" s="387"/>
      <c r="HJ31" s="387"/>
      <c r="HK31" s="387"/>
      <c r="HL31" s="387"/>
      <c r="HM31" s="387"/>
      <c r="HN31" s="387"/>
      <c r="HO31" s="387"/>
      <c r="HP31" s="387"/>
      <c r="HQ31" s="387"/>
      <c r="HR31" s="387"/>
      <c r="HS31" s="387"/>
      <c r="HT31" s="387"/>
      <c r="HU31" s="387"/>
      <c r="HV31" s="387"/>
      <c r="HW31" s="387"/>
      <c r="HX31" s="387"/>
      <c r="HY31" s="387"/>
      <c r="HZ31" s="387"/>
      <c r="IA31" s="387"/>
      <c r="IB31" s="387"/>
      <c r="IC31" s="387"/>
      <c r="ID31" s="387"/>
      <c r="IE31" s="387"/>
      <c r="IF31" s="387"/>
      <c r="IG31" s="387"/>
      <c r="IH31" s="387"/>
      <c r="II31" s="387"/>
      <c r="IJ31" s="387"/>
      <c r="IK31" s="387"/>
      <c r="IL31" s="387"/>
      <c r="IM31" s="387"/>
      <c r="IN31" s="387"/>
      <c r="IO31" s="387"/>
      <c r="IP31" s="387"/>
      <c r="IQ31" s="387"/>
      <c r="IR31" s="387"/>
      <c r="IS31" s="387"/>
      <c r="IT31" s="387"/>
      <c r="IU31" s="391"/>
    </row>
    <row r="32" spans="1:255" ht="15.95" customHeight="1" thickBot="1">
      <c r="A32" s="344">
        <f t="shared" si="0"/>
        <v>19</v>
      </c>
      <c r="B32" s="1113"/>
      <c r="C32" s="348"/>
      <c r="D32" s="349" t="s">
        <v>207</v>
      </c>
      <c r="E32" s="413" t="s">
        <v>1208</v>
      </c>
      <c r="F32" s="386"/>
      <c r="G32" s="248"/>
      <c r="H32" s="248"/>
      <c r="I32" s="248"/>
      <c r="J32" s="248"/>
      <c r="K32" s="248"/>
      <c r="L32" s="387"/>
      <c r="M32" s="387"/>
      <c r="N32" s="387"/>
      <c r="O32" s="387"/>
      <c r="P32" s="387"/>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7"/>
      <c r="BR32" s="387"/>
      <c r="BS32" s="387"/>
      <c r="BT32" s="387"/>
      <c r="BU32" s="387"/>
      <c r="BV32" s="387"/>
      <c r="BW32" s="387"/>
      <c r="BX32" s="387"/>
      <c r="BY32" s="387"/>
      <c r="BZ32" s="387"/>
      <c r="CA32" s="387"/>
      <c r="CB32" s="387"/>
      <c r="CC32" s="387"/>
      <c r="CD32" s="387"/>
      <c r="CE32" s="387"/>
      <c r="CF32" s="387"/>
      <c r="CG32" s="387"/>
      <c r="CH32" s="387"/>
      <c r="CI32" s="387"/>
      <c r="CJ32" s="387"/>
      <c r="CK32" s="387"/>
      <c r="CL32" s="387"/>
      <c r="CM32" s="387"/>
      <c r="CN32" s="387"/>
      <c r="CO32" s="387"/>
      <c r="CP32" s="387"/>
      <c r="CQ32" s="387"/>
      <c r="CR32" s="387"/>
      <c r="CS32" s="387"/>
      <c r="CT32" s="387"/>
      <c r="CU32" s="387"/>
      <c r="CV32" s="387"/>
      <c r="CW32" s="387"/>
      <c r="CX32" s="387"/>
      <c r="CY32" s="387"/>
      <c r="CZ32" s="387"/>
      <c r="DA32" s="387"/>
      <c r="DB32" s="387"/>
      <c r="DC32" s="387"/>
      <c r="DD32" s="387"/>
      <c r="DE32" s="387"/>
      <c r="DF32" s="387"/>
      <c r="DG32" s="387"/>
      <c r="DH32" s="387"/>
      <c r="DI32" s="387"/>
      <c r="DJ32" s="387"/>
      <c r="DK32" s="387"/>
      <c r="DL32" s="387"/>
      <c r="DM32" s="387"/>
      <c r="DN32" s="387"/>
      <c r="DO32" s="387"/>
      <c r="DP32" s="387"/>
      <c r="DQ32" s="387"/>
      <c r="DR32" s="387"/>
      <c r="DS32" s="387"/>
      <c r="DT32" s="387"/>
      <c r="DU32" s="387"/>
      <c r="DV32" s="387"/>
      <c r="DW32" s="387"/>
      <c r="DX32" s="387"/>
      <c r="DY32" s="387"/>
      <c r="DZ32" s="387"/>
      <c r="EA32" s="387"/>
      <c r="EB32" s="387"/>
      <c r="EC32" s="387"/>
      <c r="ED32" s="387"/>
      <c r="EE32" s="387"/>
      <c r="EF32" s="387"/>
      <c r="EG32" s="387"/>
      <c r="EH32" s="387"/>
      <c r="EI32" s="387"/>
      <c r="EJ32" s="387"/>
      <c r="EK32" s="387"/>
      <c r="EL32" s="387"/>
      <c r="EM32" s="387"/>
      <c r="EN32" s="387"/>
      <c r="EO32" s="387"/>
      <c r="EP32" s="387"/>
      <c r="EQ32" s="387"/>
      <c r="ER32" s="387"/>
      <c r="ES32" s="387"/>
      <c r="ET32" s="387"/>
      <c r="EU32" s="387"/>
      <c r="EV32" s="387"/>
      <c r="EW32" s="387"/>
      <c r="EX32" s="387"/>
      <c r="EY32" s="387"/>
      <c r="EZ32" s="387"/>
      <c r="FA32" s="387"/>
      <c r="FB32" s="387"/>
      <c r="FC32" s="387"/>
      <c r="FD32" s="387"/>
      <c r="FE32" s="387"/>
      <c r="FF32" s="387"/>
      <c r="FG32" s="387"/>
      <c r="FH32" s="387"/>
      <c r="FI32" s="387"/>
      <c r="FJ32" s="387"/>
      <c r="FK32" s="387"/>
      <c r="FL32" s="387"/>
      <c r="FM32" s="387"/>
      <c r="FN32" s="387"/>
      <c r="FO32" s="387"/>
      <c r="FP32" s="387"/>
      <c r="FQ32" s="387"/>
      <c r="FR32" s="387"/>
      <c r="FS32" s="387"/>
      <c r="FT32" s="387"/>
      <c r="FU32" s="387"/>
      <c r="FV32" s="387"/>
      <c r="FW32" s="387"/>
      <c r="FX32" s="387"/>
      <c r="FY32" s="387"/>
      <c r="FZ32" s="387"/>
      <c r="GA32" s="387"/>
      <c r="GB32" s="387"/>
      <c r="GC32" s="387"/>
      <c r="GD32" s="387"/>
      <c r="GE32" s="387"/>
      <c r="GF32" s="387"/>
      <c r="GG32" s="387"/>
      <c r="GH32" s="387"/>
      <c r="GI32" s="387"/>
      <c r="GJ32" s="387"/>
      <c r="GK32" s="387"/>
      <c r="GL32" s="387"/>
      <c r="GM32" s="387"/>
      <c r="GN32" s="387"/>
      <c r="GO32" s="387"/>
      <c r="GP32" s="387"/>
      <c r="GQ32" s="387"/>
      <c r="GR32" s="387"/>
      <c r="GS32" s="387"/>
      <c r="GT32" s="387"/>
      <c r="GU32" s="387"/>
      <c r="GV32" s="387"/>
      <c r="GW32" s="387"/>
      <c r="GX32" s="387"/>
      <c r="GY32" s="387"/>
      <c r="GZ32" s="387"/>
      <c r="HA32" s="387"/>
      <c r="HB32" s="387"/>
      <c r="HC32" s="387"/>
      <c r="HD32" s="387"/>
      <c r="HE32" s="387"/>
      <c r="HF32" s="387"/>
      <c r="HG32" s="387"/>
      <c r="HH32" s="387"/>
      <c r="HI32" s="387"/>
      <c r="HJ32" s="387"/>
      <c r="HK32" s="387"/>
      <c r="HL32" s="387"/>
      <c r="HM32" s="387"/>
      <c r="HN32" s="387"/>
      <c r="HO32" s="387"/>
      <c r="HP32" s="387"/>
      <c r="HQ32" s="387"/>
      <c r="HR32" s="387"/>
      <c r="HS32" s="387"/>
      <c r="HT32" s="387"/>
      <c r="HU32" s="387"/>
      <c r="HV32" s="387"/>
      <c r="HW32" s="387"/>
      <c r="HX32" s="387"/>
      <c r="HY32" s="387"/>
      <c r="HZ32" s="387"/>
      <c r="IA32" s="387"/>
      <c r="IB32" s="387"/>
      <c r="IC32" s="387"/>
      <c r="ID32" s="387"/>
      <c r="IE32" s="387"/>
      <c r="IF32" s="387"/>
      <c r="IG32" s="387"/>
      <c r="IH32" s="387"/>
      <c r="II32" s="387"/>
      <c r="IJ32" s="387"/>
      <c r="IK32" s="387"/>
      <c r="IL32" s="387"/>
      <c r="IM32" s="387"/>
      <c r="IN32" s="387"/>
      <c r="IO32" s="387"/>
      <c r="IP32" s="387"/>
      <c r="IQ32" s="387"/>
      <c r="IR32" s="387"/>
      <c r="IS32" s="387"/>
      <c r="IT32" s="387"/>
      <c r="IU32" s="391"/>
    </row>
    <row r="33" spans="1:255" ht="15.95" customHeight="1" thickBot="1">
      <c r="A33" s="344">
        <f t="shared" si="0"/>
        <v>20</v>
      </c>
      <c r="B33" s="1113"/>
      <c r="C33" s="348"/>
      <c r="D33" s="349" t="s">
        <v>208</v>
      </c>
      <c r="E33" s="288" t="s">
        <v>1499</v>
      </c>
      <c r="F33" s="386"/>
      <c r="G33" s="248"/>
      <c r="H33" s="248"/>
      <c r="I33" s="248"/>
      <c r="J33" s="248"/>
      <c r="K33" s="248"/>
      <c r="L33" s="387"/>
      <c r="M33" s="387"/>
      <c r="N33" s="387"/>
      <c r="O33" s="387"/>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7"/>
      <c r="BS33" s="387"/>
      <c r="BT33" s="387"/>
      <c r="BU33" s="387"/>
      <c r="BV33" s="387"/>
      <c r="BW33" s="387"/>
      <c r="BX33" s="387"/>
      <c r="BY33" s="387"/>
      <c r="BZ33" s="387"/>
      <c r="CA33" s="387"/>
      <c r="CB33" s="387"/>
      <c r="CC33" s="387"/>
      <c r="CD33" s="387"/>
      <c r="CE33" s="387"/>
      <c r="CF33" s="387"/>
      <c r="CG33" s="387"/>
      <c r="CH33" s="387"/>
      <c r="CI33" s="387"/>
      <c r="CJ33" s="387"/>
      <c r="CK33" s="387"/>
      <c r="CL33" s="387"/>
      <c r="CM33" s="387"/>
      <c r="CN33" s="387"/>
      <c r="CO33" s="387"/>
      <c r="CP33" s="387"/>
      <c r="CQ33" s="387"/>
      <c r="CR33" s="387"/>
      <c r="CS33" s="387"/>
      <c r="CT33" s="387"/>
      <c r="CU33" s="387"/>
      <c r="CV33" s="387"/>
      <c r="CW33" s="387"/>
      <c r="CX33" s="387"/>
      <c r="CY33" s="387"/>
      <c r="CZ33" s="387"/>
      <c r="DA33" s="387"/>
      <c r="DB33" s="387"/>
      <c r="DC33" s="387"/>
      <c r="DD33" s="387"/>
      <c r="DE33" s="387"/>
      <c r="DF33" s="387"/>
      <c r="DG33" s="387"/>
      <c r="DH33" s="387"/>
      <c r="DI33" s="387"/>
      <c r="DJ33" s="387"/>
      <c r="DK33" s="387"/>
      <c r="DL33" s="387"/>
      <c r="DM33" s="387"/>
      <c r="DN33" s="387"/>
      <c r="DO33" s="387"/>
      <c r="DP33" s="387"/>
      <c r="DQ33" s="387"/>
      <c r="DR33" s="387"/>
      <c r="DS33" s="387"/>
      <c r="DT33" s="387"/>
      <c r="DU33" s="387"/>
      <c r="DV33" s="387"/>
      <c r="DW33" s="387"/>
      <c r="DX33" s="387"/>
      <c r="DY33" s="387"/>
      <c r="DZ33" s="387"/>
      <c r="EA33" s="387"/>
      <c r="EB33" s="387"/>
      <c r="EC33" s="387"/>
      <c r="ED33" s="387"/>
      <c r="EE33" s="387"/>
      <c r="EF33" s="387"/>
      <c r="EG33" s="387"/>
      <c r="EH33" s="387"/>
      <c r="EI33" s="387"/>
      <c r="EJ33" s="387"/>
      <c r="EK33" s="387"/>
      <c r="EL33" s="387"/>
      <c r="EM33" s="387"/>
      <c r="EN33" s="387"/>
      <c r="EO33" s="387"/>
      <c r="EP33" s="387"/>
      <c r="EQ33" s="387"/>
      <c r="ER33" s="387"/>
      <c r="ES33" s="387"/>
      <c r="ET33" s="387"/>
      <c r="EU33" s="387"/>
      <c r="EV33" s="387"/>
      <c r="EW33" s="387"/>
      <c r="EX33" s="387"/>
      <c r="EY33" s="387"/>
      <c r="EZ33" s="387"/>
      <c r="FA33" s="387"/>
      <c r="FB33" s="387"/>
      <c r="FC33" s="387"/>
      <c r="FD33" s="387"/>
      <c r="FE33" s="387"/>
      <c r="FF33" s="387"/>
      <c r="FG33" s="387"/>
      <c r="FH33" s="387"/>
      <c r="FI33" s="387"/>
      <c r="FJ33" s="387"/>
      <c r="FK33" s="387"/>
      <c r="FL33" s="387"/>
      <c r="FM33" s="387"/>
      <c r="FN33" s="387"/>
      <c r="FO33" s="387"/>
      <c r="FP33" s="387"/>
      <c r="FQ33" s="387"/>
      <c r="FR33" s="387"/>
      <c r="FS33" s="387"/>
      <c r="FT33" s="387"/>
      <c r="FU33" s="387"/>
      <c r="FV33" s="387"/>
      <c r="FW33" s="387"/>
      <c r="FX33" s="387"/>
      <c r="FY33" s="387"/>
      <c r="FZ33" s="387"/>
      <c r="GA33" s="387"/>
      <c r="GB33" s="387"/>
      <c r="GC33" s="387"/>
      <c r="GD33" s="387"/>
      <c r="GE33" s="387"/>
      <c r="GF33" s="387"/>
      <c r="GG33" s="387"/>
      <c r="GH33" s="387"/>
      <c r="GI33" s="387"/>
      <c r="GJ33" s="387"/>
      <c r="GK33" s="387"/>
      <c r="GL33" s="387"/>
      <c r="GM33" s="387"/>
      <c r="GN33" s="387"/>
      <c r="GO33" s="387"/>
      <c r="GP33" s="387"/>
      <c r="GQ33" s="387"/>
      <c r="GR33" s="387"/>
      <c r="GS33" s="387"/>
      <c r="GT33" s="387"/>
      <c r="GU33" s="387"/>
      <c r="GV33" s="387"/>
      <c r="GW33" s="387"/>
      <c r="GX33" s="387"/>
      <c r="GY33" s="387"/>
      <c r="GZ33" s="387"/>
      <c r="HA33" s="387"/>
      <c r="HB33" s="387"/>
      <c r="HC33" s="387"/>
      <c r="HD33" s="387"/>
      <c r="HE33" s="387"/>
      <c r="HF33" s="387"/>
      <c r="HG33" s="387"/>
      <c r="HH33" s="387"/>
      <c r="HI33" s="387"/>
      <c r="HJ33" s="387"/>
      <c r="HK33" s="387"/>
      <c r="HL33" s="387"/>
      <c r="HM33" s="387"/>
      <c r="HN33" s="387"/>
      <c r="HO33" s="387"/>
      <c r="HP33" s="387"/>
      <c r="HQ33" s="387"/>
      <c r="HR33" s="387"/>
      <c r="HS33" s="387"/>
      <c r="HT33" s="387"/>
      <c r="HU33" s="387"/>
      <c r="HV33" s="387"/>
      <c r="HW33" s="387"/>
      <c r="HX33" s="387"/>
      <c r="HY33" s="387"/>
      <c r="HZ33" s="387"/>
      <c r="IA33" s="387"/>
      <c r="IB33" s="387"/>
      <c r="IC33" s="387"/>
      <c r="ID33" s="387"/>
      <c r="IE33" s="387"/>
      <c r="IF33" s="387"/>
      <c r="IG33" s="387"/>
      <c r="IH33" s="387"/>
      <c r="II33" s="387"/>
      <c r="IJ33" s="387"/>
      <c r="IK33" s="387"/>
      <c r="IL33" s="387"/>
      <c r="IM33" s="387"/>
      <c r="IN33" s="387"/>
      <c r="IO33" s="387"/>
      <c r="IP33" s="387"/>
      <c r="IQ33" s="387"/>
      <c r="IR33" s="387"/>
      <c r="IS33" s="387"/>
      <c r="IT33" s="387"/>
      <c r="IU33" s="391"/>
    </row>
    <row r="34" spans="1:255" ht="24" customHeight="1" thickBot="1">
      <c r="A34" s="344">
        <v>21</v>
      </c>
      <c r="B34" s="1114"/>
      <c r="C34" s="284"/>
      <c r="D34" s="349" t="s">
        <v>210</v>
      </c>
      <c r="E34" s="288" t="s">
        <v>999</v>
      </c>
      <c r="F34" s="386"/>
      <c r="G34" s="248"/>
      <c r="H34" s="248"/>
      <c r="I34" s="248"/>
      <c r="J34" s="248"/>
      <c r="K34" s="248"/>
      <c r="L34" s="387"/>
      <c r="M34" s="387"/>
      <c r="N34" s="387"/>
      <c r="O34" s="387"/>
      <c r="P34" s="387"/>
      <c r="Q34" s="387"/>
      <c r="R34" s="387"/>
      <c r="S34" s="387"/>
      <c r="T34" s="387"/>
      <c r="U34" s="387"/>
      <c r="V34" s="387"/>
      <c r="W34" s="387"/>
      <c r="X34" s="387"/>
      <c r="Y34" s="387"/>
      <c r="Z34" s="387"/>
      <c r="AA34" s="387"/>
      <c r="AB34" s="387"/>
      <c r="AC34" s="387"/>
      <c r="AD34" s="387"/>
      <c r="AE34" s="387"/>
      <c r="AF34" s="387"/>
      <c r="AG34" s="387"/>
      <c r="AH34" s="387"/>
      <c r="AI34" s="387"/>
      <c r="AJ34" s="387"/>
      <c r="AK34" s="387"/>
      <c r="AL34" s="387"/>
      <c r="AM34" s="387"/>
      <c r="AN34" s="387"/>
      <c r="AO34" s="387"/>
      <c r="AP34" s="387"/>
      <c r="AQ34" s="387"/>
      <c r="AR34" s="387"/>
      <c r="AS34" s="387"/>
      <c r="AT34" s="387"/>
      <c r="AU34" s="387"/>
      <c r="AV34" s="387"/>
      <c r="AW34" s="387"/>
      <c r="AX34" s="387"/>
      <c r="AY34" s="387"/>
      <c r="AZ34" s="387"/>
      <c r="BA34" s="387"/>
      <c r="BB34" s="387"/>
      <c r="BC34" s="387"/>
      <c r="BD34" s="387"/>
      <c r="BE34" s="387"/>
      <c r="BF34" s="387"/>
      <c r="BG34" s="387"/>
      <c r="BH34" s="387"/>
      <c r="BI34" s="387"/>
      <c r="BJ34" s="387"/>
      <c r="BK34" s="387"/>
      <c r="BL34" s="387"/>
      <c r="BM34" s="387"/>
      <c r="BN34" s="387"/>
      <c r="BO34" s="387"/>
      <c r="BP34" s="387"/>
      <c r="BQ34" s="387"/>
      <c r="BR34" s="387"/>
      <c r="BS34" s="387"/>
      <c r="BT34" s="387"/>
      <c r="BU34" s="387"/>
      <c r="BV34" s="387"/>
      <c r="BW34" s="387"/>
      <c r="BX34" s="387"/>
      <c r="BY34" s="387"/>
      <c r="BZ34" s="387"/>
      <c r="CA34" s="387"/>
      <c r="CB34" s="387"/>
      <c r="CC34" s="387"/>
      <c r="CD34" s="387"/>
      <c r="CE34" s="387"/>
      <c r="CF34" s="387"/>
      <c r="CG34" s="387"/>
      <c r="CH34" s="387"/>
      <c r="CI34" s="387"/>
      <c r="CJ34" s="387"/>
      <c r="CK34" s="387"/>
      <c r="CL34" s="387"/>
      <c r="CM34" s="387"/>
      <c r="CN34" s="387"/>
      <c r="CO34" s="387"/>
      <c r="CP34" s="387"/>
      <c r="CQ34" s="387"/>
      <c r="CR34" s="387"/>
      <c r="CS34" s="387"/>
      <c r="CT34" s="387"/>
      <c r="CU34" s="387"/>
      <c r="CV34" s="387"/>
      <c r="CW34" s="387"/>
      <c r="CX34" s="387"/>
      <c r="CY34" s="387"/>
      <c r="CZ34" s="387"/>
      <c r="DA34" s="387"/>
      <c r="DB34" s="387"/>
      <c r="DC34" s="387"/>
      <c r="DD34" s="387"/>
      <c r="DE34" s="387"/>
      <c r="DF34" s="387"/>
      <c r="DG34" s="387"/>
      <c r="DH34" s="387"/>
      <c r="DI34" s="387"/>
      <c r="DJ34" s="387"/>
      <c r="DK34" s="387"/>
      <c r="DL34" s="387"/>
      <c r="DM34" s="387"/>
      <c r="DN34" s="387"/>
      <c r="DO34" s="387"/>
      <c r="DP34" s="387"/>
      <c r="DQ34" s="387"/>
      <c r="DR34" s="387"/>
      <c r="DS34" s="387"/>
      <c r="DT34" s="387"/>
      <c r="DU34" s="387"/>
      <c r="DV34" s="387"/>
      <c r="DW34" s="387"/>
      <c r="DX34" s="387"/>
      <c r="DY34" s="387"/>
      <c r="DZ34" s="387"/>
      <c r="EA34" s="387"/>
      <c r="EB34" s="387"/>
      <c r="EC34" s="387"/>
      <c r="ED34" s="387"/>
      <c r="EE34" s="387"/>
      <c r="EF34" s="387"/>
      <c r="EG34" s="387"/>
      <c r="EH34" s="387"/>
      <c r="EI34" s="387"/>
      <c r="EJ34" s="387"/>
      <c r="EK34" s="387"/>
      <c r="EL34" s="387"/>
      <c r="EM34" s="387"/>
      <c r="EN34" s="387"/>
      <c r="EO34" s="387"/>
      <c r="EP34" s="387"/>
      <c r="EQ34" s="387"/>
      <c r="ER34" s="387"/>
      <c r="ES34" s="387"/>
      <c r="ET34" s="387"/>
      <c r="EU34" s="387"/>
      <c r="EV34" s="387"/>
      <c r="EW34" s="387"/>
      <c r="EX34" s="387"/>
      <c r="EY34" s="387"/>
      <c r="EZ34" s="387"/>
      <c r="FA34" s="387"/>
      <c r="FB34" s="387"/>
      <c r="FC34" s="387"/>
      <c r="FD34" s="387"/>
      <c r="FE34" s="387"/>
      <c r="FF34" s="387"/>
      <c r="FG34" s="387"/>
      <c r="FH34" s="387"/>
      <c r="FI34" s="387"/>
      <c r="FJ34" s="387"/>
      <c r="FK34" s="387"/>
      <c r="FL34" s="387"/>
      <c r="FM34" s="387"/>
      <c r="FN34" s="387"/>
      <c r="FO34" s="387"/>
      <c r="FP34" s="387"/>
      <c r="FQ34" s="387"/>
      <c r="FR34" s="387"/>
      <c r="FS34" s="387"/>
      <c r="FT34" s="387"/>
      <c r="FU34" s="387"/>
      <c r="FV34" s="387"/>
      <c r="FW34" s="387"/>
      <c r="FX34" s="387"/>
      <c r="FY34" s="387"/>
      <c r="FZ34" s="387"/>
      <c r="GA34" s="387"/>
      <c r="GB34" s="387"/>
      <c r="GC34" s="387"/>
      <c r="GD34" s="387"/>
      <c r="GE34" s="387"/>
      <c r="GF34" s="387"/>
      <c r="GG34" s="387"/>
      <c r="GH34" s="387"/>
      <c r="GI34" s="387"/>
      <c r="GJ34" s="387"/>
      <c r="GK34" s="387"/>
      <c r="GL34" s="387"/>
      <c r="GM34" s="387"/>
      <c r="GN34" s="387"/>
      <c r="GO34" s="387"/>
      <c r="GP34" s="387"/>
      <c r="GQ34" s="387"/>
      <c r="GR34" s="387"/>
      <c r="GS34" s="387"/>
      <c r="GT34" s="387"/>
      <c r="GU34" s="387"/>
      <c r="GV34" s="387"/>
      <c r="GW34" s="387"/>
      <c r="GX34" s="387"/>
      <c r="GY34" s="387"/>
      <c r="GZ34" s="387"/>
      <c r="HA34" s="387"/>
      <c r="HB34" s="387"/>
      <c r="HC34" s="387"/>
      <c r="HD34" s="387"/>
      <c r="HE34" s="387"/>
      <c r="HF34" s="387"/>
      <c r="HG34" s="387"/>
      <c r="HH34" s="387"/>
      <c r="HI34" s="387"/>
      <c r="HJ34" s="387"/>
      <c r="HK34" s="387"/>
      <c r="HL34" s="387"/>
      <c r="HM34" s="387"/>
      <c r="HN34" s="387"/>
      <c r="HO34" s="387"/>
      <c r="HP34" s="387"/>
      <c r="HQ34" s="387"/>
      <c r="HR34" s="387"/>
      <c r="HS34" s="387"/>
      <c r="HT34" s="387"/>
      <c r="HU34" s="387"/>
      <c r="HV34" s="387"/>
      <c r="HW34" s="387"/>
      <c r="HX34" s="387"/>
      <c r="HY34" s="387"/>
      <c r="HZ34" s="387"/>
      <c r="IA34" s="387"/>
      <c r="IB34" s="387"/>
      <c r="IC34" s="387"/>
      <c r="ID34" s="387"/>
      <c r="IE34" s="387"/>
      <c r="IF34" s="387"/>
      <c r="IG34" s="387"/>
      <c r="IH34" s="387"/>
      <c r="II34" s="387"/>
      <c r="IJ34" s="387"/>
      <c r="IK34" s="387"/>
      <c r="IL34" s="387"/>
      <c r="IM34" s="387"/>
      <c r="IN34" s="387"/>
      <c r="IO34" s="387"/>
      <c r="IP34" s="387"/>
      <c r="IQ34" s="387"/>
      <c r="IR34" s="387"/>
      <c r="IS34" s="387"/>
      <c r="IT34" s="387"/>
      <c r="IU34" s="391"/>
    </row>
    <row r="35" spans="1:255" ht="15" customHeight="1" thickBot="1">
      <c r="A35" s="398"/>
      <c r="B35" s="340"/>
      <c r="C35" s="341"/>
      <c r="D35" s="342"/>
      <c r="E35" s="342"/>
      <c r="F35" s="248"/>
      <c r="G35" s="248"/>
      <c r="H35" s="248"/>
      <c r="I35" s="248"/>
      <c r="J35" s="248"/>
      <c r="K35" s="248"/>
      <c r="L35" s="387"/>
      <c r="M35" s="387"/>
      <c r="N35" s="387"/>
      <c r="O35" s="387"/>
      <c r="P35" s="387"/>
      <c r="Q35" s="387"/>
      <c r="R35" s="387"/>
      <c r="S35" s="387"/>
      <c r="T35" s="387"/>
      <c r="U35" s="387"/>
      <c r="V35" s="387"/>
      <c r="W35" s="387"/>
      <c r="X35" s="387"/>
      <c r="Y35" s="387"/>
      <c r="Z35" s="387"/>
      <c r="AA35" s="387"/>
      <c r="AB35" s="387"/>
      <c r="AC35" s="387"/>
      <c r="AD35" s="387"/>
      <c r="AE35" s="387"/>
      <c r="AF35" s="387"/>
      <c r="AG35" s="387"/>
      <c r="AH35" s="387"/>
      <c r="AI35" s="387"/>
      <c r="AJ35" s="387"/>
      <c r="AK35" s="387"/>
      <c r="AL35" s="387"/>
      <c r="AM35" s="387"/>
      <c r="AN35" s="387"/>
      <c r="AO35" s="387"/>
      <c r="AP35" s="387"/>
      <c r="AQ35" s="387"/>
      <c r="AR35" s="387"/>
      <c r="AS35" s="387"/>
      <c r="AT35" s="387"/>
      <c r="AU35" s="387"/>
      <c r="AV35" s="387"/>
      <c r="AW35" s="387"/>
      <c r="AX35" s="387"/>
      <c r="AY35" s="387"/>
      <c r="AZ35" s="387"/>
      <c r="BA35" s="387"/>
      <c r="BB35" s="387"/>
      <c r="BC35" s="387"/>
      <c r="BD35" s="387"/>
      <c r="BE35" s="387"/>
      <c r="BF35" s="387"/>
      <c r="BG35" s="387"/>
      <c r="BH35" s="387"/>
      <c r="BI35" s="387"/>
      <c r="BJ35" s="387"/>
      <c r="BK35" s="387"/>
      <c r="BL35" s="387"/>
      <c r="BM35" s="387"/>
      <c r="BN35" s="387"/>
      <c r="BO35" s="387"/>
      <c r="BP35" s="387"/>
      <c r="BQ35" s="387"/>
      <c r="BR35" s="387"/>
      <c r="BS35" s="387"/>
      <c r="BT35" s="387"/>
      <c r="BU35" s="387"/>
      <c r="BV35" s="387"/>
      <c r="BW35" s="387"/>
      <c r="BX35" s="387"/>
      <c r="BY35" s="387"/>
      <c r="BZ35" s="387"/>
      <c r="CA35" s="387"/>
      <c r="CB35" s="387"/>
      <c r="CC35" s="387"/>
      <c r="CD35" s="387"/>
      <c r="CE35" s="387"/>
      <c r="CF35" s="387"/>
      <c r="CG35" s="387"/>
      <c r="CH35" s="387"/>
      <c r="CI35" s="387"/>
      <c r="CJ35" s="387"/>
      <c r="CK35" s="387"/>
      <c r="CL35" s="387"/>
      <c r="CM35" s="387"/>
      <c r="CN35" s="387"/>
      <c r="CO35" s="387"/>
      <c r="CP35" s="387"/>
      <c r="CQ35" s="387"/>
      <c r="CR35" s="387"/>
      <c r="CS35" s="387"/>
      <c r="CT35" s="387"/>
      <c r="CU35" s="387"/>
      <c r="CV35" s="387"/>
      <c r="CW35" s="387"/>
      <c r="CX35" s="387"/>
      <c r="CY35" s="387"/>
      <c r="CZ35" s="387"/>
      <c r="DA35" s="387"/>
      <c r="DB35" s="387"/>
      <c r="DC35" s="387"/>
      <c r="DD35" s="387"/>
      <c r="DE35" s="387"/>
      <c r="DF35" s="387"/>
      <c r="DG35" s="387"/>
      <c r="DH35" s="387"/>
      <c r="DI35" s="387"/>
      <c r="DJ35" s="387"/>
      <c r="DK35" s="387"/>
      <c r="DL35" s="387"/>
      <c r="DM35" s="387"/>
      <c r="DN35" s="387"/>
      <c r="DO35" s="387"/>
      <c r="DP35" s="387"/>
      <c r="DQ35" s="387"/>
      <c r="DR35" s="387"/>
      <c r="DS35" s="387"/>
      <c r="DT35" s="387"/>
      <c r="DU35" s="387"/>
      <c r="DV35" s="387"/>
      <c r="DW35" s="387"/>
      <c r="DX35" s="387"/>
      <c r="DY35" s="387"/>
      <c r="DZ35" s="387"/>
      <c r="EA35" s="387"/>
      <c r="EB35" s="387"/>
      <c r="EC35" s="387"/>
      <c r="ED35" s="387"/>
      <c r="EE35" s="387"/>
      <c r="EF35" s="387"/>
      <c r="EG35" s="387"/>
      <c r="EH35" s="387"/>
      <c r="EI35" s="387"/>
      <c r="EJ35" s="387"/>
      <c r="EK35" s="387"/>
      <c r="EL35" s="387"/>
      <c r="EM35" s="387"/>
      <c r="EN35" s="387"/>
      <c r="EO35" s="387"/>
      <c r="EP35" s="387"/>
      <c r="EQ35" s="387"/>
      <c r="ER35" s="387"/>
      <c r="ES35" s="387"/>
      <c r="ET35" s="387"/>
      <c r="EU35" s="387"/>
      <c r="EV35" s="387"/>
      <c r="EW35" s="387"/>
      <c r="EX35" s="387"/>
      <c r="EY35" s="387"/>
      <c r="EZ35" s="387"/>
      <c r="FA35" s="387"/>
      <c r="FB35" s="387"/>
      <c r="FC35" s="387"/>
      <c r="FD35" s="387"/>
      <c r="FE35" s="387"/>
      <c r="FF35" s="387"/>
      <c r="FG35" s="387"/>
      <c r="FH35" s="387"/>
      <c r="FI35" s="387"/>
      <c r="FJ35" s="387"/>
      <c r="FK35" s="387"/>
      <c r="FL35" s="387"/>
      <c r="FM35" s="387"/>
      <c r="FN35" s="387"/>
      <c r="FO35" s="387"/>
      <c r="FP35" s="387"/>
      <c r="FQ35" s="387"/>
      <c r="FR35" s="387"/>
      <c r="FS35" s="387"/>
      <c r="FT35" s="387"/>
      <c r="FU35" s="387"/>
      <c r="FV35" s="387"/>
      <c r="FW35" s="387"/>
      <c r="FX35" s="387"/>
      <c r="FY35" s="387"/>
      <c r="FZ35" s="387"/>
      <c r="GA35" s="387"/>
      <c r="GB35" s="387"/>
      <c r="GC35" s="387"/>
      <c r="GD35" s="387"/>
      <c r="GE35" s="387"/>
      <c r="GF35" s="387"/>
      <c r="GG35" s="387"/>
      <c r="GH35" s="387"/>
      <c r="GI35" s="387"/>
      <c r="GJ35" s="387"/>
      <c r="GK35" s="387"/>
      <c r="GL35" s="387"/>
      <c r="GM35" s="387"/>
      <c r="GN35" s="387"/>
      <c r="GO35" s="387"/>
      <c r="GP35" s="387"/>
      <c r="GQ35" s="387"/>
      <c r="GR35" s="387"/>
      <c r="GS35" s="387"/>
      <c r="GT35" s="387"/>
      <c r="GU35" s="387"/>
      <c r="GV35" s="387"/>
      <c r="GW35" s="387"/>
      <c r="GX35" s="387"/>
      <c r="GY35" s="387"/>
      <c r="GZ35" s="387"/>
      <c r="HA35" s="387"/>
      <c r="HB35" s="387"/>
      <c r="HC35" s="387"/>
      <c r="HD35" s="387"/>
      <c r="HE35" s="387"/>
      <c r="HF35" s="387"/>
      <c r="HG35" s="387"/>
      <c r="HH35" s="387"/>
      <c r="HI35" s="387"/>
      <c r="HJ35" s="387"/>
      <c r="HK35" s="387"/>
      <c r="HL35" s="387"/>
      <c r="HM35" s="387"/>
      <c r="HN35" s="387"/>
      <c r="HO35" s="387"/>
      <c r="HP35" s="387"/>
      <c r="HQ35" s="387"/>
      <c r="HR35" s="387"/>
      <c r="HS35" s="387"/>
      <c r="HT35" s="387"/>
      <c r="HU35" s="387"/>
      <c r="HV35" s="387"/>
      <c r="HW35" s="387"/>
      <c r="HX35" s="387"/>
      <c r="HY35" s="387"/>
      <c r="HZ35" s="387"/>
      <c r="IA35" s="387"/>
      <c r="IB35" s="387"/>
      <c r="IC35" s="387"/>
      <c r="ID35" s="387"/>
      <c r="IE35" s="387"/>
      <c r="IF35" s="387"/>
      <c r="IG35" s="387"/>
      <c r="IH35" s="387"/>
      <c r="II35" s="387"/>
      <c r="IJ35" s="387"/>
      <c r="IK35" s="387"/>
      <c r="IL35" s="387"/>
      <c r="IM35" s="387"/>
      <c r="IN35" s="387"/>
      <c r="IO35" s="387"/>
      <c r="IP35" s="387"/>
      <c r="IQ35" s="387"/>
      <c r="IR35" s="387"/>
      <c r="IS35" s="387"/>
      <c r="IT35" s="387"/>
      <c r="IU35" s="391"/>
    </row>
    <row r="36" spans="1:255" ht="15.95" customHeight="1" thickBot="1">
      <c r="A36" s="406"/>
      <c r="B36" s="1091" t="s">
        <v>212</v>
      </c>
      <c r="C36" s="1108"/>
      <c r="D36" s="1108"/>
      <c r="E36" s="1109"/>
      <c r="F36" s="280"/>
      <c r="G36" s="248"/>
      <c r="H36" s="248"/>
      <c r="I36" s="248"/>
      <c r="J36" s="248"/>
      <c r="K36" s="248"/>
      <c r="L36" s="387"/>
      <c r="M36" s="387"/>
      <c r="N36" s="387"/>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AN36" s="387"/>
      <c r="AO36" s="387"/>
      <c r="AP36" s="387"/>
      <c r="AQ36" s="387"/>
      <c r="AR36" s="387"/>
      <c r="AS36" s="387"/>
      <c r="AT36" s="387"/>
      <c r="AU36" s="387"/>
      <c r="AV36" s="387"/>
      <c r="AW36" s="387"/>
      <c r="AX36" s="387"/>
      <c r="AY36" s="387"/>
      <c r="AZ36" s="387"/>
      <c r="BA36" s="387"/>
      <c r="BB36" s="387"/>
      <c r="BC36" s="387"/>
      <c r="BD36" s="387"/>
      <c r="BE36" s="387"/>
      <c r="BF36" s="387"/>
      <c r="BG36" s="387"/>
      <c r="BH36" s="387"/>
      <c r="BI36" s="387"/>
      <c r="BJ36" s="387"/>
      <c r="BK36" s="387"/>
      <c r="BL36" s="387"/>
      <c r="BM36" s="387"/>
      <c r="BN36" s="387"/>
      <c r="BO36" s="387"/>
      <c r="BP36" s="387"/>
      <c r="BQ36" s="387"/>
      <c r="BR36" s="387"/>
      <c r="BS36" s="387"/>
      <c r="BT36" s="387"/>
      <c r="BU36" s="387"/>
      <c r="BV36" s="387"/>
      <c r="BW36" s="387"/>
      <c r="BX36" s="387"/>
      <c r="BY36" s="387"/>
      <c r="BZ36" s="387"/>
      <c r="CA36" s="387"/>
      <c r="CB36" s="387"/>
      <c r="CC36" s="387"/>
      <c r="CD36" s="387"/>
      <c r="CE36" s="387"/>
      <c r="CF36" s="387"/>
      <c r="CG36" s="387"/>
      <c r="CH36" s="387"/>
      <c r="CI36" s="387"/>
      <c r="CJ36" s="387"/>
      <c r="CK36" s="387"/>
      <c r="CL36" s="387"/>
      <c r="CM36" s="387"/>
      <c r="CN36" s="387"/>
      <c r="CO36" s="387"/>
      <c r="CP36" s="387"/>
      <c r="CQ36" s="387"/>
      <c r="CR36" s="387"/>
      <c r="CS36" s="387"/>
      <c r="CT36" s="387"/>
      <c r="CU36" s="387"/>
      <c r="CV36" s="387"/>
      <c r="CW36" s="387"/>
      <c r="CX36" s="387"/>
      <c r="CY36" s="387"/>
      <c r="CZ36" s="387"/>
      <c r="DA36" s="387"/>
      <c r="DB36" s="387"/>
      <c r="DC36" s="387"/>
      <c r="DD36" s="387"/>
      <c r="DE36" s="387"/>
      <c r="DF36" s="387"/>
      <c r="DG36" s="387"/>
      <c r="DH36" s="387"/>
      <c r="DI36" s="387"/>
      <c r="DJ36" s="387"/>
      <c r="DK36" s="387"/>
      <c r="DL36" s="387"/>
      <c r="DM36" s="387"/>
      <c r="DN36" s="387"/>
      <c r="DO36" s="387"/>
      <c r="DP36" s="387"/>
      <c r="DQ36" s="387"/>
      <c r="DR36" s="387"/>
      <c r="DS36" s="387"/>
      <c r="DT36" s="387"/>
      <c r="DU36" s="387"/>
      <c r="DV36" s="387"/>
      <c r="DW36" s="387"/>
      <c r="DX36" s="387"/>
      <c r="DY36" s="387"/>
      <c r="DZ36" s="387"/>
      <c r="EA36" s="387"/>
      <c r="EB36" s="387"/>
      <c r="EC36" s="387"/>
      <c r="ED36" s="387"/>
      <c r="EE36" s="387"/>
      <c r="EF36" s="387"/>
      <c r="EG36" s="387"/>
      <c r="EH36" s="387"/>
      <c r="EI36" s="387"/>
      <c r="EJ36" s="387"/>
      <c r="EK36" s="387"/>
      <c r="EL36" s="387"/>
      <c r="EM36" s="387"/>
      <c r="EN36" s="387"/>
      <c r="EO36" s="387"/>
      <c r="EP36" s="387"/>
      <c r="EQ36" s="387"/>
      <c r="ER36" s="387"/>
      <c r="ES36" s="387"/>
      <c r="ET36" s="387"/>
      <c r="EU36" s="387"/>
      <c r="EV36" s="387"/>
      <c r="EW36" s="387"/>
      <c r="EX36" s="387"/>
      <c r="EY36" s="387"/>
      <c r="EZ36" s="387"/>
      <c r="FA36" s="387"/>
      <c r="FB36" s="387"/>
      <c r="FC36" s="387"/>
      <c r="FD36" s="387"/>
      <c r="FE36" s="387"/>
      <c r="FF36" s="387"/>
      <c r="FG36" s="387"/>
      <c r="FH36" s="387"/>
      <c r="FI36" s="387"/>
      <c r="FJ36" s="387"/>
      <c r="FK36" s="387"/>
      <c r="FL36" s="387"/>
      <c r="FM36" s="387"/>
      <c r="FN36" s="387"/>
      <c r="FO36" s="387"/>
      <c r="FP36" s="387"/>
      <c r="FQ36" s="387"/>
      <c r="FR36" s="387"/>
      <c r="FS36" s="387"/>
      <c r="FT36" s="387"/>
      <c r="FU36" s="387"/>
      <c r="FV36" s="387"/>
      <c r="FW36" s="387"/>
      <c r="FX36" s="387"/>
      <c r="FY36" s="387"/>
      <c r="FZ36" s="387"/>
      <c r="GA36" s="387"/>
      <c r="GB36" s="387"/>
      <c r="GC36" s="387"/>
      <c r="GD36" s="387"/>
      <c r="GE36" s="387"/>
      <c r="GF36" s="387"/>
      <c r="GG36" s="387"/>
      <c r="GH36" s="387"/>
      <c r="GI36" s="387"/>
      <c r="GJ36" s="387"/>
      <c r="GK36" s="387"/>
      <c r="GL36" s="387"/>
      <c r="GM36" s="387"/>
      <c r="GN36" s="387"/>
      <c r="GO36" s="387"/>
      <c r="GP36" s="387"/>
      <c r="GQ36" s="387"/>
      <c r="GR36" s="387"/>
      <c r="GS36" s="387"/>
      <c r="GT36" s="387"/>
      <c r="GU36" s="387"/>
      <c r="GV36" s="387"/>
      <c r="GW36" s="387"/>
      <c r="GX36" s="387"/>
      <c r="GY36" s="387"/>
      <c r="GZ36" s="387"/>
      <c r="HA36" s="387"/>
      <c r="HB36" s="387"/>
      <c r="HC36" s="387"/>
      <c r="HD36" s="387"/>
      <c r="HE36" s="387"/>
      <c r="HF36" s="387"/>
      <c r="HG36" s="387"/>
      <c r="HH36" s="387"/>
      <c r="HI36" s="387"/>
      <c r="HJ36" s="387"/>
      <c r="HK36" s="387"/>
      <c r="HL36" s="387"/>
      <c r="HM36" s="387"/>
      <c r="HN36" s="387"/>
      <c r="HO36" s="387"/>
      <c r="HP36" s="387"/>
      <c r="HQ36" s="387"/>
      <c r="HR36" s="387"/>
      <c r="HS36" s="387"/>
      <c r="HT36" s="387"/>
      <c r="HU36" s="387"/>
      <c r="HV36" s="387"/>
      <c r="HW36" s="387"/>
      <c r="HX36" s="387"/>
      <c r="HY36" s="387"/>
      <c r="HZ36" s="387"/>
      <c r="IA36" s="387"/>
      <c r="IB36" s="387"/>
      <c r="IC36" s="387"/>
      <c r="ID36" s="387"/>
      <c r="IE36" s="387"/>
      <c r="IF36" s="387"/>
      <c r="IG36" s="387"/>
      <c r="IH36" s="387"/>
      <c r="II36" s="387"/>
      <c r="IJ36" s="387"/>
      <c r="IK36" s="387"/>
      <c r="IL36" s="387"/>
      <c r="IM36" s="387"/>
      <c r="IN36" s="387"/>
      <c r="IO36" s="387"/>
      <c r="IP36" s="387"/>
      <c r="IQ36" s="387"/>
      <c r="IR36" s="387"/>
      <c r="IS36" s="387"/>
      <c r="IT36" s="387"/>
      <c r="IU36" s="391"/>
    </row>
    <row r="37" spans="1:255" ht="15.95" customHeight="1" thickBot="1">
      <c r="A37" s="406"/>
      <c r="B37" s="1094">
        <v>1</v>
      </c>
      <c r="C37" s="345"/>
      <c r="D37" s="346" t="s">
        <v>200</v>
      </c>
      <c r="E37" s="414" t="s">
        <v>213</v>
      </c>
      <c r="F37" s="280"/>
      <c r="G37" s="248"/>
      <c r="H37" s="248"/>
      <c r="I37" s="248"/>
      <c r="J37" s="248"/>
      <c r="K37" s="248"/>
      <c r="L37" s="387"/>
      <c r="M37" s="387"/>
      <c r="N37" s="387"/>
      <c r="O37" s="387"/>
      <c r="P37" s="387"/>
      <c r="Q37" s="387"/>
      <c r="R37" s="387"/>
      <c r="S37" s="387"/>
      <c r="T37" s="387"/>
      <c r="U37" s="387"/>
      <c r="V37" s="387"/>
      <c r="W37" s="387"/>
      <c r="X37" s="387"/>
      <c r="Y37" s="387"/>
      <c r="Z37" s="387"/>
      <c r="AA37" s="387"/>
      <c r="AB37" s="387"/>
      <c r="AC37" s="387"/>
      <c r="AD37" s="387"/>
      <c r="AE37" s="387"/>
      <c r="AF37" s="387"/>
      <c r="AG37" s="387"/>
      <c r="AH37" s="387"/>
      <c r="AI37" s="387"/>
      <c r="AJ37" s="387"/>
      <c r="AK37" s="387"/>
      <c r="AL37" s="387"/>
      <c r="AM37" s="387"/>
      <c r="AN37" s="387"/>
      <c r="AO37" s="387"/>
      <c r="AP37" s="387"/>
      <c r="AQ37" s="387"/>
      <c r="AR37" s="387"/>
      <c r="AS37" s="387"/>
      <c r="AT37" s="387"/>
      <c r="AU37" s="387"/>
      <c r="AV37" s="387"/>
      <c r="AW37" s="387"/>
      <c r="AX37" s="387"/>
      <c r="AY37" s="387"/>
      <c r="AZ37" s="387"/>
      <c r="BA37" s="387"/>
      <c r="BB37" s="387"/>
      <c r="BC37" s="387"/>
      <c r="BD37" s="387"/>
      <c r="BE37" s="387"/>
      <c r="BF37" s="387"/>
      <c r="BG37" s="387"/>
      <c r="BH37" s="387"/>
      <c r="BI37" s="387"/>
      <c r="BJ37" s="387"/>
      <c r="BK37" s="387"/>
      <c r="BL37" s="387"/>
      <c r="BM37" s="387"/>
      <c r="BN37" s="387"/>
      <c r="BO37" s="387"/>
      <c r="BP37" s="387"/>
      <c r="BQ37" s="387"/>
      <c r="BR37" s="387"/>
      <c r="BS37" s="387"/>
      <c r="BT37" s="387"/>
      <c r="BU37" s="387"/>
      <c r="BV37" s="387"/>
      <c r="BW37" s="387"/>
      <c r="BX37" s="387"/>
      <c r="BY37" s="387"/>
      <c r="BZ37" s="387"/>
      <c r="CA37" s="387"/>
      <c r="CB37" s="387"/>
      <c r="CC37" s="387"/>
      <c r="CD37" s="387"/>
      <c r="CE37" s="387"/>
      <c r="CF37" s="387"/>
      <c r="CG37" s="387"/>
      <c r="CH37" s="387"/>
      <c r="CI37" s="387"/>
      <c r="CJ37" s="387"/>
      <c r="CK37" s="387"/>
      <c r="CL37" s="387"/>
      <c r="CM37" s="387"/>
      <c r="CN37" s="387"/>
      <c r="CO37" s="387"/>
      <c r="CP37" s="387"/>
      <c r="CQ37" s="387"/>
      <c r="CR37" s="387"/>
      <c r="CS37" s="387"/>
      <c r="CT37" s="387"/>
      <c r="CU37" s="387"/>
      <c r="CV37" s="387"/>
      <c r="CW37" s="387"/>
      <c r="CX37" s="387"/>
      <c r="CY37" s="387"/>
      <c r="CZ37" s="387"/>
      <c r="DA37" s="387"/>
      <c r="DB37" s="387"/>
      <c r="DC37" s="387"/>
      <c r="DD37" s="387"/>
      <c r="DE37" s="387"/>
      <c r="DF37" s="387"/>
      <c r="DG37" s="387"/>
      <c r="DH37" s="387"/>
      <c r="DI37" s="387"/>
      <c r="DJ37" s="387"/>
      <c r="DK37" s="387"/>
      <c r="DL37" s="387"/>
      <c r="DM37" s="387"/>
      <c r="DN37" s="387"/>
      <c r="DO37" s="387"/>
      <c r="DP37" s="387"/>
      <c r="DQ37" s="387"/>
      <c r="DR37" s="387"/>
      <c r="DS37" s="387"/>
      <c r="DT37" s="387"/>
      <c r="DU37" s="387"/>
      <c r="DV37" s="387"/>
      <c r="DW37" s="387"/>
      <c r="DX37" s="387"/>
      <c r="DY37" s="387"/>
      <c r="DZ37" s="387"/>
      <c r="EA37" s="387"/>
      <c r="EB37" s="387"/>
      <c r="EC37" s="387"/>
      <c r="ED37" s="387"/>
      <c r="EE37" s="387"/>
      <c r="EF37" s="387"/>
      <c r="EG37" s="387"/>
      <c r="EH37" s="387"/>
      <c r="EI37" s="387"/>
      <c r="EJ37" s="387"/>
      <c r="EK37" s="387"/>
      <c r="EL37" s="387"/>
      <c r="EM37" s="387"/>
      <c r="EN37" s="387"/>
      <c r="EO37" s="387"/>
      <c r="EP37" s="387"/>
      <c r="EQ37" s="387"/>
      <c r="ER37" s="387"/>
      <c r="ES37" s="387"/>
      <c r="ET37" s="387"/>
      <c r="EU37" s="387"/>
      <c r="EV37" s="387"/>
      <c r="EW37" s="387"/>
      <c r="EX37" s="387"/>
      <c r="EY37" s="387"/>
      <c r="EZ37" s="387"/>
      <c r="FA37" s="387"/>
      <c r="FB37" s="387"/>
      <c r="FC37" s="387"/>
      <c r="FD37" s="387"/>
      <c r="FE37" s="387"/>
      <c r="FF37" s="387"/>
      <c r="FG37" s="387"/>
      <c r="FH37" s="387"/>
      <c r="FI37" s="387"/>
      <c r="FJ37" s="387"/>
      <c r="FK37" s="387"/>
      <c r="FL37" s="387"/>
      <c r="FM37" s="387"/>
      <c r="FN37" s="387"/>
      <c r="FO37" s="387"/>
      <c r="FP37" s="387"/>
      <c r="FQ37" s="387"/>
      <c r="FR37" s="387"/>
      <c r="FS37" s="387"/>
      <c r="FT37" s="387"/>
      <c r="FU37" s="387"/>
      <c r="FV37" s="387"/>
      <c r="FW37" s="387"/>
      <c r="FX37" s="387"/>
      <c r="FY37" s="387"/>
      <c r="FZ37" s="387"/>
      <c r="GA37" s="387"/>
      <c r="GB37" s="387"/>
      <c r="GC37" s="387"/>
      <c r="GD37" s="387"/>
      <c r="GE37" s="387"/>
      <c r="GF37" s="387"/>
      <c r="GG37" s="387"/>
      <c r="GH37" s="387"/>
      <c r="GI37" s="387"/>
      <c r="GJ37" s="387"/>
      <c r="GK37" s="387"/>
      <c r="GL37" s="387"/>
      <c r="GM37" s="387"/>
      <c r="GN37" s="387"/>
      <c r="GO37" s="387"/>
      <c r="GP37" s="387"/>
      <c r="GQ37" s="387"/>
      <c r="GR37" s="387"/>
      <c r="GS37" s="387"/>
      <c r="GT37" s="387"/>
      <c r="GU37" s="387"/>
      <c r="GV37" s="387"/>
      <c r="GW37" s="387"/>
      <c r="GX37" s="387"/>
      <c r="GY37" s="387"/>
      <c r="GZ37" s="387"/>
      <c r="HA37" s="387"/>
      <c r="HB37" s="387"/>
      <c r="HC37" s="387"/>
      <c r="HD37" s="387"/>
      <c r="HE37" s="387"/>
      <c r="HF37" s="387"/>
      <c r="HG37" s="387"/>
      <c r="HH37" s="387"/>
      <c r="HI37" s="387"/>
      <c r="HJ37" s="387"/>
      <c r="HK37" s="387"/>
      <c r="HL37" s="387"/>
      <c r="HM37" s="387"/>
      <c r="HN37" s="387"/>
      <c r="HO37" s="387"/>
      <c r="HP37" s="387"/>
      <c r="HQ37" s="387"/>
      <c r="HR37" s="387"/>
      <c r="HS37" s="387"/>
      <c r="HT37" s="387"/>
      <c r="HU37" s="387"/>
      <c r="HV37" s="387"/>
      <c r="HW37" s="387"/>
      <c r="HX37" s="387"/>
      <c r="HY37" s="387"/>
      <c r="HZ37" s="387"/>
      <c r="IA37" s="387"/>
      <c r="IB37" s="387"/>
      <c r="IC37" s="387"/>
      <c r="ID37" s="387"/>
      <c r="IE37" s="387"/>
      <c r="IF37" s="387"/>
      <c r="IG37" s="387"/>
      <c r="IH37" s="387"/>
      <c r="II37" s="387"/>
      <c r="IJ37" s="387"/>
      <c r="IK37" s="387"/>
      <c r="IL37" s="387"/>
      <c r="IM37" s="387"/>
      <c r="IN37" s="387"/>
      <c r="IO37" s="387"/>
      <c r="IP37" s="387"/>
      <c r="IQ37" s="387"/>
      <c r="IR37" s="387"/>
      <c r="IS37" s="387"/>
      <c r="IT37" s="387"/>
      <c r="IU37" s="391"/>
    </row>
    <row r="38" spans="1:255" ht="15.95" customHeight="1" thickBot="1">
      <c r="A38" s="406"/>
      <c r="B38" s="1113"/>
      <c r="C38" s="348"/>
      <c r="D38" s="349" t="s">
        <v>202</v>
      </c>
      <c r="E38" s="414" t="s">
        <v>292</v>
      </c>
      <c r="F38" s="280"/>
      <c r="G38" s="248"/>
      <c r="H38" s="248"/>
      <c r="I38" s="248"/>
      <c r="J38" s="248"/>
      <c r="K38" s="248"/>
      <c r="L38" s="387"/>
      <c r="M38" s="387"/>
      <c r="N38" s="387"/>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c r="AN38" s="387"/>
      <c r="AO38" s="387"/>
      <c r="AP38" s="387"/>
      <c r="AQ38" s="387"/>
      <c r="AR38" s="387"/>
      <c r="AS38" s="387"/>
      <c r="AT38" s="387"/>
      <c r="AU38" s="387"/>
      <c r="AV38" s="387"/>
      <c r="AW38" s="387"/>
      <c r="AX38" s="387"/>
      <c r="AY38" s="387"/>
      <c r="AZ38" s="387"/>
      <c r="BA38" s="387"/>
      <c r="BB38" s="387"/>
      <c r="BC38" s="387"/>
      <c r="BD38" s="387"/>
      <c r="BE38" s="387"/>
      <c r="BF38" s="387"/>
      <c r="BG38" s="387"/>
      <c r="BH38" s="387"/>
      <c r="BI38" s="387"/>
      <c r="BJ38" s="387"/>
      <c r="BK38" s="387"/>
      <c r="BL38" s="387"/>
      <c r="BM38" s="387"/>
      <c r="BN38" s="387"/>
      <c r="BO38" s="387"/>
      <c r="BP38" s="387"/>
      <c r="BQ38" s="387"/>
      <c r="BR38" s="387"/>
      <c r="BS38" s="387"/>
      <c r="BT38" s="387"/>
      <c r="BU38" s="387"/>
      <c r="BV38" s="387"/>
      <c r="BW38" s="387"/>
      <c r="BX38" s="387"/>
      <c r="BY38" s="387"/>
      <c r="BZ38" s="387"/>
      <c r="CA38" s="387"/>
      <c r="CB38" s="387"/>
      <c r="CC38" s="387"/>
      <c r="CD38" s="387"/>
      <c r="CE38" s="387"/>
      <c r="CF38" s="387"/>
      <c r="CG38" s="387"/>
      <c r="CH38" s="387"/>
      <c r="CI38" s="387"/>
      <c r="CJ38" s="387"/>
      <c r="CK38" s="387"/>
      <c r="CL38" s="387"/>
      <c r="CM38" s="387"/>
      <c r="CN38" s="387"/>
      <c r="CO38" s="387"/>
      <c r="CP38" s="387"/>
      <c r="CQ38" s="387"/>
      <c r="CR38" s="387"/>
      <c r="CS38" s="387"/>
      <c r="CT38" s="387"/>
      <c r="CU38" s="387"/>
      <c r="CV38" s="387"/>
      <c r="CW38" s="387"/>
      <c r="CX38" s="387"/>
      <c r="CY38" s="387"/>
      <c r="CZ38" s="387"/>
      <c r="DA38" s="387"/>
      <c r="DB38" s="387"/>
      <c r="DC38" s="387"/>
      <c r="DD38" s="387"/>
      <c r="DE38" s="387"/>
      <c r="DF38" s="387"/>
      <c r="DG38" s="387"/>
      <c r="DH38" s="387"/>
      <c r="DI38" s="387"/>
      <c r="DJ38" s="387"/>
      <c r="DK38" s="387"/>
      <c r="DL38" s="387"/>
      <c r="DM38" s="387"/>
      <c r="DN38" s="387"/>
      <c r="DO38" s="387"/>
      <c r="DP38" s="387"/>
      <c r="DQ38" s="387"/>
      <c r="DR38" s="387"/>
      <c r="DS38" s="387"/>
      <c r="DT38" s="387"/>
      <c r="DU38" s="387"/>
      <c r="DV38" s="387"/>
      <c r="DW38" s="387"/>
      <c r="DX38" s="387"/>
      <c r="DY38" s="387"/>
      <c r="DZ38" s="387"/>
      <c r="EA38" s="387"/>
      <c r="EB38" s="387"/>
      <c r="EC38" s="387"/>
      <c r="ED38" s="387"/>
      <c r="EE38" s="387"/>
      <c r="EF38" s="387"/>
      <c r="EG38" s="387"/>
      <c r="EH38" s="387"/>
      <c r="EI38" s="387"/>
      <c r="EJ38" s="387"/>
      <c r="EK38" s="387"/>
      <c r="EL38" s="387"/>
      <c r="EM38" s="387"/>
      <c r="EN38" s="387"/>
      <c r="EO38" s="387"/>
      <c r="EP38" s="387"/>
      <c r="EQ38" s="387"/>
      <c r="ER38" s="387"/>
      <c r="ES38" s="387"/>
      <c r="ET38" s="387"/>
      <c r="EU38" s="387"/>
      <c r="EV38" s="387"/>
      <c r="EW38" s="387"/>
      <c r="EX38" s="387"/>
      <c r="EY38" s="387"/>
      <c r="EZ38" s="387"/>
      <c r="FA38" s="387"/>
      <c r="FB38" s="387"/>
      <c r="FC38" s="387"/>
      <c r="FD38" s="387"/>
      <c r="FE38" s="387"/>
      <c r="FF38" s="387"/>
      <c r="FG38" s="387"/>
      <c r="FH38" s="387"/>
      <c r="FI38" s="387"/>
      <c r="FJ38" s="387"/>
      <c r="FK38" s="387"/>
      <c r="FL38" s="387"/>
      <c r="FM38" s="387"/>
      <c r="FN38" s="387"/>
      <c r="FO38" s="387"/>
      <c r="FP38" s="387"/>
      <c r="FQ38" s="387"/>
      <c r="FR38" s="387"/>
      <c r="FS38" s="387"/>
      <c r="FT38" s="387"/>
      <c r="FU38" s="387"/>
      <c r="FV38" s="387"/>
      <c r="FW38" s="387"/>
      <c r="FX38" s="387"/>
      <c r="FY38" s="387"/>
      <c r="FZ38" s="387"/>
      <c r="GA38" s="387"/>
      <c r="GB38" s="387"/>
      <c r="GC38" s="387"/>
      <c r="GD38" s="387"/>
      <c r="GE38" s="387"/>
      <c r="GF38" s="387"/>
      <c r="GG38" s="387"/>
      <c r="GH38" s="387"/>
      <c r="GI38" s="387"/>
      <c r="GJ38" s="387"/>
      <c r="GK38" s="387"/>
      <c r="GL38" s="387"/>
      <c r="GM38" s="387"/>
      <c r="GN38" s="387"/>
      <c r="GO38" s="387"/>
      <c r="GP38" s="387"/>
      <c r="GQ38" s="387"/>
      <c r="GR38" s="387"/>
      <c r="GS38" s="387"/>
      <c r="GT38" s="387"/>
      <c r="GU38" s="387"/>
      <c r="GV38" s="387"/>
      <c r="GW38" s="387"/>
      <c r="GX38" s="387"/>
      <c r="GY38" s="387"/>
      <c r="GZ38" s="387"/>
      <c r="HA38" s="387"/>
      <c r="HB38" s="387"/>
      <c r="HC38" s="387"/>
      <c r="HD38" s="387"/>
      <c r="HE38" s="387"/>
      <c r="HF38" s="387"/>
      <c r="HG38" s="387"/>
      <c r="HH38" s="387"/>
      <c r="HI38" s="387"/>
      <c r="HJ38" s="387"/>
      <c r="HK38" s="387"/>
      <c r="HL38" s="387"/>
      <c r="HM38" s="387"/>
      <c r="HN38" s="387"/>
      <c r="HO38" s="387"/>
      <c r="HP38" s="387"/>
      <c r="HQ38" s="387"/>
      <c r="HR38" s="387"/>
      <c r="HS38" s="387"/>
      <c r="HT38" s="387"/>
      <c r="HU38" s="387"/>
      <c r="HV38" s="387"/>
      <c r="HW38" s="387"/>
      <c r="HX38" s="387"/>
      <c r="HY38" s="387"/>
      <c r="HZ38" s="387"/>
      <c r="IA38" s="387"/>
      <c r="IB38" s="387"/>
      <c r="IC38" s="387"/>
      <c r="ID38" s="387"/>
      <c r="IE38" s="387"/>
      <c r="IF38" s="387"/>
      <c r="IG38" s="387"/>
      <c r="IH38" s="387"/>
      <c r="II38" s="387"/>
      <c r="IJ38" s="387"/>
      <c r="IK38" s="387"/>
      <c r="IL38" s="387"/>
      <c r="IM38" s="387"/>
      <c r="IN38" s="387"/>
      <c r="IO38" s="387"/>
      <c r="IP38" s="387"/>
      <c r="IQ38" s="387"/>
      <c r="IR38" s="387"/>
      <c r="IS38" s="387"/>
      <c r="IT38" s="387"/>
      <c r="IU38" s="391"/>
    </row>
    <row r="39" spans="1:255" ht="15.95" customHeight="1" thickBot="1">
      <c r="A39" s="406"/>
      <c r="B39" s="1113"/>
      <c r="C39" s="348"/>
      <c r="D39" s="349" t="s">
        <v>204</v>
      </c>
      <c r="E39" s="358"/>
      <c r="F39" s="280"/>
      <c r="G39" s="248"/>
      <c r="H39" s="248"/>
      <c r="I39" s="248"/>
      <c r="J39" s="248"/>
      <c r="K39" s="248"/>
      <c r="L39" s="387"/>
      <c r="M39" s="387"/>
      <c r="N39" s="387"/>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7"/>
      <c r="AN39" s="387"/>
      <c r="AO39" s="387"/>
      <c r="AP39" s="387"/>
      <c r="AQ39" s="387"/>
      <c r="AR39" s="387"/>
      <c r="AS39" s="387"/>
      <c r="AT39" s="387"/>
      <c r="AU39" s="387"/>
      <c r="AV39" s="387"/>
      <c r="AW39" s="387"/>
      <c r="AX39" s="387"/>
      <c r="AY39" s="387"/>
      <c r="AZ39" s="387"/>
      <c r="BA39" s="387"/>
      <c r="BB39" s="387"/>
      <c r="BC39" s="387"/>
      <c r="BD39" s="387"/>
      <c r="BE39" s="387"/>
      <c r="BF39" s="387"/>
      <c r="BG39" s="387"/>
      <c r="BH39" s="387"/>
      <c r="BI39" s="387"/>
      <c r="BJ39" s="387"/>
      <c r="BK39" s="387"/>
      <c r="BL39" s="387"/>
      <c r="BM39" s="387"/>
      <c r="BN39" s="387"/>
      <c r="BO39" s="387"/>
      <c r="BP39" s="387"/>
      <c r="BQ39" s="387"/>
      <c r="BR39" s="387"/>
      <c r="BS39" s="387"/>
      <c r="BT39" s="387"/>
      <c r="BU39" s="387"/>
      <c r="BV39" s="387"/>
      <c r="BW39" s="387"/>
      <c r="BX39" s="387"/>
      <c r="BY39" s="387"/>
      <c r="BZ39" s="387"/>
      <c r="CA39" s="387"/>
      <c r="CB39" s="387"/>
      <c r="CC39" s="387"/>
      <c r="CD39" s="387"/>
      <c r="CE39" s="387"/>
      <c r="CF39" s="387"/>
      <c r="CG39" s="387"/>
      <c r="CH39" s="387"/>
      <c r="CI39" s="387"/>
      <c r="CJ39" s="387"/>
      <c r="CK39" s="387"/>
      <c r="CL39" s="387"/>
      <c r="CM39" s="387"/>
      <c r="CN39" s="387"/>
      <c r="CO39" s="387"/>
      <c r="CP39" s="387"/>
      <c r="CQ39" s="387"/>
      <c r="CR39" s="387"/>
      <c r="CS39" s="387"/>
      <c r="CT39" s="387"/>
      <c r="CU39" s="387"/>
      <c r="CV39" s="387"/>
      <c r="CW39" s="387"/>
      <c r="CX39" s="387"/>
      <c r="CY39" s="387"/>
      <c r="CZ39" s="387"/>
      <c r="DA39" s="387"/>
      <c r="DB39" s="387"/>
      <c r="DC39" s="387"/>
      <c r="DD39" s="387"/>
      <c r="DE39" s="387"/>
      <c r="DF39" s="387"/>
      <c r="DG39" s="387"/>
      <c r="DH39" s="387"/>
      <c r="DI39" s="387"/>
      <c r="DJ39" s="387"/>
      <c r="DK39" s="387"/>
      <c r="DL39" s="387"/>
      <c r="DM39" s="387"/>
      <c r="DN39" s="387"/>
      <c r="DO39" s="387"/>
      <c r="DP39" s="387"/>
      <c r="DQ39" s="387"/>
      <c r="DR39" s="387"/>
      <c r="DS39" s="387"/>
      <c r="DT39" s="387"/>
      <c r="DU39" s="387"/>
      <c r="DV39" s="387"/>
      <c r="DW39" s="387"/>
      <c r="DX39" s="387"/>
      <c r="DY39" s="387"/>
      <c r="DZ39" s="387"/>
      <c r="EA39" s="387"/>
      <c r="EB39" s="387"/>
      <c r="EC39" s="387"/>
      <c r="ED39" s="387"/>
      <c r="EE39" s="387"/>
      <c r="EF39" s="387"/>
      <c r="EG39" s="387"/>
      <c r="EH39" s="387"/>
      <c r="EI39" s="387"/>
      <c r="EJ39" s="387"/>
      <c r="EK39" s="387"/>
      <c r="EL39" s="387"/>
      <c r="EM39" s="387"/>
      <c r="EN39" s="387"/>
      <c r="EO39" s="387"/>
      <c r="EP39" s="387"/>
      <c r="EQ39" s="387"/>
      <c r="ER39" s="387"/>
      <c r="ES39" s="387"/>
      <c r="ET39" s="387"/>
      <c r="EU39" s="387"/>
      <c r="EV39" s="387"/>
      <c r="EW39" s="387"/>
      <c r="EX39" s="387"/>
      <c r="EY39" s="387"/>
      <c r="EZ39" s="387"/>
      <c r="FA39" s="387"/>
      <c r="FB39" s="387"/>
      <c r="FC39" s="387"/>
      <c r="FD39" s="387"/>
      <c r="FE39" s="387"/>
      <c r="FF39" s="387"/>
      <c r="FG39" s="387"/>
      <c r="FH39" s="387"/>
      <c r="FI39" s="387"/>
      <c r="FJ39" s="387"/>
      <c r="FK39" s="387"/>
      <c r="FL39" s="387"/>
      <c r="FM39" s="387"/>
      <c r="FN39" s="387"/>
      <c r="FO39" s="387"/>
      <c r="FP39" s="387"/>
      <c r="FQ39" s="387"/>
      <c r="FR39" s="387"/>
      <c r="FS39" s="387"/>
      <c r="FT39" s="387"/>
      <c r="FU39" s="387"/>
      <c r="FV39" s="387"/>
      <c r="FW39" s="387"/>
      <c r="FX39" s="387"/>
      <c r="FY39" s="387"/>
      <c r="FZ39" s="387"/>
      <c r="GA39" s="387"/>
      <c r="GB39" s="387"/>
      <c r="GC39" s="387"/>
      <c r="GD39" s="387"/>
      <c r="GE39" s="387"/>
      <c r="GF39" s="387"/>
      <c r="GG39" s="387"/>
      <c r="GH39" s="387"/>
      <c r="GI39" s="387"/>
      <c r="GJ39" s="387"/>
      <c r="GK39" s="387"/>
      <c r="GL39" s="387"/>
      <c r="GM39" s="387"/>
      <c r="GN39" s="387"/>
      <c r="GO39" s="387"/>
      <c r="GP39" s="387"/>
      <c r="GQ39" s="387"/>
      <c r="GR39" s="387"/>
      <c r="GS39" s="387"/>
      <c r="GT39" s="387"/>
      <c r="GU39" s="387"/>
      <c r="GV39" s="387"/>
      <c r="GW39" s="387"/>
      <c r="GX39" s="387"/>
      <c r="GY39" s="387"/>
      <c r="GZ39" s="387"/>
      <c r="HA39" s="387"/>
      <c r="HB39" s="387"/>
      <c r="HC39" s="387"/>
      <c r="HD39" s="387"/>
      <c r="HE39" s="387"/>
      <c r="HF39" s="387"/>
      <c r="HG39" s="387"/>
      <c r="HH39" s="387"/>
      <c r="HI39" s="387"/>
      <c r="HJ39" s="387"/>
      <c r="HK39" s="387"/>
      <c r="HL39" s="387"/>
      <c r="HM39" s="387"/>
      <c r="HN39" s="387"/>
      <c r="HO39" s="387"/>
      <c r="HP39" s="387"/>
      <c r="HQ39" s="387"/>
      <c r="HR39" s="387"/>
      <c r="HS39" s="387"/>
      <c r="HT39" s="387"/>
      <c r="HU39" s="387"/>
      <c r="HV39" s="387"/>
      <c r="HW39" s="387"/>
      <c r="HX39" s="387"/>
      <c r="HY39" s="387"/>
      <c r="HZ39" s="387"/>
      <c r="IA39" s="387"/>
      <c r="IB39" s="387"/>
      <c r="IC39" s="387"/>
      <c r="ID39" s="387"/>
      <c r="IE39" s="387"/>
      <c r="IF39" s="387"/>
      <c r="IG39" s="387"/>
      <c r="IH39" s="387"/>
      <c r="II39" s="387"/>
      <c r="IJ39" s="387"/>
      <c r="IK39" s="387"/>
      <c r="IL39" s="387"/>
      <c r="IM39" s="387"/>
      <c r="IN39" s="387"/>
      <c r="IO39" s="387"/>
      <c r="IP39" s="387"/>
      <c r="IQ39" s="387"/>
      <c r="IR39" s="387"/>
      <c r="IS39" s="387"/>
      <c r="IT39" s="387"/>
      <c r="IU39" s="391"/>
    </row>
    <row r="40" spans="1:255" ht="15.95" customHeight="1" thickBot="1">
      <c r="A40" s="406"/>
      <c r="B40" s="1113"/>
      <c r="C40" s="348"/>
      <c r="D40" s="349" t="s">
        <v>205</v>
      </c>
      <c r="E40" s="358"/>
      <c r="F40" s="280"/>
      <c r="G40" s="248"/>
      <c r="H40" s="248"/>
      <c r="I40" s="248"/>
      <c r="J40" s="248"/>
      <c r="K40" s="248"/>
      <c r="L40" s="387"/>
      <c r="M40" s="387"/>
      <c r="N40" s="387"/>
      <c r="O40" s="387"/>
      <c r="P40" s="387"/>
      <c r="Q40" s="387"/>
      <c r="R40" s="387"/>
      <c r="S40" s="387"/>
      <c r="T40" s="387"/>
      <c r="U40" s="387"/>
      <c r="V40" s="387"/>
      <c r="W40" s="387"/>
      <c r="X40" s="387"/>
      <c r="Y40" s="387"/>
      <c r="Z40" s="387"/>
      <c r="AA40" s="387"/>
      <c r="AB40" s="387"/>
      <c r="AC40" s="387"/>
      <c r="AD40" s="387"/>
      <c r="AE40" s="387"/>
      <c r="AF40" s="387"/>
      <c r="AG40" s="387"/>
      <c r="AH40" s="387"/>
      <c r="AI40" s="387"/>
      <c r="AJ40" s="387"/>
      <c r="AK40" s="387"/>
      <c r="AL40" s="387"/>
      <c r="AM40" s="387"/>
      <c r="AN40" s="387"/>
      <c r="AO40" s="387"/>
      <c r="AP40" s="387"/>
      <c r="AQ40" s="387"/>
      <c r="AR40" s="387"/>
      <c r="AS40" s="387"/>
      <c r="AT40" s="387"/>
      <c r="AU40" s="387"/>
      <c r="AV40" s="387"/>
      <c r="AW40" s="387"/>
      <c r="AX40" s="387"/>
      <c r="AY40" s="387"/>
      <c r="AZ40" s="387"/>
      <c r="BA40" s="387"/>
      <c r="BB40" s="387"/>
      <c r="BC40" s="387"/>
      <c r="BD40" s="387"/>
      <c r="BE40" s="387"/>
      <c r="BF40" s="387"/>
      <c r="BG40" s="387"/>
      <c r="BH40" s="387"/>
      <c r="BI40" s="387"/>
      <c r="BJ40" s="387"/>
      <c r="BK40" s="387"/>
      <c r="BL40" s="387"/>
      <c r="BM40" s="387"/>
      <c r="BN40" s="387"/>
      <c r="BO40" s="387"/>
      <c r="BP40" s="387"/>
      <c r="BQ40" s="387"/>
      <c r="BR40" s="387"/>
      <c r="BS40" s="387"/>
      <c r="BT40" s="387"/>
      <c r="BU40" s="387"/>
      <c r="BV40" s="387"/>
      <c r="BW40" s="387"/>
      <c r="BX40" s="387"/>
      <c r="BY40" s="387"/>
      <c r="BZ40" s="387"/>
      <c r="CA40" s="387"/>
      <c r="CB40" s="387"/>
      <c r="CC40" s="387"/>
      <c r="CD40" s="387"/>
      <c r="CE40" s="387"/>
      <c r="CF40" s="387"/>
      <c r="CG40" s="387"/>
      <c r="CH40" s="387"/>
      <c r="CI40" s="387"/>
      <c r="CJ40" s="387"/>
      <c r="CK40" s="387"/>
      <c r="CL40" s="387"/>
      <c r="CM40" s="387"/>
      <c r="CN40" s="387"/>
      <c r="CO40" s="387"/>
      <c r="CP40" s="387"/>
      <c r="CQ40" s="387"/>
      <c r="CR40" s="387"/>
      <c r="CS40" s="387"/>
      <c r="CT40" s="387"/>
      <c r="CU40" s="387"/>
      <c r="CV40" s="387"/>
      <c r="CW40" s="387"/>
      <c r="CX40" s="387"/>
      <c r="CY40" s="387"/>
      <c r="CZ40" s="387"/>
      <c r="DA40" s="387"/>
      <c r="DB40" s="387"/>
      <c r="DC40" s="387"/>
      <c r="DD40" s="387"/>
      <c r="DE40" s="387"/>
      <c r="DF40" s="387"/>
      <c r="DG40" s="387"/>
      <c r="DH40" s="387"/>
      <c r="DI40" s="387"/>
      <c r="DJ40" s="387"/>
      <c r="DK40" s="387"/>
      <c r="DL40" s="387"/>
      <c r="DM40" s="387"/>
      <c r="DN40" s="387"/>
      <c r="DO40" s="387"/>
      <c r="DP40" s="387"/>
      <c r="DQ40" s="387"/>
      <c r="DR40" s="387"/>
      <c r="DS40" s="387"/>
      <c r="DT40" s="387"/>
      <c r="DU40" s="387"/>
      <c r="DV40" s="387"/>
      <c r="DW40" s="387"/>
      <c r="DX40" s="387"/>
      <c r="DY40" s="387"/>
      <c r="DZ40" s="387"/>
      <c r="EA40" s="387"/>
      <c r="EB40" s="387"/>
      <c r="EC40" s="387"/>
      <c r="ED40" s="387"/>
      <c r="EE40" s="387"/>
      <c r="EF40" s="387"/>
      <c r="EG40" s="387"/>
      <c r="EH40" s="387"/>
      <c r="EI40" s="387"/>
      <c r="EJ40" s="387"/>
      <c r="EK40" s="387"/>
      <c r="EL40" s="387"/>
      <c r="EM40" s="387"/>
      <c r="EN40" s="387"/>
      <c r="EO40" s="387"/>
      <c r="EP40" s="387"/>
      <c r="EQ40" s="387"/>
      <c r="ER40" s="387"/>
      <c r="ES40" s="387"/>
      <c r="ET40" s="387"/>
      <c r="EU40" s="387"/>
      <c r="EV40" s="387"/>
      <c r="EW40" s="387"/>
      <c r="EX40" s="387"/>
      <c r="EY40" s="387"/>
      <c r="EZ40" s="387"/>
      <c r="FA40" s="387"/>
      <c r="FB40" s="387"/>
      <c r="FC40" s="387"/>
      <c r="FD40" s="387"/>
      <c r="FE40" s="387"/>
      <c r="FF40" s="387"/>
      <c r="FG40" s="387"/>
      <c r="FH40" s="387"/>
      <c r="FI40" s="387"/>
      <c r="FJ40" s="387"/>
      <c r="FK40" s="387"/>
      <c r="FL40" s="387"/>
      <c r="FM40" s="387"/>
      <c r="FN40" s="387"/>
      <c r="FO40" s="387"/>
      <c r="FP40" s="387"/>
      <c r="FQ40" s="387"/>
      <c r="FR40" s="387"/>
      <c r="FS40" s="387"/>
      <c r="FT40" s="387"/>
      <c r="FU40" s="387"/>
      <c r="FV40" s="387"/>
      <c r="FW40" s="387"/>
      <c r="FX40" s="387"/>
      <c r="FY40" s="387"/>
      <c r="FZ40" s="387"/>
      <c r="GA40" s="387"/>
      <c r="GB40" s="387"/>
      <c r="GC40" s="387"/>
      <c r="GD40" s="387"/>
      <c r="GE40" s="387"/>
      <c r="GF40" s="387"/>
      <c r="GG40" s="387"/>
      <c r="GH40" s="387"/>
      <c r="GI40" s="387"/>
      <c r="GJ40" s="387"/>
      <c r="GK40" s="387"/>
      <c r="GL40" s="387"/>
      <c r="GM40" s="387"/>
      <c r="GN40" s="387"/>
      <c r="GO40" s="387"/>
      <c r="GP40" s="387"/>
      <c r="GQ40" s="387"/>
      <c r="GR40" s="387"/>
      <c r="GS40" s="387"/>
      <c r="GT40" s="387"/>
      <c r="GU40" s="387"/>
      <c r="GV40" s="387"/>
      <c r="GW40" s="387"/>
      <c r="GX40" s="387"/>
      <c r="GY40" s="387"/>
      <c r="GZ40" s="387"/>
      <c r="HA40" s="387"/>
      <c r="HB40" s="387"/>
      <c r="HC40" s="387"/>
      <c r="HD40" s="387"/>
      <c r="HE40" s="387"/>
      <c r="HF40" s="387"/>
      <c r="HG40" s="387"/>
      <c r="HH40" s="387"/>
      <c r="HI40" s="387"/>
      <c r="HJ40" s="387"/>
      <c r="HK40" s="387"/>
      <c r="HL40" s="387"/>
      <c r="HM40" s="387"/>
      <c r="HN40" s="387"/>
      <c r="HO40" s="387"/>
      <c r="HP40" s="387"/>
      <c r="HQ40" s="387"/>
      <c r="HR40" s="387"/>
      <c r="HS40" s="387"/>
      <c r="HT40" s="387"/>
      <c r="HU40" s="387"/>
      <c r="HV40" s="387"/>
      <c r="HW40" s="387"/>
      <c r="HX40" s="387"/>
      <c r="HY40" s="387"/>
      <c r="HZ40" s="387"/>
      <c r="IA40" s="387"/>
      <c r="IB40" s="387"/>
      <c r="IC40" s="387"/>
      <c r="ID40" s="387"/>
      <c r="IE40" s="387"/>
      <c r="IF40" s="387"/>
      <c r="IG40" s="387"/>
      <c r="IH40" s="387"/>
      <c r="II40" s="387"/>
      <c r="IJ40" s="387"/>
      <c r="IK40" s="387"/>
      <c r="IL40" s="387"/>
      <c r="IM40" s="387"/>
      <c r="IN40" s="387"/>
      <c r="IO40" s="387"/>
      <c r="IP40" s="387"/>
      <c r="IQ40" s="387"/>
      <c r="IR40" s="387"/>
      <c r="IS40" s="387"/>
      <c r="IT40" s="387"/>
      <c r="IU40" s="391"/>
    </row>
    <row r="41" spans="1:255" ht="15.95" customHeight="1" thickBot="1">
      <c r="A41" s="406"/>
      <c r="B41" s="1113"/>
      <c r="C41" s="348"/>
      <c r="D41" s="349" t="s">
        <v>207</v>
      </c>
      <c r="E41" s="358"/>
      <c r="F41" s="280"/>
      <c r="G41" s="248"/>
      <c r="H41" s="248"/>
      <c r="I41" s="248"/>
      <c r="J41" s="248"/>
      <c r="K41" s="248"/>
      <c r="L41" s="387"/>
      <c r="M41" s="387"/>
      <c r="N41" s="387"/>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P41" s="387"/>
      <c r="AQ41" s="387"/>
      <c r="AR41" s="387"/>
      <c r="AS41" s="387"/>
      <c r="AT41" s="387"/>
      <c r="AU41" s="387"/>
      <c r="AV41" s="387"/>
      <c r="AW41" s="387"/>
      <c r="AX41" s="387"/>
      <c r="AY41" s="387"/>
      <c r="AZ41" s="387"/>
      <c r="BA41" s="387"/>
      <c r="BB41" s="387"/>
      <c r="BC41" s="387"/>
      <c r="BD41" s="387"/>
      <c r="BE41" s="387"/>
      <c r="BF41" s="387"/>
      <c r="BG41" s="387"/>
      <c r="BH41" s="387"/>
      <c r="BI41" s="387"/>
      <c r="BJ41" s="387"/>
      <c r="BK41" s="387"/>
      <c r="BL41" s="387"/>
      <c r="BM41" s="387"/>
      <c r="BN41" s="387"/>
      <c r="BO41" s="387"/>
      <c r="BP41" s="387"/>
      <c r="BQ41" s="387"/>
      <c r="BR41" s="387"/>
      <c r="BS41" s="387"/>
      <c r="BT41" s="387"/>
      <c r="BU41" s="387"/>
      <c r="BV41" s="387"/>
      <c r="BW41" s="387"/>
      <c r="BX41" s="387"/>
      <c r="BY41" s="387"/>
      <c r="BZ41" s="387"/>
      <c r="CA41" s="387"/>
      <c r="CB41" s="387"/>
      <c r="CC41" s="387"/>
      <c r="CD41" s="387"/>
      <c r="CE41" s="387"/>
      <c r="CF41" s="387"/>
      <c r="CG41" s="387"/>
      <c r="CH41" s="387"/>
      <c r="CI41" s="387"/>
      <c r="CJ41" s="387"/>
      <c r="CK41" s="387"/>
      <c r="CL41" s="387"/>
      <c r="CM41" s="387"/>
      <c r="CN41" s="387"/>
      <c r="CO41" s="387"/>
      <c r="CP41" s="387"/>
      <c r="CQ41" s="387"/>
      <c r="CR41" s="387"/>
      <c r="CS41" s="387"/>
      <c r="CT41" s="387"/>
      <c r="CU41" s="387"/>
      <c r="CV41" s="387"/>
      <c r="CW41" s="387"/>
      <c r="CX41" s="387"/>
      <c r="CY41" s="387"/>
      <c r="CZ41" s="387"/>
      <c r="DA41" s="387"/>
      <c r="DB41" s="387"/>
      <c r="DC41" s="387"/>
      <c r="DD41" s="387"/>
      <c r="DE41" s="387"/>
      <c r="DF41" s="387"/>
      <c r="DG41" s="387"/>
      <c r="DH41" s="387"/>
      <c r="DI41" s="387"/>
      <c r="DJ41" s="387"/>
      <c r="DK41" s="387"/>
      <c r="DL41" s="387"/>
      <c r="DM41" s="387"/>
      <c r="DN41" s="387"/>
      <c r="DO41" s="387"/>
      <c r="DP41" s="387"/>
      <c r="DQ41" s="387"/>
      <c r="DR41" s="387"/>
      <c r="DS41" s="387"/>
      <c r="DT41" s="387"/>
      <c r="DU41" s="387"/>
      <c r="DV41" s="387"/>
      <c r="DW41" s="387"/>
      <c r="DX41" s="387"/>
      <c r="DY41" s="387"/>
      <c r="DZ41" s="387"/>
      <c r="EA41" s="387"/>
      <c r="EB41" s="387"/>
      <c r="EC41" s="387"/>
      <c r="ED41" s="387"/>
      <c r="EE41" s="387"/>
      <c r="EF41" s="387"/>
      <c r="EG41" s="387"/>
      <c r="EH41" s="387"/>
      <c r="EI41" s="387"/>
      <c r="EJ41" s="387"/>
      <c r="EK41" s="387"/>
      <c r="EL41" s="387"/>
      <c r="EM41" s="387"/>
      <c r="EN41" s="387"/>
      <c r="EO41" s="387"/>
      <c r="EP41" s="387"/>
      <c r="EQ41" s="387"/>
      <c r="ER41" s="387"/>
      <c r="ES41" s="387"/>
      <c r="ET41" s="387"/>
      <c r="EU41" s="387"/>
      <c r="EV41" s="387"/>
      <c r="EW41" s="387"/>
      <c r="EX41" s="387"/>
      <c r="EY41" s="387"/>
      <c r="EZ41" s="387"/>
      <c r="FA41" s="387"/>
      <c r="FB41" s="387"/>
      <c r="FC41" s="387"/>
      <c r="FD41" s="387"/>
      <c r="FE41" s="387"/>
      <c r="FF41" s="387"/>
      <c r="FG41" s="387"/>
      <c r="FH41" s="387"/>
      <c r="FI41" s="387"/>
      <c r="FJ41" s="387"/>
      <c r="FK41" s="387"/>
      <c r="FL41" s="387"/>
      <c r="FM41" s="387"/>
      <c r="FN41" s="387"/>
      <c r="FO41" s="387"/>
      <c r="FP41" s="387"/>
      <c r="FQ41" s="387"/>
      <c r="FR41" s="387"/>
      <c r="FS41" s="387"/>
      <c r="FT41" s="387"/>
      <c r="FU41" s="387"/>
      <c r="FV41" s="387"/>
      <c r="FW41" s="387"/>
      <c r="FX41" s="387"/>
      <c r="FY41" s="387"/>
      <c r="FZ41" s="387"/>
      <c r="GA41" s="387"/>
      <c r="GB41" s="387"/>
      <c r="GC41" s="387"/>
      <c r="GD41" s="387"/>
      <c r="GE41" s="387"/>
      <c r="GF41" s="387"/>
      <c r="GG41" s="387"/>
      <c r="GH41" s="387"/>
      <c r="GI41" s="387"/>
      <c r="GJ41" s="387"/>
      <c r="GK41" s="387"/>
      <c r="GL41" s="387"/>
      <c r="GM41" s="387"/>
      <c r="GN41" s="387"/>
      <c r="GO41" s="387"/>
      <c r="GP41" s="387"/>
      <c r="GQ41" s="387"/>
      <c r="GR41" s="387"/>
      <c r="GS41" s="387"/>
      <c r="GT41" s="387"/>
      <c r="GU41" s="387"/>
      <c r="GV41" s="387"/>
      <c r="GW41" s="387"/>
      <c r="GX41" s="387"/>
      <c r="GY41" s="387"/>
      <c r="GZ41" s="387"/>
      <c r="HA41" s="387"/>
      <c r="HB41" s="387"/>
      <c r="HC41" s="387"/>
      <c r="HD41" s="387"/>
      <c r="HE41" s="387"/>
      <c r="HF41" s="387"/>
      <c r="HG41" s="387"/>
      <c r="HH41" s="387"/>
      <c r="HI41" s="387"/>
      <c r="HJ41" s="387"/>
      <c r="HK41" s="387"/>
      <c r="HL41" s="387"/>
      <c r="HM41" s="387"/>
      <c r="HN41" s="387"/>
      <c r="HO41" s="387"/>
      <c r="HP41" s="387"/>
      <c r="HQ41" s="387"/>
      <c r="HR41" s="387"/>
      <c r="HS41" s="387"/>
      <c r="HT41" s="387"/>
      <c r="HU41" s="387"/>
      <c r="HV41" s="387"/>
      <c r="HW41" s="387"/>
      <c r="HX41" s="387"/>
      <c r="HY41" s="387"/>
      <c r="HZ41" s="387"/>
      <c r="IA41" s="387"/>
      <c r="IB41" s="387"/>
      <c r="IC41" s="387"/>
      <c r="ID41" s="387"/>
      <c r="IE41" s="387"/>
      <c r="IF41" s="387"/>
      <c r="IG41" s="387"/>
      <c r="IH41" s="387"/>
      <c r="II41" s="387"/>
      <c r="IJ41" s="387"/>
      <c r="IK41" s="387"/>
      <c r="IL41" s="387"/>
      <c r="IM41" s="387"/>
      <c r="IN41" s="387"/>
      <c r="IO41" s="387"/>
      <c r="IP41" s="387"/>
      <c r="IQ41" s="387"/>
      <c r="IR41" s="387"/>
      <c r="IS41" s="387"/>
      <c r="IT41" s="387"/>
      <c r="IU41" s="391"/>
    </row>
    <row r="42" spans="1:255" ht="15.95" customHeight="1" thickBot="1">
      <c r="A42" s="406"/>
      <c r="B42" s="1113"/>
      <c r="C42" s="348"/>
      <c r="D42" s="349" t="s">
        <v>208</v>
      </c>
      <c r="E42" s="358"/>
      <c r="F42" s="280"/>
      <c r="G42" s="248"/>
      <c r="H42" s="248"/>
      <c r="I42" s="248"/>
      <c r="J42" s="248"/>
      <c r="K42" s="248"/>
      <c r="L42" s="387"/>
      <c r="M42" s="387"/>
      <c r="N42" s="387"/>
      <c r="O42" s="387"/>
      <c r="P42" s="387"/>
      <c r="Q42" s="387"/>
      <c r="R42" s="387"/>
      <c r="S42" s="387"/>
      <c r="T42" s="387"/>
      <c r="U42" s="387"/>
      <c r="V42" s="387"/>
      <c r="W42" s="387"/>
      <c r="X42" s="387"/>
      <c r="Y42" s="387"/>
      <c r="Z42" s="387"/>
      <c r="AA42" s="387"/>
      <c r="AB42" s="387"/>
      <c r="AC42" s="387"/>
      <c r="AD42" s="387"/>
      <c r="AE42" s="387"/>
      <c r="AF42" s="387"/>
      <c r="AG42" s="387"/>
      <c r="AH42" s="387"/>
      <c r="AI42" s="387"/>
      <c r="AJ42" s="387"/>
      <c r="AK42" s="387"/>
      <c r="AL42" s="387"/>
      <c r="AM42" s="387"/>
      <c r="AN42" s="387"/>
      <c r="AO42" s="387"/>
      <c r="AP42" s="387"/>
      <c r="AQ42" s="387"/>
      <c r="AR42" s="387"/>
      <c r="AS42" s="387"/>
      <c r="AT42" s="387"/>
      <c r="AU42" s="387"/>
      <c r="AV42" s="387"/>
      <c r="AW42" s="387"/>
      <c r="AX42" s="387"/>
      <c r="AY42" s="387"/>
      <c r="AZ42" s="387"/>
      <c r="BA42" s="387"/>
      <c r="BB42" s="387"/>
      <c r="BC42" s="387"/>
      <c r="BD42" s="387"/>
      <c r="BE42" s="387"/>
      <c r="BF42" s="387"/>
      <c r="BG42" s="387"/>
      <c r="BH42" s="387"/>
      <c r="BI42" s="387"/>
      <c r="BJ42" s="387"/>
      <c r="BK42" s="387"/>
      <c r="BL42" s="387"/>
      <c r="BM42" s="387"/>
      <c r="BN42" s="387"/>
      <c r="BO42" s="387"/>
      <c r="BP42" s="387"/>
      <c r="BQ42" s="387"/>
      <c r="BR42" s="387"/>
      <c r="BS42" s="387"/>
      <c r="BT42" s="387"/>
      <c r="BU42" s="387"/>
      <c r="BV42" s="387"/>
      <c r="BW42" s="387"/>
      <c r="BX42" s="387"/>
      <c r="BY42" s="387"/>
      <c r="BZ42" s="387"/>
      <c r="CA42" s="387"/>
      <c r="CB42" s="387"/>
      <c r="CC42" s="387"/>
      <c r="CD42" s="387"/>
      <c r="CE42" s="387"/>
      <c r="CF42" s="387"/>
      <c r="CG42" s="387"/>
      <c r="CH42" s="387"/>
      <c r="CI42" s="387"/>
      <c r="CJ42" s="387"/>
      <c r="CK42" s="387"/>
      <c r="CL42" s="387"/>
      <c r="CM42" s="387"/>
      <c r="CN42" s="387"/>
      <c r="CO42" s="387"/>
      <c r="CP42" s="387"/>
      <c r="CQ42" s="387"/>
      <c r="CR42" s="387"/>
      <c r="CS42" s="387"/>
      <c r="CT42" s="387"/>
      <c r="CU42" s="387"/>
      <c r="CV42" s="387"/>
      <c r="CW42" s="387"/>
      <c r="CX42" s="387"/>
      <c r="CY42" s="387"/>
      <c r="CZ42" s="387"/>
      <c r="DA42" s="387"/>
      <c r="DB42" s="387"/>
      <c r="DC42" s="387"/>
      <c r="DD42" s="387"/>
      <c r="DE42" s="387"/>
      <c r="DF42" s="387"/>
      <c r="DG42" s="387"/>
      <c r="DH42" s="387"/>
      <c r="DI42" s="387"/>
      <c r="DJ42" s="387"/>
      <c r="DK42" s="387"/>
      <c r="DL42" s="387"/>
      <c r="DM42" s="387"/>
      <c r="DN42" s="387"/>
      <c r="DO42" s="387"/>
      <c r="DP42" s="387"/>
      <c r="DQ42" s="387"/>
      <c r="DR42" s="387"/>
      <c r="DS42" s="387"/>
      <c r="DT42" s="387"/>
      <c r="DU42" s="387"/>
      <c r="DV42" s="387"/>
      <c r="DW42" s="387"/>
      <c r="DX42" s="387"/>
      <c r="DY42" s="387"/>
      <c r="DZ42" s="387"/>
      <c r="EA42" s="387"/>
      <c r="EB42" s="387"/>
      <c r="EC42" s="387"/>
      <c r="ED42" s="387"/>
      <c r="EE42" s="387"/>
      <c r="EF42" s="387"/>
      <c r="EG42" s="387"/>
      <c r="EH42" s="387"/>
      <c r="EI42" s="387"/>
      <c r="EJ42" s="387"/>
      <c r="EK42" s="387"/>
      <c r="EL42" s="387"/>
      <c r="EM42" s="387"/>
      <c r="EN42" s="387"/>
      <c r="EO42" s="387"/>
      <c r="EP42" s="387"/>
      <c r="EQ42" s="387"/>
      <c r="ER42" s="387"/>
      <c r="ES42" s="387"/>
      <c r="ET42" s="387"/>
      <c r="EU42" s="387"/>
      <c r="EV42" s="387"/>
      <c r="EW42" s="387"/>
      <c r="EX42" s="387"/>
      <c r="EY42" s="387"/>
      <c r="EZ42" s="387"/>
      <c r="FA42" s="387"/>
      <c r="FB42" s="387"/>
      <c r="FC42" s="387"/>
      <c r="FD42" s="387"/>
      <c r="FE42" s="387"/>
      <c r="FF42" s="387"/>
      <c r="FG42" s="387"/>
      <c r="FH42" s="387"/>
      <c r="FI42" s="387"/>
      <c r="FJ42" s="387"/>
      <c r="FK42" s="387"/>
      <c r="FL42" s="387"/>
      <c r="FM42" s="387"/>
      <c r="FN42" s="387"/>
      <c r="FO42" s="387"/>
      <c r="FP42" s="387"/>
      <c r="FQ42" s="387"/>
      <c r="FR42" s="387"/>
      <c r="FS42" s="387"/>
      <c r="FT42" s="387"/>
      <c r="FU42" s="387"/>
      <c r="FV42" s="387"/>
      <c r="FW42" s="387"/>
      <c r="FX42" s="387"/>
      <c r="FY42" s="387"/>
      <c r="FZ42" s="387"/>
      <c r="GA42" s="387"/>
      <c r="GB42" s="387"/>
      <c r="GC42" s="387"/>
      <c r="GD42" s="387"/>
      <c r="GE42" s="387"/>
      <c r="GF42" s="387"/>
      <c r="GG42" s="387"/>
      <c r="GH42" s="387"/>
      <c r="GI42" s="387"/>
      <c r="GJ42" s="387"/>
      <c r="GK42" s="387"/>
      <c r="GL42" s="387"/>
      <c r="GM42" s="387"/>
      <c r="GN42" s="387"/>
      <c r="GO42" s="387"/>
      <c r="GP42" s="387"/>
      <c r="GQ42" s="387"/>
      <c r="GR42" s="387"/>
      <c r="GS42" s="387"/>
      <c r="GT42" s="387"/>
      <c r="GU42" s="387"/>
      <c r="GV42" s="387"/>
      <c r="GW42" s="387"/>
      <c r="GX42" s="387"/>
      <c r="GY42" s="387"/>
      <c r="GZ42" s="387"/>
      <c r="HA42" s="387"/>
      <c r="HB42" s="387"/>
      <c r="HC42" s="387"/>
      <c r="HD42" s="387"/>
      <c r="HE42" s="387"/>
      <c r="HF42" s="387"/>
      <c r="HG42" s="387"/>
      <c r="HH42" s="387"/>
      <c r="HI42" s="387"/>
      <c r="HJ42" s="387"/>
      <c r="HK42" s="387"/>
      <c r="HL42" s="387"/>
      <c r="HM42" s="387"/>
      <c r="HN42" s="387"/>
      <c r="HO42" s="387"/>
      <c r="HP42" s="387"/>
      <c r="HQ42" s="387"/>
      <c r="HR42" s="387"/>
      <c r="HS42" s="387"/>
      <c r="HT42" s="387"/>
      <c r="HU42" s="387"/>
      <c r="HV42" s="387"/>
      <c r="HW42" s="387"/>
      <c r="HX42" s="387"/>
      <c r="HY42" s="387"/>
      <c r="HZ42" s="387"/>
      <c r="IA42" s="387"/>
      <c r="IB42" s="387"/>
      <c r="IC42" s="387"/>
      <c r="ID42" s="387"/>
      <c r="IE42" s="387"/>
      <c r="IF42" s="387"/>
      <c r="IG42" s="387"/>
      <c r="IH42" s="387"/>
      <c r="II42" s="387"/>
      <c r="IJ42" s="387"/>
      <c r="IK42" s="387"/>
      <c r="IL42" s="387"/>
      <c r="IM42" s="387"/>
      <c r="IN42" s="387"/>
      <c r="IO42" s="387"/>
      <c r="IP42" s="387"/>
      <c r="IQ42" s="387"/>
      <c r="IR42" s="387"/>
      <c r="IS42" s="387"/>
      <c r="IT42" s="387"/>
      <c r="IU42" s="391"/>
    </row>
    <row r="43" spans="1:255" ht="15.95" customHeight="1" thickBot="1">
      <c r="A43" s="406"/>
      <c r="B43" s="1114"/>
      <c r="C43" s="284"/>
      <c r="D43" s="349" t="s">
        <v>210</v>
      </c>
      <c r="E43" s="358"/>
      <c r="F43" s="280"/>
      <c r="G43" s="248"/>
      <c r="H43" s="248"/>
      <c r="I43" s="248"/>
      <c r="J43" s="248"/>
      <c r="K43" s="248"/>
      <c r="L43" s="387"/>
      <c r="M43" s="387"/>
      <c r="N43" s="387"/>
      <c r="O43" s="387"/>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7"/>
      <c r="AM43" s="387"/>
      <c r="AN43" s="387"/>
      <c r="AO43" s="387"/>
      <c r="AP43" s="387"/>
      <c r="AQ43" s="387"/>
      <c r="AR43" s="387"/>
      <c r="AS43" s="387"/>
      <c r="AT43" s="387"/>
      <c r="AU43" s="387"/>
      <c r="AV43" s="387"/>
      <c r="AW43" s="387"/>
      <c r="AX43" s="387"/>
      <c r="AY43" s="387"/>
      <c r="AZ43" s="387"/>
      <c r="BA43" s="387"/>
      <c r="BB43" s="387"/>
      <c r="BC43" s="387"/>
      <c r="BD43" s="387"/>
      <c r="BE43" s="387"/>
      <c r="BF43" s="387"/>
      <c r="BG43" s="387"/>
      <c r="BH43" s="387"/>
      <c r="BI43" s="387"/>
      <c r="BJ43" s="387"/>
      <c r="BK43" s="387"/>
      <c r="BL43" s="387"/>
      <c r="BM43" s="387"/>
      <c r="BN43" s="387"/>
      <c r="BO43" s="387"/>
      <c r="BP43" s="387"/>
      <c r="BQ43" s="387"/>
      <c r="BR43" s="387"/>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c r="CX43" s="387"/>
      <c r="CY43" s="387"/>
      <c r="CZ43" s="387"/>
      <c r="DA43" s="387"/>
      <c r="DB43" s="387"/>
      <c r="DC43" s="387"/>
      <c r="DD43" s="387"/>
      <c r="DE43" s="387"/>
      <c r="DF43" s="387"/>
      <c r="DG43" s="387"/>
      <c r="DH43" s="387"/>
      <c r="DI43" s="387"/>
      <c r="DJ43" s="387"/>
      <c r="DK43" s="387"/>
      <c r="DL43" s="387"/>
      <c r="DM43" s="387"/>
      <c r="DN43" s="387"/>
      <c r="DO43" s="387"/>
      <c r="DP43" s="387"/>
      <c r="DQ43" s="387"/>
      <c r="DR43" s="387"/>
      <c r="DS43" s="387"/>
      <c r="DT43" s="387"/>
      <c r="DU43" s="387"/>
      <c r="DV43" s="387"/>
      <c r="DW43" s="387"/>
      <c r="DX43" s="387"/>
      <c r="DY43" s="387"/>
      <c r="DZ43" s="387"/>
      <c r="EA43" s="387"/>
      <c r="EB43" s="387"/>
      <c r="EC43" s="387"/>
      <c r="ED43" s="387"/>
      <c r="EE43" s="387"/>
      <c r="EF43" s="387"/>
      <c r="EG43" s="387"/>
      <c r="EH43" s="387"/>
      <c r="EI43" s="387"/>
      <c r="EJ43" s="387"/>
      <c r="EK43" s="387"/>
      <c r="EL43" s="387"/>
      <c r="EM43" s="387"/>
      <c r="EN43" s="387"/>
      <c r="EO43" s="387"/>
      <c r="EP43" s="387"/>
      <c r="EQ43" s="387"/>
      <c r="ER43" s="387"/>
      <c r="ES43" s="387"/>
      <c r="ET43" s="387"/>
      <c r="EU43" s="387"/>
      <c r="EV43" s="387"/>
      <c r="EW43" s="387"/>
      <c r="EX43" s="387"/>
      <c r="EY43" s="387"/>
      <c r="EZ43" s="387"/>
      <c r="FA43" s="387"/>
      <c r="FB43" s="387"/>
      <c r="FC43" s="387"/>
      <c r="FD43" s="387"/>
      <c r="FE43" s="387"/>
      <c r="FF43" s="387"/>
      <c r="FG43" s="387"/>
      <c r="FH43" s="387"/>
      <c r="FI43" s="387"/>
      <c r="FJ43" s="387"/>
      <c r="FK43" s="387"/>
      <c r="FL43" s="387"/>
      <c r="FM43" s="387"/>
      <c r="FN43" s="387"/>
      <c r="FO43" s="387"/>
      <c r="FP43" s="387"/>
      <c r="FQ43" s="387"/>
      <c r="FR43" s="387"/>
      <c r="FS43" s="387"/>
      <c r="FT43" s="387"/>
      <c r="FU43" s="387"/>
      <c r="FV43" s="387"/>
      <c r="FW43" s="387"/>
      <c r="FX43" s="387"/>
      <c r="FY43" s="387"/>
      <c r="FZ43" s="387"/>
      <c r="GA43" s="387"/>
      <c r="GB43" s="387"/>
      <c r="GC43" s="387"/>
      <c r="GD43" s="387"/>
      <c r="GE43" s="387"/>
      <c r="GF43" s="387"/>
      <c r="GG43" s="387"/>
      <c r="GH43" s="387"/>
      <c r="GI43" s="387"/>
      <c r="GJ43" s="387"/>
      <c r="GK43" s="387"/>
      <c r="GL43" s="387"/>
      <c r="GM43" s="387"/>
      <c r="GN43" s="387"/>
      <c r="GO43" s="387"/>
      <c r="GP43" s="387"/>
      <c r="GQ43" s="387"/>
      <c r="GR43" s="387"/>
      <c r="GS43" s="387"/>
      <c r="GT43" s="387"/>
      <c r="GU43" s="387"/>
      <c r="GV43" s="387"/>
      <c r="GW43" s="387"/>
      <c r="GX43" s="387"/>
      <c r="GY43" s="387"/>
      <c r="GZ43" s="387"/>
      <c r="HA43" s="387"/>
      <c r="HB43" s="387"/>
      <c r="HC43" s="387"/>
      <c r="HD43" s="387"/>
      <c r="HE43" s="387"/>
      <c r="HF43" s="387"/>
      <c r="HG43" s="387"/>
      <c r="HH43" s="387"/>
      <c r="HI43" s="387"/>
      <c r="HJ43" s="387"/>
      <c r="HK43" s="387"/>
      <c r="HL43" s="387"/>
      <c r="HM43" s="387"/>
      <c r="HN43" s="387"/>
      <c r="HO43" s="387"/>
      <c r="HP43" s="387"/>
      <c r="HQ43" s="387"/>
      <c r="HR43" s="387"/>
      <c r="HS43" s="387"/>
      <c r="HT43" s="387"/>
      <c r="HU43" s="387"/>
      <c r="HV43" s="387"/>
      <c r="HW43" s="387"/>
      <c r="HX43" s="387"/>
      <c r="HY43" s="387"/>
      <c r="HZ43" s="387"/>
      <c r="IA43" s="387"/>
      <c r="IB43" s="387"/>
      <c r="IC43" s="387"/>
      <c r="ID43" s="387"/>
      <c r="IE43" s="387"/>
      <c r="IF43" s="387"/>
      <c r="IG43" s="387"/>
      <c r="IH43" s="387"/>
      <c r="II43" s="387"/>
      <c r="IJ43" s="387"/>
      <c r="IK43" s="387"/>
      <c r="IL43" s="387"/>
      <c r="IM43" s="387"/>
      <c r="IN43" s="387"/>
      <c r="IO43" s="387"/>
      <c r="IP43" s="387"/>
      <c r="IQ43" s="387"/>
      <c r="IR43" s="387"/>
      <c r="IS43" s="387"/>
      <c r="IT43" s="387"/>
      <c r="IU43" s="391"/>
    </row>
    <row r="44" spans="1:255" ht="15" customHeight="1" thickBot="1">
      <c r="A44" s="398"/>
      <c r="B44" s="340"/>
      <c r="C44" s="341"/>
      <c r="D44" s="342"/>
      <c r="E44" s="342"/>
      <c r="F44" s="270"/>
      <c r="G44" s="248"/>
      <c r="H44" s="248"/>
      <c r="I44" s="248"/>
      <c r="J44" s="248"/>
      <c r="K44" s="248"/>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7"/>
      <c r="AM44" s="387"/>
      <c r="AN44" s="387"/>
      <c r="AO44" s="387"/>
      <c r="AP44" s="387"/>
      <c r="AQ44" s="387"/>
      <c r="AR44" s="387"/>
      <c r="AS44" s="387"/>
      <c r="AT44" s="387"/>
      <c r="AU44" s="387"/>
      <c r="AV44" s="387"/>
      <c r="AW44" s="387"/>
      <c r="AX44" s="387"/>
      <c r="AY44" s="387"/>
      <c r="AZ44" s="387"/>
      <c r="BA44" s="387"/>
      <c r="BB44" s="387"/>
      <c r="BC44" s="387"/>
      <c r="BD44" s="387"/>
      <c r="BE44" s="387"/>
      <c r="BF44" s="387"/>
      <c r="BG44" s="387"/>
      <c r="BH44" s="387"/>
      <c r="BI44" s="387"/>
      <c r="BJ44" s="387"/>
      <c r="BK44" s="387"/>
      <c r="BL44" s="387"/>
      <c r="BM44" s="387"/>
      <c r="BN44" s="387"/>
      <c r="BO44" s="387"/>
      <c r="BP44" s="387"/>
      <c r="BQ44" s="387"/>
      <c r="BR44" s="387"/>
      <c r="BS44" s="387"/>
      <c r="BT44" s="387"/>
      <c r="BU44" s="387"/>
      <c r="BV44" s="387"/>
      <c r="BW44" s="387"/>
      <c r="BX44" s="387"/>
      <c r="BY44" s="387"/>
      <c r="BZ44" s="387"/>
      <c r="CA44" s="387"/>
      <c r="CB44" s="387"/>
      <c r="CC44" s="387"/>
      <c r="CD44" s="387"/>
      <c r="CE44" s="387"/>
      <c r="CF44" s="387"/>
      <c r="CG44" s="387"/>
      <c r="CH44" s="387"/>
      <c r="CI44" s="387"/>
      <c r="CJ44" s="387"/>
      <c r="CK44" s="387"/>
      <c r="CL44" s="387"/>
      <c r="CM44" s="387"/>
      <c r="CN44" s="387"/>
      <c r="CO44" s="387"/>
      <c r="CP44" s="387"/>
      <c r="CQ44" s="387"/>
      <c r="CR44" s="387"/>
      <c r="CS44" s="387"/>
      <c r="CT44" s="387"/>
      <c r="CU44" s="387"/>
      <c r="CV44" s="387"/>
      <c r="CW44" s="387"/>
      <c r="CX44" s="387"/>
      <c r="CY44" s="387"/>
      <c r="CZ44" s="387"/>
      <c r="DA44" s="387"/>
      <c r="DB44" s="387"/>
      <c r="DC44" s="387"/>
      <c r="DD44" s="387"/>
      <c r="DE44" s="387"/>
      <c r="DF44" s="387"/>
      <c r="DG44" s="387"/>
      <c r="DH44" s="387"/>
      <c r="DI44" s="387"/>
      <c r="DJ44" s="387"/>
      <c r="DK44" s="387"/>
      <c r="DL44" s="387"/>
      <c r="DM44" s="387"/>
      <c r="DN44" s="387"/>
      <c r="DO44" s="387"/>
      <c r="DP44" s="387"/>
      <c r="DQ44" s="387"/>
      <c r="DR44" s="387"/>
      <c r="DS44" s="387"/>
      <c r="DT44" s="387"/>
      <c r="DU44" s="387"/>
      <c r="DV44" s="387"/>
      <c r="DW44" s="387"/>
      <c r="DX44" s="387"/>
      <c r="DY44" s="387"/>
      <c r="DZ44" s="387"/>
      <c r="EA44" s="387"/>
      <c r="EB44" s="387"/>
      <c r="EC44" s="387"/>
      <c r="ED44" s="387"/>
      <c r="EE44" s="387"/>
      <c r="EF44" s="387"/>
      <c r="EG44" s="387"/>
      <c r="EH44" s="387"/>
      <c r="EI44" s="387"/>
      <c r="EJ44" s="387"/>
      <c r="EK44" s="387"/>
      <c r="EL44" s="387"/>
      <c r="EM44" s="387"/>
      <c r="EN44" s="387"/>
      <c r="EO44" s="387"/>
      <c r="EP44" s="387"/>
      <c r="EQ44" s="387"/>
      <c r="ER44" s="387"/>
      <c r="ES44" s="387"/>
      <c r="ET44" s="387"/>
      <c r="EU44" s="387"/>
      <c r="EV44" s="387"/>
      <c r="EW44" s="387"/>
      <c r="EX44" s="387"/>
      <c r="EY44" s="387"/>
      <c r="EZ44" s="387"/>
      <c r="FA44" s="387"/>
      <c r="FB44" s="387"/>
      <c r="FC44" s="387"/>
      <c r="FD44" s="387"/>
      <c r="FE44" s="387"/>
      <c r="FF44" s="387"/>
      <c r="FG44" s="387"/>
      <c r="FH44" s="387"/>
      <c r="FI44" s="387"/>
      <c r="FJ44" s="387"/>
      <c r="FK44" s="387"/>
      <c r="FL44" s="387"/>
      <c r="FM44" s="387"/>
      <c r="FN44" s="387"/>
      <c r="FO44" s="387"/>
      <c r="FP44" s="387"/>
      <c r="FQ44" s="387"/>
      <c r="FR44" s="387"/>
      <c r="FS44" s="387"/>
      <c r="FT44" s="387"/>
      <c r="FU44" s="387"/>
      <c r="FV44" s="387"/>
      <c r="FW44" s="387"/>
      <c r="FX44" s="387"/>
      <c r="FY44" s="387"/>
      <c r="FZ44" s="387"/>
      <c r="GA44" s="387"/>
      <c r="GB44" s="387"/>
      <c r="GC44" s="387"/>
      <c r="GD44" s="387"/>
      <c r="GE44" s="387"/>
      <c r="GF44" s="387"/>
      <c r="GG44" s="387"/>
      <c r="GH44" s="387"/>
      <c r="GI44" s="387"/>
      <c r="GJ44" s="387"/>
      <c r="GK44" s="387"/>
      <c r="GL44" s="387"/>
      <c r="GM44" s="387"/>
      <c r="GN44" s="387"/>
      <c r="GO44" s="387"/>
      <c r="GP44" s="387"/>
      <c r="GQ44" s="387"/>
      <c r="GR44" s="387"/>
      <c r="GS44" s="387"/>
      <c r="GT44" s="387"/>
      <c r="GU44" s="387"/>
      <c r="GV44" s="387"/>
      <c r="GW44" s="387"/>
      <c r="GX44" s="387"/>
      <c r="GY44" s="387"/>
      <c r="GZ44" s="387"/>
      <c r="HA44" s="387"/>
      <c r="HB44" s="387"/>
      <c r="HC44" s="387"/>
      <c r="HD44" s="387"/>
      <c r="HE44" s="387"/>
      <c r="HF44" s="387"/>
      <c r="HG44" s="387"/>
      <c r="HH44" s="387"/>
      <c r="HI44" s="387"/>
      <c r="HJ44" s="387"/>
      <c r="HK44" s="387"/>
      <c r="HL44" s="387"/>
      <c r="HM44" s="387"/>
      <c r="HN44" s="387"/>
      <c r="HO44" s="387"/>
      <c r="HP44" s="387"/>
      <c r="HQ44" s="387"/>
      <c r="HR44" s="387"/>
      <c r="HS44" s="387"/>
      <c r="HT44" s="387"/>
      <c r="HU44" s="387"/>
      <c r="HV44" s="387"/>
      <c r="HW44" s="387"/>
      <c r="HX44" s="387"/>
      <c r="HY44" s="387"/>
      <c r="HZ44" s="387"/>
      <c r="IA44" s="387"/>
      <c r="IB44" s="387"/>
      <c r="IC44" s="387"/>
      <c r="ID44" s="387"/>
      <c r="IE44" s="387"/>
      <c r="IF44" s="387"/>
      <c r="IG44" s="387"/>
      <c r="IH44" s="387"/>
      <c r="II44" s="387"/>
      <c r="IJ44" s="387"/>
      <c r="IK44" s="387"/>
      <c r="IL44" s="387"/>
      <c r="IM44" s="387"/>
      <c r="IN44" s="387"/>
      <c r="IO44" s="387"/>
      <c r="IP44" s="387"/>
      <c r="IQ44" s="387"/>
      <c r="IR44" s="387"/>
      <c r="IS44" s="387"/>
      <c r="IT44" s="387"/>
      <c r="IU44" s="391"/>
    </row>
    <row r="45" spans="1:255" ht="15" customHeight="1" thickBot="1">
      <c r="A45" s="406"/>
      <c r="B45" s="352" t="s">
        <v>215</v>
      </c>
      <c r="C45" s="353"/>
      <c r="D45" s="353"/>
      <c r="E45" s="353"/>
      <c r="F45" s="354"/>
      <c r="G45" s="280"/>
      <c r="H45" s="248"/>
      <c r="I45" s="248"/>
      <c r="J45" s="248"/>
      <c r="K45" s="248"/>
      <c r="L45" s="387"/>
      <c r="M45" s="387"/>
      <c r="N45" s="387"/>
      <c r="O45" s="387"/>
      <c r="P45" s="387"/>
      <c r="Q45" s="387"/>
      <c r="R45" s="387"/>
      <c r="S45" s="387"/>
      <c r="T45" s="387"/>
      <c r="U45" s="387"/>
      <c r="V45" s="387"/>
      <c r="W45" s="387"/>
      <c r="X45" s="387"/>
      <c r="Y45" s="387"/>
      <c r="Z45" s="387"/>
      <c r="AA45" s="387"/>
      <c r="AB45" s="387"/>
      <c r="AC45" s="387"/>
      <c r="AD45" s="387"/>
      <c r="AE45" s="387"/>
      <c r="AF45" s="387"/>
      <c r="AG45" s="387"/>
      <c r="AH45" s="387"/>
      <c r="AI45" s="387"/>
      <c r="AJ45" s="387"/>
      <c r="AK45" s="387"/>
      <c r="AL45" s="387"/>
      <c r="AM45" s="387"/>
      <c r="AN45" s="387"/>
      <c r="AO45" s="387"/>
      <c r="AP45" s="387"/>
      <c r="AQ45" s="387"/>
      <c r="AR45" s="387"/>
      <c r="AS45" s="387"/>
      <c r="AT45" s="387"/>
      <c r="AU45" s="387"/>
      <c r="AV45" s="387"/>
      <c r="AW45" s="387"/>
      <c r="AX45" s="387"/>
      <c r="AY45" s="387"/>
      <c r="AZ45" s="387"/>
      <c r="BA45" s="387"/>
      <c r="BB45" s="387"/>
      <c r="BC45" s="387"/>
      <c r="BD45" s="387"/>
      <c r="BE45" s="387"/>
      <c r="BF45" s="387"/>
      <c r="BG45" s="387"/>
      <c r="BH45" s="387"/>
      <c r="BI45" s="387"/>
      <c r="BJ45" s="387"/>
      <c r="BK45" s="387"/>
      <c r="BL45" s="387"/>
      <c r="BM45" s="387"/>
      <c r="BN45" s="387"/>
      <c r="BO45" s="387"/>
      <c r="BP45" s="387"/>
      <c r="BQ45" s="387"/>
      <c r="BR45" s="387"/>
      <c r="BS45" s="387"/>
      <c r="BT45" s="387"/>
      <c r="BU45" s="387"/>
      <c r="BV45" s="387"/>
      <c r="BW45" s="387"/>
      <c r="BX45" s="387"/>
      <c r="BY45" s="387"/>
      <c r="BZ45" s="387"/>
      <c r="CA45" s="387"/>
      <c r="CB45" s="387"/>
      <c r="CC45" s="387"/>
      <c r="CD45" s="387"/>
      <c r="CE45" s="387"/>
      <c r="CF45" s="387"/>
      <c r="CG45" s="387"/>
      <c r="CH45" s="387"/>
      <c r="CI45" s="387"/>
      <c r="CJ45" s="387"/>
      <c r="CK45" s="387"/>
      <c r="CL45" s="387"/>
      <c r="CM45" s="387"/>
      <c r="CN45" s="387"/>
      <c r="CO45" s="387"/>
      <c r="CP45" s="387"/>
      <c r="CQ45" s="387"/>
      <c r="CR45" s="387"/>
      <c r="CS45" s="387"/>
      <c r="CT45" s="387"/>
      <c r="CU45" s="387"/>
      <c r="CV45" s="387"/>
      <c r="CW45" s="387"/>
      <c r="CX45" s="387"/>
      <c r="CY45" s="387"/>
      <c r="CZ45" s="387"/>
      <c r="DA45" s="387"/>
      <c r="DB45" s="387"/>
      <c r="DC45" s="387"/>
      <c r="DD45" s="387"/>
      <c r="DE45" s="387"/>
      <c r="DF45" s="387"/>
      <c r="DG45" s="387"/>
      <c r="DH45" s="387"/>
      <c r="DI45" s="387"/>
      <c r="DJ45" s="387"/>
      <c r="DK45" s="387"/>
      <c r="DL45" s="387"/>
      <c r="DM45" s="387"/>
      <c r="DN45" s="387"/>
      <c r="DO45" s="387"/>
      <c r="DP45" s="387"/>
      <c r="DQ45" s="387"/>
      <c r="DR45" s="387"/>
      <c r="DS45" s="387"/>
      <c r="DT45" s="387"/>
      <c r="DU45" s="387"/>
      <c r="DV45" s="387"/>
      <c r="DW45" s="387"/>
      <c r="DX45" s="387"/>
      <c r="DY45" s="387"/>
      <c r="DZ45" s="387"/>
      <c r="EA45" s="387"/>
      <c r="EB45" s="387"/>
      <c r="EC45" s="387"/>
      <c r="ED45" s="387"/>
      <c r="EE45" s="387"/>
      <c r="EF45" s="387"/>
      <c r="EG45" s="387"/>
      <c r="EH45" s="387"/>
      <c r="EI45" s="387"/>
      <c r="EJ45" s="387"/>
      <c r="EK45" s="387"/>
      <c r="EL45" s="387"/>
      <c r="EM45" s="387"/>
      <c r="EN45" s="387"/>
      <c r="EO45" s="387"/>
      <c r="EP45" s="387"/>
      <c r="EQ45" s="387"/>
      <c r="ER45" s="387"/>
      <c r="ES45" s="387"/>
      <c r="ET45" s="387"/>
      <c r="EU45" s="387"/>
      <c r="EV45" s="387"/>
      <c r="EW45" s="387"/>
      <c r="EX45" s="387"/>
      <c r="EY45" s="387"/>
      <c r="EZ45" s="387"/>
      <c r="FA45" s="387"/>
      <c r="FB45" s="387"/>
      <c r="FC45" s="387"/>
      <c r="FD45" s="387"/>
      <c r="FE45" s="387"/>
      <c r="FF45" s="387"/>
      <c r="FG45" s="387"/>
      <c r="FH45" s="387"/>
      <c r="FI45" s="387"/>
      <c r="FJ45" s="387"/>
      <c r="FK45" s="387"/>
      <c r="FL45" s="387"/>
      <c r="FM45" s="387"/>
      <c r="FN45" s="387"/>
      <c r="FO45" s="387"/>
      <c r="FP45" s="387"/>
      <c r="FQ45" s="387"/>
      <c r="FR45" s="387"/>
      <c r="FS45" s="387"/>
      <c r="FT45" s="387"/>
      <c r="FU45" s="387"/>
      <c r="FV45" s="387"/>
      <c r="FW45" s="387"/>
      <c r="FX45" s="387"/>
      <c r="FY45" s="387"/>
      <c r="FZ45" s="387"/>
      <c r="GA45" s="387"/>
      <c r="GB45" s="387"/>
      <c r="GC45" s="387"/>
      <c r="GD45" s="387"/>
      <c r="GE45" s="387"/>
      <c r="GF45" s="387"/>
      <c r="GG45" s="387"/>
      <c r="GH45" s="387"/>
      <c r="GI45" s="387"/>
      <c r="GJ45" s="387"/>
      <c r="GK45" s="387"/>
      <c r="GL45" s="387"/>
      <c r="GM45" s="387"/>
      <c r="GN45" s="387"/>
      <c r="GO45" s="387"/>
      <c r="GP45" s="387"/>
      <c r="GQ45" s="387"/>
      <c r="GR45" s="387"/>
      <c r="GS45" s="387"/>
      <c r="GT45" s="387"/>
      <c r="GU45" s="387"/>
      <c r="GV45" s="387"/>
      <c r="GW45" s="387"/>
      <c r="GX45" s="387"/>
      <c r="GY45" s="387"/>
      <c r="GZ45" s="387"/>
      <c r="HA45" s="387"/>
      <c r="HB45" s="387"/>
      <c r="HC45" s="387"/>
      <c r="HD45" s="387"/>
      <c r="HE45" s="387"/>
      <c r="HF45" s="387"/>
      <c r="HG45" s="387"/>
      <c r="HH45" s="387"/>
      <c r="HI45" s="387"/>
      <c r="HJ45" s="387"/>
      <c r="HK45" s="387"/>
      <c r="HL45" s="387"/>
      <c r="HM45" s="387"/>
      <c r="HN45" s="387"/>
      <c r="HO45" s="387"/>
      <c r="HP45" s="387"/>
      <c r="HQ45" s="387"/>
      <c r="HR45" s="387"/>
      <c r="HS45" s="387"/>
      <c r="HT45" s="387"/>
      <c r="HU45" s="387"/>
      <c r="HV45" s="387"/>
      <c r="HW45" s="387"/>
      <c r="HX45" s="387"/>
      <c r="HY45" s="387"/>
      <c r="HZ45" s="387"/>
      <c r="IA45" s="387"/>
      <c r="IB45" s="387"/>
      <c r="IC45" s="387"/>
      <c r="ID45" s="387"/>
      <c r="IE45" s="387"/>
      <c r="IF45" s="387"/>
      <c r="IG45" s="387"/>
      <c r="IH45" s="387"/>
      <c r="II45" s="387"/>
      <c r="IJ45" s="387"/>
      <c r="IK45" s="387"/>
      <c r="IL45" s="387"/>
      <c r="IM45" s="387"/>
      <c r="IN45" s="387"/>
      <c r="IO45" s="387"/>
      <c r="IP45" s="387"/>
      <c r="IQ45" s="387"/>
      <c r="IR45" s="387"/>
      <c r="IS45" s="387"/>
      <c r="IT45" s="387"/>
      <c r="IU45" s="391"/>
    </row>
    <row r="46" spans="1:255" ht="15.95" customHeight="1" thickBot="1">
      <c r="A46" s="406"/>
      <c r="B46" s="349" t="s">
        <v>216</v>
      </c>
      <c r="C46" s="350" t="s">
        <v>217</v>
      </c>
      <c r="D46" s="350" t="s">
        <v>218</v>
      </c>
      <c r="E46" s="350" t="s">
        <v>219</v>
      </c>
      <c r="F46" s="415"/>
      <c r="G46" s="248"/>
      <c r="H46" s="248"/>
      <c r="I46" s="248"/>
      <c r="J46" s="248"/>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87"/>
      <c r="AI46" s="387"/>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c r="BO46" s="387"/>
      <c r="BP46" s="387"/>
      <c r="BQ46" s="387"/>
      <c r="BR46" s="387"/>
      <c r="BS46" s="387"/>
      <c r="BT46" s="387"/>
      <c r="BU46" s="387"/>
      <c r="BV46" s="387"/>
      <c r="BW46" s="387"/>
      <c r="BX46" s="387"/>
      <c r="BY46" s="387"/>
      <c r="BZ46" s="387"/>
      <c r="CA46" s="387"/>
      <c r="CB46" s="387"/>
      <c r="CC46" s="387"/>
      <c r="CD46" s="387"/>
      <c r="CE46" s="387"/>
      <c r="CF46" s="387"/>
      <c r="CG46" s="387"/>
      <c r="CH46" s="387"/>
      <c r="CI46" s="387"/>
      <c r="CJ46" s="387"/>
      <c r="CK46" s="387"/>
      <c r="CL46" s="387"/>
      <c r="CM46" s="387"/>
      <c r="CN46" s="387"/>
      <c r="CO46" s="387"/>
      <c r="CP46" s="387"/>
      <c r="CQ46" s="387"/>
      <c r="CR46" s="387"/>
      <c r="CS46" s="387"/>
      <c r="CT46" s="387"/>
      <c r="CU46" s="387"/>
      <c r="CV46" s="387"/>
      <c r="CW46" s="387"/>
      <c r="CX46" s="387"/>
      <c r="CY46" s="387"/>
      <c r="CZ46" s="387"/>
      <c r="DA46" s="387"/>
      <c r="DB46" s="387"/>
      <c r="DC46" s="387"/>
      <c r="DD46" s="387"/>
      <c r="DE46" s="387"/>
      <c r="DF46" s="387"/>
      <c r="DG46" s="387"/>
      <c r="DH46" s="387"/>
      <c r="DI46" s="387"/>
      <c r="DJ46" s="387"/>
      <c r="DK46" s="387"/>
      <c r="DL46" s="387"/>
      <c r="DM46" s="387"/>
      <c r="DN46" s="387"/>
      <c r="DO46" s="387"/>
      <c r="DP46" s="387"/>
      <c r="DQ46" s="387"/>
      <c r="DR46" s="387"/>
      <c r="DS46" s="387"/>
      <c r="DT46" s="387"/>
      <c r="DU46" s="387"/>
      <c r="DV46" s="387"/>
      <c r="DW46" s="387"/>
      <c r="DX46" s="387"/>
      <c r="DY46" s="387"/>
      <c r="DZ46" s="387"/>
      <c r="EA46" s="387"/>
      <c r="EB46" s="387"/>
      <c r="EC46" s="387"/>
      <c r="ED46" s="387"/>
      <c r="EE46" s="387"/>
      <c r="EF46" s="387"/>
      <c r="EG46" s="387"/>
      <c r="EH46" s="387"/>
      <c r="EI46" s="387"/>
      <c r="EJ46" s="387"/>
      <c r="EK46" s="387"/>
      <c r="EL46" s="387"/>
      <c r="EM46" s="387"/>
      <c r="EN46" s="387"/>
      <c r="EO46" s="387"/>
      <c r="EP46" s="387"/>
      <c r="EQ46" s="387"/>
      <c r="ER46" s="387"/>
      <c r="ES46" s="387"/>
      <c r="ET46" s="387"/>
      <c r="EU46" s="387"/>
      <c r="EV46" s="387"/>
      <c r="EW46" s="387"/>
      <c r="EX46" s="387"/>
      <c r="EY46" s="387"/>
      <c r="EZ46" s="387"/>
      <c r="FA46" s="387"/>
      <c r="FB46" s="387"/>
      <c r="FC46" s="387"/>
      <c r="FD46" s="387"/>
      <c r="FE46" s="387"/>
      <c r="FF46" s="387"/>
      <c r="FG46" s="387"/>
      <c r="FH46" s="387"/>
      <c r="FI46" s="387"/>
      <c r="FJ46" s="387"/>
      <c r="FK46" s="387"/>
      <c r="FL46" s="387"/>
      <c r="FM46" s="387"/>
      <c r="FN46" s="387"/>
      <c r="FO46" s="387"/>
      <c r="FP46" s="387"/>
      <c r="FQ46" s="387"/>
      <c r="FR46" s="387"/>
      <c r="FS46" s="387"/>
      <c r="FT46" s="387"/>
      <c r="FU46" s="387"/>
      <c r="FV46" s="387"/>
      <c r="FW46" s="387"/>
      <c r="FX46" s="387"/>
      <c r="FY46" s="387"/>
      <c r="FZ46" s="387"/>
      <c r="GA46" s="387"/>
      <c r="GB46" s="387"/>
      <c r="GC46" s="387"/>
      <c r="GD46" s="387"/>
      <c r="GE46" s="387"/>
      <c r="GF46" s="387"/>
      <c r="GG46" s="387"/>
      <c r="GH46" s="387"/>
      <c r="GI46" s="387"/>
      <c r="GJ46" s="387"/>
      <c r="GK46" s="387"/>
      <c r="GL46" s="387"/>
      <c r="GM46" s="387"/>
      <c r="GN46" s="387"/>
      <c r="GO46" s="387"/>
      <c r="GP46" s="387"/>
      <c r="GQ46" s="387"/>
      <c r="GR46" s="387"/>
      <c r="GS46" s="387"/>
      <c r="GT46" s="387"/>
      <c r="GU46" s="387"/>
      <c r="GV46" s="387"/>
      <c r="GW46" s="387"/>
      <c r="GX46" s="387"/>
      <c r="GY46" s="387"/>
      <c r="GZ46" s="387"/>
      <c r="HA46" s="387"/>
      <c r="HB46" s="387"/>
      <c r="HC46" s="387"/>
      <c r="HD46" s="387"/>
      <c r="HE46" s="387"/>
      <c r="HF46" s="387"/>
      <c r="HG46" s="387"/>
      <c r="HH46" s="387"/>
      <c r="HI46" s="387"/>
      <c r="HJ46" s="387"/>
      <c r="HK46" s="387"/>
      <c r="HL46" s="387"/>
      <c r="HM46" s="387"/>
      <c r="HN46" s="387"/>
      <c r="HO46" s="387"/>
      <c r="HP46" s="387"/>
      <c r="HQ46" s="387"/>
      <c r="HR46" s="387"/>
      <c r="HS46" s="387"/>
      <c r="HT46" s="387"/>
      <c r="HU46" s="387"/>
      <c r="HV46" s="387"/>
      <c r="HW46" s="387"/>
      <c r="HX46" s="387"/>
      <c r="HY46" s="387"/>
      <c r="HZ46" s="387"/>
      <c r="IA46" s="387"/>
      <c r="IB46" s="387"/>
      <c r="IC46" s="387"/>
      <c r="ID46" s="387"/>
      <c r="IE46" s="387"/>
      <c r="IF46" s="387"/>
      <c r="IG46" s="387"/>
      <c r="IH46" s="387"/>
      <c r="II46" s="387"/>
      <c r="IJ46" s="387"/>
      <c r="IK46" s="387"/>
      <c r="IL46" s="387"/>
      <c r="IM46" s="387"/>
      <c r="IN46" s="387"/>
      <c r="IO46" s="387"/>
      <c r="IP46" s="387"/>
      <c r="IQ46" s="387"/>
      <c r="IR46" s="387"/>
      <c r="IS46" s="387"/>
      <c r="IT46" s="387"/>
      <c r="IU46" s="391"/>
    </row>
    <row r="47" spans="1:255" ht="66" customHeight="1" thickBot="1">
      <c r="A47" s="406"/>
      <c r="B47" s="355">
        <v>42401</v>
      </c>
      <c r="C47" s="416">
        <v>0.01</v>
      </c>
      <c r="D47" s="417" t="s">
        <v>1500</v>
      </c>
      <c r="E47" s="418"/>
      <c r="F47" s="280"/>
      <c r="G47" s="248"/>
      <c r="H47" s="248"/>
      <c r="I47" s="248"/>
      <c r="J47" s="248"/>
      <c r="K47" s="387"/>
      <c r="L47" s="387"/>
      <c r="M47" s="387"/>
      <c r="N47" s="387"/>
      <c r="O47" s="387"/>
      <c r="P47" s="387"/>
      <c r="Q47" s="387"/>
      <c r="R47" s="387"/>
      <c r="S47" s="387"/>
      <c r="T47" s="387"/>
      <c r="U47" s="387"/>
      <c r="V47" s="387"/>
      <c r="W47" s="387"/>
      <c r="X47" s="387"/>
      <c r="Y47" s="387"/>
      <c r="Z47" s="387"/>
      <c r="AA47" s="387"/>
      <c r="AB47" s="387"/>
      <c r="AC47" s="387"/>
      <c r="AD47" s="387"/>
      <c r="AE47" s="387"/>
      <c r="AF47" s="387"/>
      <c r="AG47" s="387"/>
      <c r="AH47" s="387"/>
      <c r="AI47" s="387"/>
      <c r="AJ47" s="387"/>
      <c r="AK47" s="387"/>
      <c r="AL47" s="387"/>
      <c r="AM47" s="387"/>
      <c r="AN47" s="387"/>
      <c r="AO47" s="387"/>
      <c r="AP47" s="387"/>
      <c r="AQ47" s="387"/>
      <c r="AR47" s="387"/>
      <c r="AS47" s="387"/>
      <c r="AT47" s="387"/>
      <c r="AU47" s="387"/>
      <c r="AV47" s="387"/>
      <c r="AW47" s="387"/>
      <c r="AX47" s="387"/>
      <c r="AY47" s="387"/>
      <c r="AZ47" s="387"/>
      <c r="BA47" s="387"/>
      <c r="BB47" s="387"/>
      <c r="BC47" s="387"/>
      <c r="BD47" s="387"/>
      <c r="BE47" s="387"/>
      <c r="BF47" s="387"/>
      <c r="BG47" s="387"/>
      <c r="BH47" s="387"/>
      <c r="BI47" s="387"/>
      <c r="BJ47" s="387"/>
      <c r="BK47" s="387"/>
      <c r="BL47" s="387"/>
      <c r="BM47" s="387"/>
      <c r="BN47" s="387"/>
      <c r="BO47" s="387"/>
      <c r="BP47" s="387"/>
      <c r="BQ47" s="387"/>
      <c r="BR47" s="387"/>
      <c r="BS47" s="387"/>
      <c r="BT47" s="387"/>
      <c r="BU47" s="387"/>
      <c r="BV47" s="387"/>
      <c r="BW47" s="387"/>
      <c r="BX47" s="387"/>
      <c r="BY47" s="387"/>
      <c r="BZ47" s="387"/>
      <c r="CA47" s="387"/>
      <c r="CB47" s="387"/>
      <c r="CC47" s="387"/>
      <c r="CD47" s="387"/>
      <c r="CE47" s="387"/>
      <c r="CF47" s="387"/>
      <c r="CG47" s="387"/>
      <c r="CH47" s="387"/>
      <c r="CI47" s="387"/>
      <c r="CJ47" s="387"/>
      <c r="CK47" s="387"/>
      <c r="CL47" s="387"/>
      <c r="CM47" s="387"/>
      <c r="CN47" s="387"/>
      <c r="CO47" s="387"/>
      <c r="CP47" s="387"/>
      <c r="CQ47" s="387"/>
      <c r="CR47" s="387"/>
      <c r="CS47" s="387"/>
      <c r="CT47" s="387"/>
      <c r="CU47" s="387"/>
      <c r="CV47" s="387"/>
      <c r="CW47" s="387"/>
      <c r="CX47" s="387"/>
      <c r="CY47" s="387"/>
      <c r="CZ47" s="387"/>
      <c r="DA47" s="387"/>
      <c r="DB47" s="387"/>
      <c r="DC47" s="387"/>
      <c r="DD47" s="387"/>
      <c r="DE47" s="387"/>
      <c r="DF47" s="387"/>
      <c r="DG47" s="387"/>
      <c r="DH47" s="387"/>
      <c r="DI47" s="387"/>
      <c r="DJ47" s="387"/>
      <c r="DK47" s="387"/>
      <c r="DL47" s="387"/>
      <c r="DM47" s="387"/>
      <c r="DN47" s="387"/>
      <c r="DO47" s="387"/>
      <c r="DP47" s="387"/>
      <c r="DQ47" s="387"/>
      <c r="DR47" s="387"/>
      <c r="DS47" s="387"/>
      <c r="DT47" s="387"/>
      <c r="DU47" s="387"/>
      <c r="DV47" s="387"/>
      <c r="DW47" s="387"/>
      <c r="DX47" s="387"/>
      <c r="DY47" s="387"/>
      <c r="DZ47" s="387"/>
      <c r="EA47" s="387"/>
      <c r="EB47" s="387"/>
      <c r="EC47" s="387"/>
      <c r="ED47" s="387"/>
      <c r="EE47" s="387"/>
      <c r="EF47" s="387"/>
      <c r="EG47" s="387"/>
      <c r="EH47" s="387"/>
      <c r="EI47" s="387"/>
      <c r="EJ47" s="387"/>
      <c r="EK47" s="387"/>
      <c r="EL47" s="387"/>
      <c r="EM47" s="387"/>
      <c r="EN47" s="387"/>
      <c r="EO47" s="387"/>
      <c r="EP47" s="387"/>
      <c r="EQ47" s="387"/>
      <c r="ER47" s="387"/>
      <c r="ES47" s="387"/>
      <c r="ET47" s="387"/>
      <c r="EU47" s="387"/>
      <c r="EV47" s="387"/>
      <c r="EW47" s="387"/>
      <c r="EX47" s="387"/>
      <c r="EY47" s="387"/>
      <c r="EZ47" s="387"/>
      <c r="FA47" s="387"/>
      <c r="FB47" s="387"/>
      <c r="FC47" s="387"/>
      <c r="FD47" s="387"/>
      <c r="FE47" s="387"/>
      <c r="FF47" s="387"/>
      <c r="FG47" s="387"/>
      <c r="FH47" s="387"/>
      <c r="FI47" s="387"/>
      <c r="FJ47" s="387"/>
      <c r="FK47" s="387"/>
      <c r="FL47" s="387"/>
      <c r="FM47" s="387"/>
      <c r="FN47" s="387"/>
      <c r="FO47" s="387"/>
      <c r="FP47" s="387"/>
      <c r="FQ47" s="387"/>
      <c r="FR47" s="387"/>
      <c r="FS47" s="387"/>
      <c r="FT47" s="387"/>
      <c r="FU47" s="387"/>
      <c r="FV47" s="387"/>
      <c r="FW47" s="387"/>
      <c r="FX47" s="387"/>
      <c r="FY47" s="387"/>
      <c r="FZ47" s="387"/>
      <c r="GA47" s="387"/>
      <c r="GB47" s="387"/>
      <c r="GC47" s="387"/>
      <c r="GD47" s="387"/>
      <c r="GE47" s="387"/>
      <c r="GF47" s="387"/>
      <c r="GG47" s="387"/>
      <c r="GH47" s="387"/>
      <c r="GI47" s="387"/>
      <c r="GJ47" s="387"/>
      <c r="GK47" s="387"/>
      <c r="GL47" s="387"/>
      <c r="GM47" s="387"/>
      <c r="GN47" s="387"/>
      <c r="GO47" s="387"/>
      <c r="GP47" s="387"/>
      <c r="GQ47" s="387"/>
      <c r="GR47" s="387"/>
      <c r="GS47" s="387"/>
      <c r="GT47" s="387"/>
      <c r="GU47" s="387"/>
      <c r="GV47" s="387"/>
      <c r="GW47" s="387"/>
      <c r="GX47" s="387"/>
      <c r="GY47" s="387"/>
      <c r="GZ47" s="387"/>
      <c r="HA47" s="387"/>
      <c r="HB47" s="387"/>
      <c r="HC47" s="387"/>
      <c r="HD47" s="387"/>
      <c r="HE47" s="387"/>
      <c r="HF47" s="387"/>
      <c r="HG47" s="387"/>
      <c r="HH47" s="387"/>
      <c r="HI47" s="387"/>
      <c r="HJ47" s="387"/>
      <c r="HK47" s="387"/>
      <c r="HL47" s="387"/>
      <c r="HM47" s="387"/>
      <c r="HN47" s="387"/>
      <c r="HO47" s="387"/>
      <c r="HP47" s="387"/>
      <c r="HQ47" s="387"/>
      <c r="HR47" s="387"/>
      <c r="HS47" s="387"/>
      <c r="HT47" s="387"/>
      <c r="HU47" s="387"/>
      <c r="HV47" s="387"/>
      <c r="HW47" s="387"/>
      <c r="HX47" s="387"/>
      <c r="HY47" s="387"/>
      <c r="HZ47" s="387"/>
      <c r="IA47" s="387"/>
      <c r="IB47" s="387"/>
      <c r="IC47" s="387"/>
      <c r="ID47" s="387"/>
      <c r="IE47" s="387"/>
      <c r="IF47" s="387"/>
      <c r="IG47" s="387"/>
      <c r="IH47" s="387"/>
      <c r="II47" s="387"/>
      <c r="IJ47" s="387"/>
      <c r="IK47" s="387"/>
      <c r="IL47" s="387"/>
      <c r="IM47" s="387"/>
      <c r="IN47" s="387"/>
      <c r="IO47" s="387"/>
      <c r="IP47" s="387"/>
      <c r="IQ47" s="387"/>
      <c r="IR47" s="387"/>
      <c r="IS47" s="387"/>
      <c r="IT47" s="387"/>
      <c r="IU47" s="391"/>
    </row>
    <row r="48" spans="1:255" ht="15" customHeight="1" thickBot="1">
      <c r="A48" s="398"/>
      <c r="B48" s="340"/>
      <c r="C48" s="394"/>
      <c r="D48" s="259"/>
      <c r="E48" s="259"/>
      <c r="F48" s="248"/>
      <c r="G48" s="248"/>
      <c r="H48" s="248"/>
      <c r="I48" s="248"/>
      <c r="J48" s="248"/>
      <c r="K48" s="248"/>
      <c r="L48" s="387"/>
      <c r="M48" s="387"/>
      <c r="N48" s="387"/>
      <c r="O48" s="387"/>
      <c r="P48" s="387"/>
      <c r="Q48" s="387"/>
      <c r="R48" s="387"/>
      <c r="S48" s="387"/>
      <c r="T48" s="387"/>
      <c r="U48" s="387"/>
      <c r="V48" s="387"/>
      <c r="W48" s="387"/>
      <c r="X48" s="387"/>
      <c r="Y48" s="387"/>
      <c r="Z48" s="387"/>
      <c r="AA48" s="387"/>
      <c r="AB48" s="387"/>
      <c r="AC48" s="387"/>
      <c r="AD48" s="387"/>
      <c r="AE48" s="387"/>
      <c r="AF48" s="387"/>
      <c r="AG48" s="387"/>
      <c r="AH48" s="387"/>
      <c r="AI48" s="387"/>
      <c r="AJ48" s="387"/>
      <c r="AK48" s="387"/>
      <c r="AL48" s="387"/>
      <c r="AM48" s="387"/>
      <c r="AN48" s="387"/>
      <c r="AO48" s="387"/>
      <c r="AP48" s="387"/>
      <c r="AQ48" s="387"/>
      <c r="AR48" s="387"/>
      <c r="AS48" s="387"/>
      <c r="AT48" s="387"/>
      <c r="AU48" s="387"/>
      <c r="AV48" s="387"/>
      <c r="AW48" s="387"/>
      <c r="AX48" s="387"/>
      <c r="AY48" s="387"/>
      <c r="AZ48" s="387"/>
      <c r="BA48" s="387"/>
      <c r="BB48" s="387"/>
      <c r="BC48" s="387"/>
      <c r="BD48" s="387"/>
      <c r="BE48" s="387"/>
      <c r="BF48" s="387"/>
      <c r="BG48" s="387"/>
      <c r="BH48" s="387"/>
      <c r="BI48" s="387"/>
      <c r="BJ48" s="387"/>
      <c r="BK48" s="387"/>
      <c r="BL48" s="387"/>
      <c r="BM48" s="387"/>
      <c r="BN48" s="387"/>
      <c r="BO48" s="387"/>
      <c r="BP48" s="387"/>
      <c r="BQ48" s="387"/>
      <c r="BR48" s="387"/>
      <c r="BS48" s="387"/>
      <c r="BT48" s="387"/>
      <c r="BU48" s="387"/>
      <c r="BV48" s="387"/>
      <c r="BW48" s="387"/>
      <c r="BX48" s="387"/>
      <c r="BY48" s="387"/>
      <c r="BZ48" s="387"/>
      <c r="CA48" s="387"/>
      <c r="CB48" s="387"/>
      <c r="CC48" s="387"/>
      <c r="CD48" s="387"/>
      <c r="CE48" s="387"/>
      <c r="CF48" s="387"/>
      <c r="CG48" s="387"/>
      <c r="CH48" s="387"/>
      <c r="CI48" s="387"/>
      <c r="CJ48" s="387"/>
      <c r="CK48" s="387"/>
      <c r="CL48" s="387"/>
      <c r="CM48" s="387"/>
      <c r="CN48" s="387"/>
      <c r="CO48" s="387"/>
      <c r="CP48" s="387"/>
      <c r="CQ48" s="387"/>
      <c r="CR48" s="387"/>
      <c r="CS48" s="387"/>
      <c r="CT48" s="387"/>
      <c r="CU48" s="387"/>
      <c r="CV48" s="387"/>
      <c r="CW48" s="387"/>
      <c r="CX48" s="387"/>
      <c r="CY48" s="387"/>
      <c r="CZ48" s="387"/>
      <c r="DA48" s="387"/>
      <c r="DB48" s="387"/>
      <c r="DC48" s="387"/>
      <c r="DD48" s="387"/>
      <c r="DE48" s="387"/>
      <c r="DF48" s="387"/>
      <c r="DG48" s="387"/>
      <c r="DH48" s="387"/>
      <c r="DI48" s="387"/>
      <c r="DJ48" s="387"/>
      <c r="DK48" s="387"/>
      <c r="DL48" s="387"/>
      <c r="DM48" s="387"/>
      <c r="DN48" s="387"/>
      <c r="DO48" s="387"/>
      <c r="DP48" s="387"/>
      <c r="DQ48" s="387"/>
      <c r="DR48" s="387"/>
      <c r="DS48" s="387"/>
      <c r="DT48" s="387"/>
      <c r="DU48" s="387"/>
      <c r="DV48" s="387"/>
      <c r="DW48" s="387"/>
      <c r="DX48" s="387"/>
      <c r="DY48" s="387"/>
      <c r="DZ48" s="387"/>
      <c r="EA48" s="387"/>
      <c r="EB48" s="387"/>
      <c r="EC48" s="387"/>
      <c r="ED48" s="387"/>
      <c r="EE48" s="387"/>
      <c r="EF48" s="387"/>
      <c r="EG48" s="387"/>
      <c r="EH48" s="387"/>
      <c r="EI48" s="387"/>
      <c r="EJ48" s="387"/>
      <c r="EK48" s="387"/>
      <c r="EL48" s="387"/>
      <c r="EM48" s="387"/>
      <c r="EN48" s="387"/>
      <c r="EO48" s="387"/>
      <c r="EP48" s="387"/>
      <c r="EQ48" s="387"/>
      <c r="ER48" s="387"/>
      <c r="ES48" s="387"/>
      <c r="ET48" s="387"/>
      <c r="EU48" s="387"/>
      <c r="EV48" s="387"/>
      <c r="EW48" s="387"/>
      <c r="EX48" s="387"/>
      <c r="EY48" s="387"/>
      <c r="EZ48" s="387"/>
      <c r="FA48" s="387"/>
      <c r="FB48" s="387"/>
      <c r="FC48" s="387"/>
      <c r="FD48" s="387"/>
      <c r="FE48" s="387"/>
      <c r="FF48" s="387"/>
      <c r="FG48" s="387"/>
      <c r="FH48" s="387"/>
      <c r="FI48" s="387"/>
      <c r="FJ48" s="387"/>
      <c r="FK48" s="387"/>
      <c r="FL48" s="387"/>
      <c r="FM48" s="387"/>
      <c r="FN48" s="387"/>
      <c r="FO48" s="387"/>
      <c r="FP48" s="387"/>
      <c r="FQ48" s="387"/>
      <c r="FR48" s="387"/>
      <c r="FS48" s="387"/>
      <c r="FT48" s="387"/>
      <c r="FU48" s="387"/>
      <c r="FV48" s="387"/>
      <c r="FW48" s="387"/>
      <c r="FX48" s="387"/>
      <c r="FY48" s="387"/>
      <c r="FZ48" s="387"/>
      <c r="GA48" s="387"/>
      <c r="GB48" s="387"/>
      <c r="GC48" s="387"/>
      <c r="GD48" s="387"/>
      <c r="GE48" s="387"/>
      <c r="GF48" s="387"/>
      <c r="GG48" s="387"/>
      <c r="GH48" s="387"/>
      <c r="GI48" s="387"/>
      <c r="GJ48" s="387"/>
      <c r="GK48" s="387"/>
      <c r="GL48" s="387"/>
      <c r="GM48" s="387"/>
      <c r="GN48" s="387"/>
      <c r="GO48" s="387"/>
      <c r="GP48" s="387"/>
      <c r="GQ48" s="387"/>
      <c r="GR48" s="387"/>
      <c r="GS48" s="387"/>
      <c r="GT48" s="387"/>
      <c r="GU48" s="387"/>
      <c r="GV48" s="387"/>
      <c r="GW48" s="387"/>
      <c r="GX48" s="387"/>
      <c r="GY48" s="387"/>
      <c r="GZ48" s="387"/>
      <c r="HA48" s="387"/>
      <c r="HB48" s="387"/>
      <c r="HC48" s="387"/>
      <c r="HD48" s="387"/>
      <c r="HE48" s="387"/>
      <c r="HF48" s="387"/>
      <c r="HG48" s="387"/>
      <c r="HH48" s="387"/>
      <c r="HI48" s="387"/>
      <c r="HJ48" s="387"/>
      <c r="HK48" s="387"/>
      <c r="HL48" s="387"/>
      <c r="HM48" s="387"/>
      <c r="HN48" s="387"/>
      <c r="HO48" s="387"/>
      <c r="HP48" s="387"/>
      <c r="HQ48" s="387"/>
      <c r="HR48" s="387"/>
      <c r="HS48" s="387"/>
      <c r="HT48" s="387"/>
      <c r="HU48" s="387"/>
      <c r="HV48" s="387"/>
      <c r="HW48" s="387"/>
      <c r="HX48" s="387"/>
      <c r="HY48" s="387"/>
      <c r="HZ48" s="387"/>
      <c r="IA48" s="387"/>
      <c r="IB48" s="387"/>
      <c r="IC48" s="387"/>
      <c r="ID48" s="387"/>
      <c r="IE48" s="387"/>
      <c r="IF48" s="387"/>
      <c r="IG48" s="387"/>
      <c r="IH48" s="387"/>
      <c r="II48" s="387"/>
      <c r="IJ48" s="387"/>
      <c r="IK48" s="387"/>
      <c r="IL48" s="387"/>
      <c r="IM48" s="387"/>
      <c r="IN48" s="387"/>
      <c r="IO48" s="387"/>
      <c r="IP48" s="387"/>
      <c r="IQ48" s="387"/>
      <c r="IR48" s="387"/>
      <c r="IS48" s="387"/>
      <c r="IT48" s="387"/>
      <c r="IU48" s="391"/>
    </row>
    <row r="49" spans="1:255" ht="15.6" customHeight="1">
      <c r="A49" s="406"/>
      <c r="B49" s="361" t="s">
        <v>167</v>
      </c>
      <c r="C49" s="362"/>
      <c r="D49" s="363"/>
      <c r="E49" s="363"/>
      <c r="F49" s="363"/>
      <c r="G49" s="363"/>
      <c r="H49" s="363"/>
      <c r="I49" s="363"/>
      <c r="J49" s="363"/>
      <c r="K49" s="248"/>
      <c r="L49" s="387"/>
      <c r="M49" s="387"/>
      <c r="N49" s="387"/>
      <c r="O49" s="387"/>
      <c r="P49" s="387"/>
      <c r="Q49" s="387"/>
      <c r="R49" s="387"/>
      <c r="S49" s="387"/>
      <c r="T49" s="387"/>
      <c r="U49" s="387"/>
      <c r="V49" s="387"/>
      <c r="W49" s="387"/>
      <c r="X49" s="387"/>
      <c r="Y49" s="387"/>
      <c r="Z49" s="387"/>
      <c r="AA49" s="387"/>
      <c r="AB49" s="387"/>
      <c r="AC49" s="387"/>
      <c r="AD49" s="387"/>
      <c r="AE49" s="387"/>
      <c r="AF49" s="387"/>
      <c r="AG49" s="387"/>
      <c r="AH49" s="387"/>
      <c r="AI49" s="387"/>
      <c r="AJ49" s="387"/>
      <c r="AK49" s="387"/>
      <c r="AL49" s="387"/>
      <c r="AM49" s="387"/>
      <c r="AN49" s="387"/>
      <c r="AO49" s="387"/>
      <c r="AP49" s="387"/>
      <c r="AQ49" s="387"/>
      <c r="AR49" s="387"/>
      <c r="AS49" s="387"/>
      <c r="AT49" s="387"/>
      <c r="AU49" s="387"/>
      <c r="AV49" s="387"/>
      <c r="AW49" s="387"/>
      <c r="AX49" s="387"/>
      <c r="AY49" s="387"/>
      <c r="AZ49" s="387"/>
      <c r="BA49" s="387"/>
      <c r="BB49" s="387"/>
      <c r="BC49" s="387"/>
      <c r="BD49" s="387"/>
      <c r="BE49" s="387"/>
      <c r="BF49" s="387"/>
      <c r="BG49" s="387"/>
      <c r="BH49" s="387"/>
      <c r="BI49" s="387"/>
      <c r="BJ49" s="387"/>
      <c r="BK49" s="387"/>
      <c r="BL49" s="387"/>
      <c r="BM49" s="387"/>
      <c r="BN49" s="387"/>
      <c r="BO49" s="387"/>
      <c r="BP49" s="387"/>
      <c r="BQ49" s="387"/>
      <c r="BR49" s="387"/>
      <c r="BS49" s="387"/>
      <c r="BT49" s="387"/>
      <c r="BU49" s="387"/>
      <c r="BV49" s="387"/>
      <c r="BW49" s="387"/>
      <c r="BX49" s="387"/>
      <c r="BY49" s="387"/>
      <c r="BZ49" s="387"/>
      <c r="CA49" s="387"/>
      <c r="CB49" s="387"/>
      <c r="CC49" s="387"/>
      <c r="CD49" s="387"/>
      <c r="CE49" s="387"/>
      <c r="CF49" s="387"/>
      <c r="CG49" s="387"/>
      <c r="CH49" s="387"/>
      <c r="CI49" s="387"/>
      <c r="CJ49" s="387"/>
      <c r="CK49" s="387"/>
      <c r="CL49" s="387"/>
      <c r="CM49" s="387"/>
      <c r="CN49" s="387"/>
      <c r="CO49" s="387"/>
      <c r="CP49" s="387"/>
      <c r="CQ49" s="387"/>
      <c r="CR49" s="387"/>
      <c r="CS49" s="387"/>
      <c r="CT49" s="387"/>
      <c r="CU49" s="387"/>
      <c r="CV49" s="387"/>
      <c r="CW49" s="387"/>
      <c r="CX49" s="387"/>
      <c r="CY49" s="387"/>
      <c r="CZ49" s="387"/>
      <c r="DA49" s="387"/>
      <c r="DB49" s="387"/>
      <c r="DC49" s="387"/>
      <c r="DD49" s="387"/>
      <c r="DE49" s="387"/>
      <c r="DF49" s="387"/>
      <c r="DG49" s="387"/>
      <c r="DH49" s="387"/>
      <c r="DI49" s="387"/>
      <c r="DJ49" s="387"/>
      <c r="DK49" s="387"/>
      <c r="DL49" s="387"/>
      <c r="DM49" s="387"/>
      <c r="DN49" s="387"/>
      <c r="DO49" s="387"/>
      <c r="DP49" s="387"/>
      <c r="DQ49" s="387"/>
      <c r="DR49" s="387"/>
      <c r="DS49" s="387"/>
      <c r="DT49" s="387"/>
      <c r="DU49" s="387"/>
      <c r="DV49" s="387"/>
      <c r="DW49" s="387"/>
      <c r="DX49" s="387"/>
      <c r="DY49" s="387"/>
      <c r="DZ49" s="387"/>
      <c r="EA49" s="387"/>
      <c r="EB49" s="387"/>
      <c r="EC49" s="387"/>
      <c r="ED49" s="387"/>
      <c r="EE49" s="387"/>
      <c r="EF49" s="387"/>
      <c r="EG49" s="387"/>
      <c r="EH49" s="387"/>
      <c r="EI49" s="387"/>
      <c r="EJ49" s="387"/>
      <c r="EK49" s="387"/>
      <c r="EL49" s="387"/>
      <c r="EM49" s="387"/>
      <c r="EN49" s="387"/>
      <c r="EO49" s="387"/>
      <c r="EP49" s="387"/>
      <c r="EQ49" s="387"/>
      <c r="ER49" s="387"/>
      <c r="ES49" s="387"/>
      <c r="ET49" s="387"/>
      <c r="EU49" s="387"/>
      <c r="EV49" s="387"/>
      <c r="EW49" s="387"/>
      <c r="EX49" s="387"/>
      <c r="EY49" s="387"/>
      <c r="EZ49" s="387"/>
      <c r="FA49" s="387"/>
      <c r="FB49" s="387"/>
      <c r="FC49" s="387"/>
      <c r="FD49" s="387"/>
      <c r="FE49" s="387"/>
      <c r="FF49" s="387"/>
      <c r="FG49" s="387"/>
      <c r="FH49" s="387"/>
      <c r="FI49" s="387"/>
      <c r="FJ49" s="387"/>
      <c r="FK49" s="387"/>
      <c r="FL49" s="387"/>
      <c r="FM49" s="387"/>
      <c r="FN49" s="387"/>
      <c r="FO49" s="387"/>
      <c r="FP49" s="387"/>
      <c r="FQ49" s="387"/>
      <c r="FR49" s="387"/>
      <c r="FS49" s="387"/>
      <c r="FT49" s="387"/>
      <c r="FU49" s="387"/>
      <c r="FV49" s="387"/>
      <c r="FW49" s="387"/>
      <c r="FX49" s="387"/>
      <c r="FY49" s="387"/>
      <c r="FZ49" s="387"/>
      <c r="GA49" s="387"/>
      <c r="GB49" s="387"/>
      <c r="GC49" s="387"/>
      <c r="GD49" s="387"/>
      <c r="GE49" s="387"/>
      <c r="GF49" s="387"/>
      <c r="GG49" s="387"/>
      <c r="GH49" s="387"/>
      <c r="GI49" s="387"/>
      <c r="GJ49" s="387"/>
      <c r="GK49" s="387"/>
      <c r="GL49" s="387"/>
      <c r="GM49" s="387"/>
      <c r="GN49" s="387"/>
      <c r="GO49" s="387"/>
      <c r="GP49" s="387"/>
      <c r="GQ49" s="387"/>
      <c r="GR49" s="387"/>
      <c r="GS49" s="387"/>
      <c r="GT49" s="387"/>
      <c r="GU49" s="387"/>
      <c r="GV49" s="387"/>
      <c r="GW49" s="387"/>
      <c r="GX49" s="387"/>
      <c r="GY49" s="387"/>
      <c r="GZ49" s="387"/>
      <c r="HA49" s="387"/>
      <c r="HB49" s="387"/>
      <c r="HC49" s="387"/>
      <c r="HD49" s="387"/>
      <c r="HE49" s="387"/>
      <c r="HF49" s="387"/>
      <c r="HG49" s="387"/>
      <c r="HH49" s="387"/>
      <c r="HI49" s="387"/>
      <c r="HJ49" s="387"/>
      <c r="HK49" s="387"/>
      <c r="HL49" s="387"/>
      <c r="HM49" s="387"/>
      <c r="HN49" s="387"/>
      <c r="HO49" s="387"/>
      <c r="HP49" s="387"/>
      <c r="HQ49" s="387"/>
      <c r="HR49" s="387"/>
      <c r="HS49" s="387"/>
      <c r="HT49" s="387"/>
      <c r="HU49" s="387"/>
      <c r="HV49" s="387"/>
      <c r="HW49" s="387"/>
      <c r="HX49" s="387"/>
      <c r="HY49" s="387"/>
      <c r="HZ49" s="387"/>
      <c r="IA49" s="387"/>
      <c r="IB49" s="387"/>
      <c r="IC49" s="387"/>
      <c r="ID49" s="387"/>
      <c r="IE49" s="387"/>
      <c r="IF49" s="387"/>
      <c r="IG49" s="387"/>
      <c r="IH49" s="387"/>
      <c r="II49" s="387"/>
      <c r="IJ49" s="387"/>
      <c r="IK49" s="387"/>
      <c r="IL49" s="387"/>
      <c r="IM49" s="387"/>
      <c r="IN49" s="387"/>
      <c r="IO49" s="387"/>
      <c r="IP49" s="387"/>
      <c r="IQ49" s="387"/>
      <c r="IR49" s="387"/>
      <c r="IS49" s="387"/>
      <c r="IT49" s="387"/>
      <c r="IU49" s="391"/>
    </row>
    <row r="50" spans="1:255" ht="36" customHeight="1">
      <c r="A50" s="419"/>
      <c r="B50" s="1123" t="s">
        <v>1403</v>
      </c>
      <c r="C50" s="1124"/>
      <c r="D50" s="1124"/>
      <c r="E50" s="1124"/>
      <c r="F50" s="1124"/>
      <c r="G50" s="1124"/>
      <c r="H50" s="1124"/>
      <c r="I50" s="1124"/>
      <c r="J50" s="1125"/>
      <c r="K50" s="364"/>
      <c r="L50" s="387"/>
      <c r="M50" s="387"/>
      <c r="N50" s="387"/>
      <c r="O50" s="387"/>
      <c r="P50" s="387"/>
      <c r="Q50" s="387"/>
      <c r="R50" s="387"/>
      <c r="S50" s="387"/>
      <c r="T50" s="387"/>
      <c r="U50" s="387"/>
      <c r="V50" s="387"/>
      <c r="W50" s="387"/>
      <c r="X50" s="387"/>
      <c r="Y50" s="387"/>
      <c r="Z50" s="387"/>
      <c r="AA50" s="387"/>
      <c r="AB50" s="387"/>
      <c r="AC50" s="387"/>
      <c r="AD50" s="387"/>
      <c r="AE50" s="387"/>
      <c r="AF50" s="387"/>
      <c r="AG50" s="387"/>
      <c r="AH50" s="387"/>
      <c r="AI50" s="387"/>
      <c r="AJ50" s="387"/>
      <c r="AK50" s="387"/>
      <c r="AL50" s="387"/>
      <c r="AM50" s="387"/>
      <c r="AN50" s="387"/>
      <c r="AO50" s="387"/>
      <c r="AP50" s="387"/>
      <c r="AQ50" s="387"/>
      <c r="AR50" s="387"/>
      <c r="AS50" s="387"/>
      <c r="AT50" s="387"/>
      <c r="AU50" s="387"/>
      <c r="AV50" s="387"/>
      <c r="AW50" s="387"/>
      <c r="AX50" s="387"/>
      <c r="AY50" s="387"/>
      <c r="AZ50" s="387"/>
      <c r="BA50" s="387"/>
      <c r="BB50" s="387"/>
      <c r="BC50" s="387"/>
      <c r="BD50" s="387"/>
      <c r="BE50" s="387"/>
      <c r="BF50" s="387"/>
      <c r="BG50" s="387"/>
      <c r="BH50" s="387"/>
      <c r="BI50" s="387"/>
      <c r="BJ50" s="387"/>
      <c r="BK50" s="387"/>
      <c r="BL50" s="387"/>
      <c r="BM50" s="387"/>
      <c r="BN50" s="387"/>
      <c r="BO50" s="387"/>
      <c r="BP50" s="387"/>
      <c r="BQ50" s="387"/>
      <c r="BR50" s="387"/>
      <c r="BS50" s="387"/>
      <c r="BT50" s="387"/>
      <c r="BU50" s="387"/>
      <c r="BV50" s="387"/>
      <c r="BW50" s="387"/>
      <c r="BX50" s="387"/>
      <c r="BY50" s="387"/>
      <c r="BZ50" s="387"/>
      <c r="CA50" s="387"/>
      <c r="CB50" s="387"/>
      <c r="CC50" s="387"/>
      <c r="CD50" s="387"/>
      <c r="CE50" s="387"/>
      <c r="CF50" s="387"/>
      <c r="CG50" s="387"/>
      <c r="CH50" s="387"/>
      <c r="CI50" s="387"/>
      <c r="CJ50" s="387"/>
      <c r="CK50" s="387"/>
      <c r="CL50" s="387"/>
      <c r="CM50" s="387"/>
      <c r="CN50" s="387"/>
      <c r="CO50" s="387"/>
      <c r="CP50" s="387"/>
      <c r="CQ50" s="387"/>
      <c r="CR50" s="387"/>
      <c r="CS50" s="387"/>
      <c r="CT50" s="387"/>
      <c r="CU50" s="387"/>
      <c r="CV50" s="387"/>
      <c r="CW50" s="387"/>
      <c r="CX50" s="387"/>
      <c r="CY50" s="387"/>
      <c r="CZ50" s="387"/>
      <c r="DA50" s="387"/>
      <c r="DB50" s="387"/>
      <c r="DC50" s="387"/>
      <c r="DD50" s="387"/>
      <c r="DE50" s="387"/>
      <c r="DF50" s="387"/>
      <c r="DG50" s="387"/>
      <c r="DH50" s="387"/>
      <c r="DI50" s="387"/>
      <c r="DJ50" s="387"/>
      <c r="DK50" s="387"/>
      <c r="DL50" s="387"/>
      <c r="DM50" s="387"/>
      <c r="DN50" s="387"/>
      <c r="DO50" s="387"/>
      <c r="DP50" s="387"/>
      <c r="DQ50" s="387"/>
      <c r="DR50" s="387"/>
      <c r="DS50" s="387"/>
      <c r="DT50" s="387"/>
      <c r="DU50" s="387"/>
      <c r="DV50" s="387"/>
      <c r="DW50" s="387"/>
      <c r="DX50" s="387"/>
      <c r="DY50" s="387"/>
      <c r="DZ50" s="387"/>
      <c r="EA50" s="387"/>
      <c r="EB50" s="387"/>
      <c r="EC50" s="387"/>
      <c r="ED50" s="387"/>
      <c r="EE50" s="387"/>
      <c r="EF50" s="387"/>
      <c r="EG50" s="387"/>
      <c r="EH50" s="387"/>
      <c r="EI50" s="387"/>
      <c r="EJ50" s="387"/>
      <c r="EK50" s="387"/>
      <c r="EL50" s="387"/>
      <c r="EM50" s="387"/>
      <c r="EN50" s="387"/>
      <c r="EO50" s="387"/>
      <c r="EP50" s="387"/>
      <c r="EQ50" s="387"/>
      <c r="ER50" s="387"/>
      <c r="ES50" s="387"/>
      <c r="ET50" s="387"/>
      <c r="EU50" s="387"/>
      <c r="EV50" s="387"/>
      <c r="EW50" s="387"/>
      <c r="EX50" s="387"/>
      <c r="EY50" s="387"/>
      <c r="EZ50" s="387"/>
      <c r="FA50" s="387"/>
      <c r="FB50" s="387"/>
      <c r="FC50" s="387"/>
      <c r="FD50" s="387"/>
      <c r="FE50" s="387"/>
      <c r="FF50" s="387"/>
      <c r="FG50" s="387"/>
      <c r="FH50" s="387"/>
      <c r="FI50" s="387"/>
      <c r="FJ50" s="387"/>
      <c r="FK50" s="387"/>
      <c r="FL50" s="387"/>
      <c r="FM50" s="387"/>
      <c r="FN50" s="387"/>
      <c r="FO50" s="387"/>
      <c r="FP50" s="387"/>
      <c r="FQ50" s="387"/>
      <c r="FR50" s="387"/>
      <c r="FS50" s="387"/>
      <c r="FT50" s="387"/>
      <c r="FU50" s="387"/>
      <c r="FV50" s="387"/>
      <c r="FW50" s="387"/>
      <c r="FX50" s="387"/>
      <c r="FY50" s="387"/>
      <c r="FZ50" s="387"/>
      <c r="GA50" s="387"/>
      <c r="GB50" s="387"/>
      <c r="GC50" s="387"/>
      <c r="GD50" s="387"/>
      <c r="GE50" s="387"/>
      <c r="GF50" s="387"/>
      <c r="GG50" s="387"/>
      <c r="GH50" s="387"/>
      <c r="GI50" s="387"/>
      <c r="GJ50" s="387"/>
      <c r="GK50" s="387"/>
      <c r="GL50" s="387"/>
      <c r="GM50" s="387"/>
      <c r="GN50" s="387"/>
      <c r="GO50" s="387"/>
      <c r="GP50" s="387"/>
      <c r="GQ50" s="387"/>
      <c r="GR50" s="387"/>
      <c r="GS50" s="387"/>
      <c r="GT50" s="387"/>
      <c r="GU50" s="387"/>
      <c r="GV50" s="387"/>
      <c r="GW50" s="387"/>
      <c r="GX50" s="387"/>
      <c r="GY50" s="387"/>
      <c r="GZ50" s="387"/>
      <c r="HA50" s="387"/>
      <c r="HB50" s="387"/>
      <c r="HC50" s="387"/>
      <c r="HD50" s="387"/>
      <c r="HE50" s="387"/>
      <c r="HF50" s="387"/>
      <c r="HG50" s="387"/>
      <c r="HH50" s="387"/>
      <c r="HI50" s="387"/>
      <c r="HJ50" s="387"/>
      <c r="HK50" s="387"/>
      <c r="HL50" s="387"/>
      <c r="HM50" s="387"/>
      <c r="HN50" s="387"/>
      <c r="HO50" s="387"/>
      <c r="HP50" s="387"/>
      <c r="HQ50" s="387"/>
      <c r="HR50" s="387"/>
      <c r="HS50" s="387"/>
      <c r="HT50" s="387"/>
      <c r="HU50" s="387"/>
      <c r="HV50" s="387"/>
      <c r="HW50" s="387"/>
      <c r="HX50" s="387"/>
      <c r="HY50" s="387"/>
      <c r="HZ50" s="387"/>
      <c r="IA50" s="387"/>
      <c r="IB50" s="387"/>
      <c r="IC50" s="387"/>
      <c r="ID50" s="387"/>
      <c r="IE50" s="387"/>
      <c r="IF50" s="387"/>
      <c r="IG50" s="387"/>
      <c r="IH50" s="387"/>
      <c r="II50" s="387"/>
      <c r="IJ50" s="387"/>
      <c r="IK50" s="387"/>
      <c r="IL50" s="387"/>
      <c r="IM50" s="387"/>
      <c r="IN50" s="387"/>
      <c r="IO50" s="387"/>
      <c r="IP50" s="387"/>
      <c r="IQ50" s="387"/>
      <c r="IR50" s="387"/>
      <c r="IS50" s="387"/>
      <c r="IT50" s="387"/>
      <c r="IU50" s="391"/>
    </row>
    <row r="51" spans="1:255" ht="15" customHeight="1">
      <c r="A51" s="398"/>
      <c r="B51" s="366"/>
      <c r="C51" s="402"/>
      <c r="D51" s="366"/>
      <c r="E51" s="366"/>
      <c r="F51" s="366"/>
      <c r="G51" s="366"/>
      <c r="H51" s="366"/>
      <c r="I51" s="366"/>
      <c r="J51" s="366"/>
      <c r="K51" s="248"/>
      <c r="L51" s="387"/>
      <c r="M51" s="387"/>
      <c r="N51" s="387"/>
      <c r="O51" s="387"/>
      <c r="P51" s="387"/>
      <c r="Q51" s="387"/>
      <c r="R51" s="387"/>
      <c r="S51" s="387"/>
      <c r="T51" s="387"/>
      <c r="U51" s="387"/>
      <c r="V51" s="387"/>
      <c r="W51" s="387"/>
      <c r="X51" s="387"/>
      <c r="Y51" s="387"/>
      <c r="Z51" s="387"/>
      <c r="AA51" s="387"/>
      <c r="AB51" s="387"/>
      <c r="AC51" s="387"/>
      <c r="AD51" s="387"/>
      <c r="AE51" s="387"/>
      <c r="AF51" s="387"/>
      <c r="AG51" s="387"/>
      <c r="AH51" s="387"/>
      <c r="AI51" s="387"/>
      <c r="AJ51" s="387"/>
      <c r="AK51" s="387"/>
      <c r="AL51" s="387"/>
      <c r="AM51" s="387"/>
      <c r="AN51" s="387"/>
      <c r="AO51" s="387"/>
      <c r="AP51" s="387"/>
      <c r="AQ51" s="387"/>
      <c r="AR51" s="387"/>
      <c r="AS51" s="387"/>
      <c r="AT51" s="387"/>
      <c r="AU51" s="387"/>
      <c r="AV51" s="387"/>
      <c r="AW51" s="387"/>
      <c r="AX51" s="387"/>
      <c r="AY51" s="387"/>
      <c r="AZ51" s="387"/>
      <c r="BA51" s="387"/>
      <c r="BB51" s="387"/>
      <c r="BC51" s="387"/>
      <c r="BD51" s="387"/>
      <c r="BE51" s="387"/>
      <c r="BF51" s="387"/>
      <c r="BG51" s="387"/>
      <c r="BH51" s="387"/>
      <c r="BI51" s="387"/>
      <c r="BJ51" s="387"/>
      <c r="BK51" s="387"/>
      <c r="BL51" s="387"/>
      <c r="BM51" s="387"/>
      <c r="BN51" s="387"/>
      <c r="BO51" s="387"/>
      <c r="BP51" s="387"/>
      <c r="BQ51" s="387"/>
      <c r="BR51" s="387"/>
      <c r="BS51" s="387"/>
      <c r="BT51" s="387"/>
      <c r="BU51" s="387"/>
      <c r="BV51" s="387"/>
      <c r="BW51" s="387"/>
      <c r="BX51" s="387"/>
      <c r="BY51" s="387"/>
      <c r="BZ51" s="387"/>
      <c r="CA51" s="387"/>
      <c r="CB51" s="387"/>
      <c r="CC51" s="387"/>
      <c r="CD51" s="387"/>
      <c r="CE51" s="387"/>
      <c r="CF51" s="387"/>
      <c r="CG51" s="387"/>
      <c r="CH51" s="387"/>
      <c r="CI51" s="387"/>
      <c r="CJ51" s="387"/>
      <c r="CK51" s="387"/>
      <c r="CL51" s="387"/>
      <c r="CM51" s="387"/>
      <c r="CN51" s="387"/>
      <c r="CO51" s="387"/>
      <c r="CP51" s="387"/>
      <c r="CQ51" s="387"/>
      <c r="CR51" s="387"/>
      <c r="CS51" s="387"/>
      <c r="CT51" s="387"/>
      <c r="CU51" s="387"/>
      <c r="CV51" s="387"/>
      <c r="CW51" s="387"/>
      <c r="CX51" s="387"/>
      <c r="CY51" s="387"/>
      <c r="CZ51" s="387"/>
      <c r="DA51" s="387"/>
      <c r="DB51" s="387"/>
      <c r="DC51" s="387"/>
      <c r="DD51" s="387"/>
      <c r="DE51" s="387"/>
      <c r="DF51" s="387"/>
      <c r="DG51" s="387"/>
      <c r="DH51" s="387"/>
      <c r="DI51" s="387"/>
      <c r="DJ51" s="387"/>
      <c r="DK51" s="387"/>
      <c r="DL51" s="387"/>
      <c r="DM51" s="387"/>
      <c r="DN51" s="387"/>
      <c r="DO51" s="387"/>
      <c r="DP51" s="387"/>
      <c r="DQ51" s="387"/>
      <c r="DR51" s="387"/>
      <c r="DS51" s="387"/>
      <c r="DT51" s="387"/>
      <c r="DU51" s="387"/>
      <c r="DV51" s="387"/>
      <c r="DW51" s="387"/>
      <c r="DX51" s="387"/>
      <c r="DY51" s="387"/>
      <c r="DZ51" s="387"/>
      <c r="EA51" s="387"/>
      <c r="EB51" s="387"/>
      <c r="EC51" s="387"/>
      <c r="ED51" s="387"/>
      <c r="EE51" s="387"/>
      <c r="EF51" s="387"/>
      <c r="EG51" s="387"/>
      <c r="EH51" s="387"/>
      <c r="EI51" s="387"/>
      <c r="EJ51" s="387"/>
      <c r="EK51" s="387"/>
      <c r="EL51" s="387"/>
      <c r="EM51" s="387"/>
      <c r="EN51" s="387"/>
      <c r="EO51" s="387"/>
      <c r="EP51" s="387"/>
      <c r="EQ51" s="387"/>
      <c r="ER51" s="387"/>
      <c r="ES51" s="387"/>
      <c r="ET51" s="387"/>
      <c r="EU51" s="387"/>
      <c r="EV51" s="387"/>
      <c r="EW51" s="387"/>
      <c r="EX51" s="387"/>
      <c r="EY51" s="387"/>
      <c r="EZ51" s="387"/>
      <c r="FA51" s="387"/>
      <c r="FB51" s="387"/>
      <c r="FC51" s="387"/>
      <c r="FD51" s="387"/>
      <c r="FE51" s="387"/>
      <c r="FF51" s="387"/>
      <c r="FG51" s="387"/>
      <c r="FH51" s="387"/>
      <c r="FI51" s="387"/>
      <c r="FJ51" s="387"/>
      <c r="FK51" s="387"/>
      <c r="FL51" s="387"/>
      <c r="FM51" s="387"/>
      <c r="FN51" s="387"/>
      <c r="FO51" s="387"/>
      <c r="FP51" s="387"/>
      <c r="FQ51" s="387"/>
      <c r="FR51" s="387"/>
      <c r="FS51" s="387"/>
      <c r="FT51" s="387"/>
      <c r="FU51" s="387"/>
      <c r="FV51" s="387"/>
      <c r="FW51" s="387"/>
      <c r="FX51" s="387"/>
      <c r="FY51" s="387"/>
      <c r="FZ51" s="387"/>
      <c r="GA51" s="387"/>
      <c r="GB51" s="387"/>
      <c r="GC51" s="387"/>
      <c r="GD51" s="387"/>
      <c r="GE51" s="387"/>
      <c r="GF51" s="387"/>
      <c r="GG51" s="387"/>
      <c r="GH51" s="387"/>
      <c r="GI51" s="387"/>
      <c r="GJ51" s="387"/>
      <c r="GK51" s="387"/>
      <c r="GL51" s="387"/>
      <c r="GM51" s="387"/>
      <c r="GN51" s="387"/>
      <c r="GO51" s="387"/>
      <c r="GP51" s="387"/>
      <c r="GQ51" s="387"/>
      <c r="GR51" s="387"/>
      <c r="GS51" s="387"/>
      <c r="GT51" s="387"/>
      <c r="GU51" s="387"/>
      <c r="GV51" s="387"/>
      <c r="GW51" s="387"/>
      <c r="GX51" s="387"/>
      <c r="GY51" s="387"/>
      <c r="GZ51" s="387"/>
      <c r="HA51" s="387"/>
      <c r="HB51" s="387"/>
      <c r="HC51" s="387"/>
      <c r="HD51" s="387"/>
      <c r="HE51" s="387"/>
      <c r="HF51" s="387"/>
      <c r="HG51" s="387"/>
      <c r="HH51" s="387"/>
      <c r="HI51" s="387"/>
      <c r="HJ51" s="387"/>
      <c r="HK51" s="387"/>
      <c r="HL51" s="387"/>
      <c r="HM51" s="387"/>
      <c r="HN51" s="387"/>
      <c r="HO51" s="387"/>
      <c r="HP51" s="387"/>
      <c r="HQ51" s="387"/>
      <c r="HR51" s="387"/>
      <c r="HS51" s="387"/>
      <c r="HT51" s="387"/>
      <c r="HU51" s="387"/>
      <c r="HV51" s="387"/>
      <c r="HW51" s="387"/>
      <c r="HX51" s="387"/>
      <c r="HY51" s="387"/>
      <c r="HZ51" s="387"/>
      <c r="IA51" s="387"/>
      <c r="IB51" s="387"/>
      <c r="IC51" s="387"/>
      <c r="ID51" s="387"/>
      <c r="IE51" s="387"/>
      <c r="IF51" s="387"/>
      <c r="IG51" s="387"/>
      <c r="IH51" s="387"/>
      <c r="II51" s="387"/>
      <c r="IJ51" s="387"/>
      <c r="IK51" s="387"/>
      <c r="IL51" s="387"/>
      <c r="IM51" s="387"/>
      <c r="IN51" s="387"/>
      <c r="IO51" s="387"/>
      <c r="IP51" s="387"/>
      <c r="IQ51" s="387"/>
      <c r="IR51" s="387"/>
      <c r="IS51" s="387"/>
      <c r="IT51" s="387"/>
      <c r="IU51" s="391"/>
    </row>
    <row r="52" spans="1:255" ht="15" customHeight="1" thickBot="1">
      <c r="A52" s="398"/>
      <c r="B52" s="270"/>
      <c r="C52" s="404"/>
      <c r="D52" s="270"/>
      <c r="E52" s="248"/>
      <c r="F52" s="248"/>
      <c r="G52" s="248"/>
      <c r="H52" s="248"/>
      <c r="I52" s="248"/>
      <c r="J52" s="248"/>
      <c r="K52" s="248"/>
      <c r="L52" s="387"/>
      <c r="M52" s="387"/>
      <c r="N52" s="387"/>
      <c r="O52" s="387"/>
      <c r="P52" s="387"/>
      <c r="Q52" s="387"/>
      <c r="R52" s="387"/>
      <c r="S52" s="387"/>
      <c r="T52" s="387"/>
      <c r="U52" s="387"/>
      <c r="V52" s="387"/>
      <c r="W52" s="387"/>
      <c r="X52" s="387"/>
      <c r="Y52" s="387"/>
      <c r="Z52" s="387"/>
      <c r="AA52" s="387"/>
      <c r="AB52" s="387"/>
      <c r="AC52" s="387"/>
      <c r="AD52" s="387"/>
      <c r="AE52" s="387"/>
      <c r="AF52" s="387"/>
      <c r="AG52" s="387"/>
      <c r="AH52" s="387"/>
      <c r="AI52" s="387"/>
      <c r="AJ52" s="387"/>
      <c r="AK52" s="387"/>
      <c r="AL52" s="387"/>
      <c r="AM52" s="387"/>
      <c r="AN52" s="387"/>
      <c r="AO52" s="387"/>
      <c r="AP52" s="387"/>
      <c r="AQ52" s="387"/>
      <c r="AR52" s="387"/>
      <c r="AS52" s="387"/>
      <c r="AT52" s="387"/>
      <c r="AU52" s="387"/>
      <c r="AV52" s="387"/>
      <c r="AW52" s="387"/>
      <c r="AX52" s="387"/>
      <c r="AY52" s="387"/>
      <c r="AZ52" s="387"/>
      <c r="BA52" s="387"/>
      <c r="BB52" s="387"/>
      <c r="BC52" s="387"/>
      <c r="BD52" s="387"/>
      <c r="BE52" s="387"/>
      <c r="BF52" s="387"/>
      <c r="BG52" s="387"/>
      <c r="BH52" s="387"/>
      <c r="BI52" s="387"/>
      <c r="BJ52" s="387"/>
      <c r="BK52" s="387"/>
      <c r="BL52" s="387"/>
      <c r="BM52" s="387"/>
      <c r="BN52" s="387"/>
      <c r="BO52" s="387"/>
      <c r="BP52" s="387"/>
      <c r="BQ52" s="387"/>
      <c r="BR52" s="387"/>
      <c r="BS52" s="387"/>
      <c r="BT52" s="387"/>
      <c r="BU52" s="387"/>
      <c r="BV52" s="387"/>
      <c r="BW52" s="387"/>
      <c r="BX52" s="387"/>
      <c r="BY52" s="387"/>
      <c r="BZ52" s="387"/>
      <c r="CA52" s="387"/>
      <c r="CB52" s="387"/>
      <c r="CC52" s="387"/>
      <c r="CD52" s="387"/>
      <c r="CE52" s="387"/>
      <c r="CF52" s="387"/>
      <c r="CG52" s="387"/>
      <c r="CH52" s="387"/>
      <c r="CI52" s="387"/>
      <c r="CJ52" s="387"/>
      <c r="CK52" s="387"/>
      <c r="CL52" s="387"/>
      <c r="CM52" s="387"/>
      <c r="CN52" s="387"/>
      <c r="CO52" s="387"/>
      <c r="CP52" s="387"/>
      <c r="CQ52" s="387"/>
      <c r="CR52" s="387"/>
      <c r="CS52" s="387"/>
      <c r="CT52" s="387"/>
      <c r="CU52" s="387"/>
      <c r="CV52" s="387"/>
      <c r="CW52" s="387"/>
      <c r="CX52" s="387"/>
      <c r="CY52" s="387"/>
      <c r="CZ52" s="387"/>
      <c r="DA52" s="387"/>
      <c r="DB52" s="387"/>
      <c r="DC52" s="387"/>
      <c r="DD52" s="387"/>
      <c r="DE52" s="387"/>
      <c r="DF52" s="387"/>
      <c r="DG52" s="387"/>
      <c r="DH52" s="387"/>
      <c r="DI52" s="387"/>
      <c r="DJ52" s="387"/>
      <c r="DK52" s="387"/>
      <c r="DL52" s="387"/>
      <c r="DM52" s="387"/>
      <c r="DN52" s="387"/>
      <c r="DO52" s="387"/>
      <c r="DP52" s="387"/>
      <c r="DQ52" s="387"/>
      <c r="DR52" s="387"/>
      <c r="DS52" s="387"/>
      <c r="DT52" s="387"/>
      <c r="DU52" s="387"/>
      <c r="DV52" s="387"/>
      <c r="DW52" s="387"/>
      <c r="DX52" s="387"/>
      <c r="DY52" s="387"/>
      <c r="DZ52" s="387"/>
      <c r="EA52" s="387"/>
      <c r="EB52" s="387"/>
      <c r="EC52" s="387"/>
      <c r="ED52" s="387"/>
      <c r="EE52" s="387"/>
      <c r="EF52" s="387"/>
      <c r="EG52" s="387"/>
      <c r="EH52" s="387"/>
      <c r="EI52" s="387"/>
      <c r="EJ52" s="387"/>
      <c r="EK52" s="387"/>
      <c r="EL52" s="387"/>
      <c r="EM52" s="387"/>
      <c r="EN52" s="387"/>
      <c r="EO52" s="387"/>
      <c r="EP52" s="387"/>
      <c r="EQ52" s="387"/>
      <c r="ER52" s="387"/>
      <c r="ES52" s="387"/>
      <c r="ET52" s="387"/>
      <c r="EU52" s="387"/>
      <c r="EV52" s="387"/>
      <c r="EW52" s="387"/>
      <c r="EX52" s="387"/>
      <c r="EY52" s="387"/>
      <c r="EZ52" s="387"/>
      <c r="FA52" s="387"/>
      <c r="FB52" s="387"/>
      <c r="FC52" s="387"/>
      <c r="FD52" s="387"/>
      <c r="FE52" s="387"/>
      <c r="FF52" s="387"/>
      <c r="FG52" s="387"/>
      <c r="FH52" s="387"/>
      <c r="FI52" s="387"/>
      <c r="FJ52" s="387"/>
      <c r="FK52" s="387"/>
      <c r="FL52" s="387"/>
      <c r="FM52" s="387"/>
      <c r="FN52" s="387"/>
      <c r="FO52" s="387"/>
      <c r="FP52" s="387"/>
      <c r="FQ52" s="387"/>
      <c r="FR52" s="387"/>
      <c r="FS52" s="387"/>
      <c r="FT52" s="387"/>
      <c r="FU52" s="387"/>
      <c r="FV52" s="387"/>
      <c r="FW52" s="387"/>
      <c r="FX52" s="387"/>
      <c r="FY52" s="387"/>
      <c r="FZ52" s="387"/>
      <c r="GA52" s="387"/>
      <c r="GB52" s="387"/>
      <c r="GC52" s="387"/>
      <c r="GD52" s="387"/>
      <c r="GE52" s="387"/>
      <c r="GF52" s="387"/>
      <c r="GG52" s="387"/>
      <c r="GH52" s="387"/>
      <c r="GI52" s="387"/>
      <c r="GJ52" s="387"/>
      <c r="GK52" s="387"/>
      <c r="GL52" s="387"/>
      <c r="GM52" s="387"/>
      <c r="GN52" s="387"/>
      <c r="GO52" s="387"/>
      <c r="GP52" s="387"/>
      <c r="GQ52" s="387"/>
      <c r="GR52" s="387"/>
      <c r="GS52" s="387"/>
      <c r="GT52" s="387"/>
      <c r="GU52" s="387"/>
      <c r="GV52" s="387"/>
      <c r="GW52" s="387"/>
      <c r="GX52" s="387"/>
      <c r="GY52" s="387"/>
      <c r="GZ52" s="387"/>
      <c r="HA52" s="387"/>
      <c r="HB52" s="387"/>
      <c r="HC52" s="387"/>
      <c r="HD52" s="387"/>
      <c r="HE52" s="387"/>
      <c r="HF52" s="387"/>
      <c r="HG52" s="387"/>
      <c r="HH52" s="387"/>
      <c r="HI52" s="387"/>
      <c r="HJ52" s="387"/>
      <c r="HK52" s="387"/>
      <c r="HL52" s="387"/>
      <c r="HM52" s="387"/>
      <c r="HN52" s="387"/>
      <c r="HO52" s="387"/>
      <c r="HP52" s="387"/>
      <c r="HQ52" s="387"/>
      <c r="HR52" s="387"/>
      <c r="HS52" s="387"/>
      <c r="HT52" s="387"/>
      <c r="HU52" s="387"/>
      <c r="HV52" s="387"/>
      <c r="HW52" s="387"/>
      <c r="HX52" s="387"/>
      <c r="HY52" s="387"/>
      <c r="HZ52" s="387"/>
      <c r="IA52" s="387"/>
      <c r="IB52" s="387"/>
      <c r="IC52" s="387"/>
      <c r="ID52" s="387"/>
      <c r="IE52" s="387"/>
      <c r="IF52" s="387"/>
      <c r="IG52" s="387"/>
      <c r="IH52" s="387"/>
      <c r="II52" s="387"/>
      <c r="IJ52" s="387"/>
      <c r="IK52" s="387"/>
      <c r="IL52" s="387"/>
      <c r="IM52" s="387"/>
      <c r="IN52" s="387"/>
      <c r="IO52" s="387"/>
      <c r="IP52" s="387"/>
      <c r="IQ52" s="387"/>
      <c r="IR52" s="387"/>
      <c r="IS52" s="387"/>
      <c r="IT52" s="387"/>
      <c r="IU52" s="391"/>
    </row>
    <row r="53" spans="1:255" ht="15.95" customHeight="1" thickBot="1">
      <c r="A53" s="406"/>
      <c r="B53" s="1091" t="s">
        <v>221</v>
      </c>
      <c r="C53" s="1108"/>
      <c r="D53" s="1109"/>
      <c r="E53" s="280"/>
      <c r="F53" s="248"/>
      <c r="G53" s="248"/>
      <c r="H53" s="248"/>
      <c r="I53" s="248"/>
      <c r="J53" s="248"/>
      <c r="K53" s="248"/>
      <c r="L53" s="387"/>
      <c r="M53" s="387"/>
      <c r="N53" s="387"/>
      <c r="O53" s="387"/>
      <c r="P53" s="387"/>
      <c r="Q53" s="387"/>
      <c r="R53" s="387"/>
      <c r="S53" s="387"/>
      <c r="T53" s="387"/>
      <c r="U53" s="387"/>
      <c r="V53" s="387"/>
      <c r="W53" s="387"/>
      <c r="X53" s="387"/>
      <c r="Y53" s="387"/>
      <c r="Z53" s="387"/>
      <c r="AA53" s="387"/>
      <c r="AB53" s="387"/>
      <c r="AC53" s="387"/>
      <c r="AD53" s="387"/>
      <c r="AE53" s="387"/>
      <c r="AF53" s="387"/>
      <c r="AG53" s="387"/>
      <c r="AH53" s="387"/>
      <c r="AI53" s="387"/>
      <c r="AJ53" s="387"/>
      <c r="AK53" s="387"/>
      <c r="AL53" s="387"/>
      <c r="AM53" s="387"/>
      <c r="AN53" s="387"/>
      <c r="AO53" s="387"/>
      <c r="AP53" s="387"/>
      <c r="AQ53" s="387"/>
      <c r="AR53" s="387"/>
      <c r="AS53" s="387"/>
      <c r="AT53" s="387"/>
      <c r="AU53" s="387"/>
      <c r="AV53" s="387"/>
      <c r="AW53" s="387"/>
      <c r="AX53" s="387"/>
      <c r="AY53" s="387"/>
      <c r="AZ53" s="387"/>
      <c r="BA53" s="387"/>
      <c r="BB53" s="387"/>
      <c r="BC53" s="387"/>
      <c r="BD53" s="387"/>
      <c r="BE53" s="387"/>
      <c r="BF53" s="387"/>
      <c r="BG53" s="387"/>
      <c r="BH53" s="387"/>
      <c r="BI53" s="387"/>
      <c r="BJ53" s="387"/>
      <c r="BK53" s="387"/>
      <c r="BL53" s="387"/>
      <c r="BM53" s="387"/>
      <c r="BN53" s="387"/>
      <c r="BO53" s="387"/>
      <c r="BP53" s="387"/>
      <c r="BQ53" s="387"/>
      <c r="BR53" s="387"/>
      <c r="BS53" s="387"/>
      <c r="BT53" s="387"/>
      <c r="BU53" s="387"/>
      <c r="BV53" s="387"/>
      <c r="BW53" s="387"/>
      <c r="BX53" s="387"/>
      <c r="BY53" s="387"/>
      <c r="BZ53" s="387"/>
      <c r="CA53" s="387"/>
      <c r="CB53" s="387"/>
      <c r="CC53" s="387"/>
      <c r="CD53" s="387"/>
      <c r="CE53" s="387"/>
      <c r="CF53" s="387"/>
      <c r="CG53" s="387"/>
      <c r="CH53" s="387"/>
      <c r="CI53" s="387"/>
      <c r="CJ53" s="387"/>
      <c r="CK53" s="387"/>
      <c r="CL53" s="387"/>
      <c r="CM53" s="387"/>
      <c r="CN53" s="387"/>
      <c r="CO53" s="387"/>
      <c r="CP53" s="387"/>
      <c r="CQ53" s="387"/>
      <c r="CR53" s="387"/>
      <c r="CS53" s="387"/>
      <c r="CT53" s="387"/>
      <c r="CU53" s="387"/>
      <c r="CV53" s="387"/>
      <c r="CW53" s="387"/>
      <c r="CX53" s="387"/>
      <c r="CY53" s="387"/>
      <c r="CZ53" s="387"/>
      <c r="DA53" s="387"/>
      <c r="DB53" s="387"/>
      <c r="DC53" s="387"/>
      <c r="DD53" s="387"/>
      <c r="DE53" s="387"/>
      <c r="DF53" s="387"/>
      <c r="DG53" s="387"/>
      <c r="DH53" s="387"/>
      <c r="DI53" s="387"/>
      <c r="DJ53" s="387"/>
      <c r="DK53" s="387"/>
      <c r="DL53" s="387"/>
      <c r="DM53" s="387"/>
      <c r="DN53" s="387"/>
      <c r="DO53" s="387"/>
      <c r="DP53" s="387"/>
      <c r="DQ53" s="387"/>
      <c r="DR53" s="387"/>
      <c r="DS53" s="387"/>
      <c r="DT53" s="387"/>
      <c r="DU53" s="387"/>
      <c r="DV53" s="387"/>
      <c r="DW53" s="387"/>
      <c r="DX53" s="387"/>
      <c r="DY53" s="387"/>
      <c r="DZ53" s="387"/>
      <c r="EA53" s="387"/>
      <c r="EB53" s="387"/>
      <c r="EC53" s="387"/>
      <c r="ED53" s="387"/>
      <c r="EE53" s="387"/>
      <c r="EF53" s="387"/>
      <c r="EG53" s="387"/>
      <c r="EH53" s="387"/>
      <c r="EI53" s="387"/>
      <c r="EJ53" s="387"/>
      <c r="EK53" s="387"/>
      <c r="EL53" s="387"/>
      <c r="EM53" s="387"/>
      <c r="EN53" s="387"/>
      <c r="EO53" s="387"/>
      <c r="EP53" s="387"/>
      <c r="EQ53" s="387"/>
      <c r="ER53" s="387"/>
      <c r="ES53" s="387"/>
      <c r="ET53" s="387"/>
      <c r="EU53" s="387"/>
      <c r="EV53" s="387"/>
      <c r="EW53" s="387"/>
      <c r="EX53" s="387"/>
      <c r="EY53" s="387"/>
      <c r="EZ53" s="387"/>
      <c r="FA53" s="387"/>
      <c r="FB53" s="387"/>
      <c r="FC53" s="387"/>
      <c r="FD53" s="387"/>
      <c r="FE53" s="387"/>
      <c r="FF53" s="387"/>
      <c r="FG53" s="387"/>
      <c r="FH53" s="387"/>
      <c r="FI53" s="387"/>
      <c r="FJ53" s="387"/>
      <c r="FK53" s="387"/>
      <c r="FL53" s="387"/>
      <c r="FM53" s="387"/>
      <c r="FN53" s="387"/>
      <c r="FO53" s="387"/>
      <c r="FP53" s="387"/>
      <c r="FQ53" s="387"/>
      <c r="FR53" s="387"/>
      <c r="FS53" s="387"/>
      <c r="FT53" s="387"/>
      <c r="FU53" s="387"/>
      <c r="FV53" s="387"/>
      <c r="FW53" s="387"/>
      <c r="FX53" s="387"/>
      <c r="FY53" s="387"/>
      <c r="FZ53" s="387"/>
      <c r="GA53" s="387"/>
      <c r="GB53" s="387"/>
      <c r="GC53" s="387"/>
      <c r="GD53" s="387"/>
      <c r="GE53" s="387"/>
      <c r="GF53" s="387"/>
      <c r="GG53" s="387"/>
      <c r="GH53" s="387"/>
      <c r="GI53" s="387"/>
      <c r="GJ53" s="387"/>
      <c r="GK53" s="387"/>
      <c r="GL53" s="387"/>
      <c r="GM53" s="387"/>
      <c r="GN53" s="387"/>
      <c r="GO53" s="387"/>
      <c r="GP53" s="387"/>
      <c r="GQ53" s="387"/>
      <c r="GR53" s="387"/>
      <c r="GS53" s="387"/>
      <c r="GT53" s="387"/>
      <c r="GU53" s="387"/>
      <c r="GV53" s="387"/>
      <c r="GW53" s="387"/>
      <c r="GX53" s="387"/>
      <c r="GY53" s="387"/>
      <c r="GZ53" s="387"/>
      <c r="HA53" s="387"/>
      <c r="HB53" s="387"/>
      <c r="HC53" s="387"/>
      <c r="HD53" s="387"/>
      <c r="HE53" s="387"/>
      <c r="HF53" s="387"/>
      <c r="HG53" s="387"/>
      <c r="HH53" s="387"/>
      <c r="HI53" s="387"/>
      <c r="HJ53" s="387"/>
      <c r="HK53" s="387"/>
      <c r="HL53" s="387"/>
      <c r="HM53" s="387"/>
      <c r="HN53" s="387"/>
      <c r="HO53" s="387"/>
      <c r="HP53" s="387"/>
      <c r="HQ53" s="387"/>
      <c r="HR53" s="387"/>
      <c r="HS53" s="387"/>
      <c r="HT53" s="387"/>
      <c r="HU53" s="387"/>
      <c r="HV53" s="387"/>
      <c r="HW53" s="387"/>
      <c r="HX53" s="387"/>
      <c r="HY53" s="387"/>
      <c r="HZ53" s="387"/>
      <c r="IA53" s="387"/>
      <c r="IB53" s="387"/>
      <c r="IC53" s="387"/>
      <c r="ID53" s="387"/>
      <c r="IE53" s="387"/>
      <c r="IF53" s="387"/>
      <c r="IG53" s="387"/>
      <c r="IH53" s="387"/>
      <c r="II53" s="387"/>
      <c r="IJ53" s="387"/>
      <c r="IK53" s="387"/>
      <c r="IL53" s="387"/>
      <c r="IM53" s="387"/>
      <c r="IN53" s="387"/>
      <c r="IO53" s="387"/>
      <c r="IP53" s="387"/>
      <c r="IQ53" s="387"/>
      <c r="IR53" s="387"/>
      <c r="IS53" s="387"/>
      <c r="IT53" s="387"/>
      <c r="IU53" s="391"/>
    </row>
    <row r="54" spans="1:255" ht="15" customHeight="1" thickBot="1">
      <c r="A54" s="398"/>
      <c r="B54" s="340"/>
      <c r="C54" s="341"/>
      <c r="D54" s="342"/>
      <c r="E54" s="270"/>
      <c r="F54" s="270"/>
      <c r="G54" s="270"/>
      <c r="H54" s="270"/>
      <c r="I54" s="270"/>
      <c r="J54" s="270"/>
      <c r="K54" s="248"/>
      <c r="L54" s="387"/>
      <c r="M54" s="387"/>
      <c r="N54" s="387"/>
      <c r="O54" s="387"/>
      <c r="P54" s="387"/>
      <c r="Q54" s="387"/>
      <c r="R54" s="387"/>
      <c r="S54" s="387"/>
      <c r="T54" s="387"/>
      <c r="U54" s="387"/>
      <c r="V54" s="387"/>
      <c r="W54" s="387"/>
      <c r="X54" s="387"/>
      <c r="Y54" s="387"/>
      <c r="Z54" s="387"/>
      <c r="AA54" s="387"/>
      <c r="AB54" s="387"/>
      <c r="AC54" s="387"/>
      <c r="AD54" s="387"/>
      <c r="AE54" s="387"/>
      <c r="AF54" s="387"/>
      <c r="AG54" s="387"/>
      <c r="AH54" s="387"/>
      <c r="AI54" s="387"/>
      <c r="AJ54" s="387"/>
      <c r="AK54" s="387"/>
      <c r="AL54" s="387"/>
      <c r="AM54" s="387"/>
      <c r="AN54" s="387"/>
      <c r="AO54" s="387"/>
      <c r="AP54" s="387"/>
      <c r="AQ54" s="387"/>
      <c r="AR54" s="387"/>
      <c r="AS54" s="387"/>
      <c r="AT54" s="387"/>
      <c r="AU54" s="387"/>
      <c r="AV54" s="387"/>
      <c r="AW54" s="387"/>
      <c r="AX54" s="387"/>
      <c r="AY54" s="387"/>
      <c r="AZ54" s="387"/>
      <c r="BA54" s="387"/>
      <c r="BB54" s="387"/>
      <c r="BC54" s="387"/>
      <c r="BD54" s="387"/>
      <c r="BE54" s="387"/>
      <c r="BF54" s="387"/>
      <c r="BG54" s="387"/>
      <c r="BH54" s="387"/>
      <c r="BI54" s="387"/>
      <c r="BJ54" s="387"/>
      <c r="BK54" s="387"/>
      <c r="BL54" s="387"/>
      <c r="BM54" s="387"/>
      <c r="BN54" s="387"/>
      <c r="BO54" s="387"/>
      <c r="BP54" s="387"/>
      <c r="BQ54" s="387"/>
      <c r="BR54" s="387"/>
      <c r="BS54" s="387"/>
      <c r="BT54" s="387"/>
      <c r="BU54" s="387"/>
      <c r="BV54" s="387"/>
      <c r="BW54" s="387"/>
      <c r="BX54" s="387"/>
      <c r="BY54" s="387"/>
      <c r="BZ54" s="387"/>
      <c r="CA54" s="387"/>
      <c r="CB54" s="387"/>
      <c r="CC54" s="387"/>
      <c r="CD54" s="387"/>
      <c r="CE54" s="387"/>
      <c r="CF54" s="387"/>
      <c r="CG54" s="387"/>
      <c r="CH54" s="387"/>
      <c r="CI54" s="387"/>
      <c r="CJ54" s="387"/>
      <c r="CK54" s="387"/>
      <c r="CL54" s="387"/>
      <c r="CM54" s="387"/>
      <c r="CN54" s="387"/>
      <c r="CO54" s="387"/>
      <c r="CP54" s="387"/>
      <c r="CQ54" s="387"/>
      <c r="CR54" s="387"/>
      <c r="CS54" s="387"/>
      <c r="CT54" s="387"/>
      <c r="CU54" s="387"/>
      <c r="CV54" s="387"/>
      <c r="CW54" s="387"/>
      <c r="CX54" s="387"/>
      <c r="CY54" s="387"/>
      <c r="CZ54" s="387"/>
      <c r="DA54" s="387"/>
      <c r="DB54" s="387"/>
      <c r="DC54" s="387"/>
      <c r="DD54" s="387"/>
      <c r="DE54" s="387"/>
      <c r="DF54" s="387"/>
      <c r="DG54" s="387"/>
      <c r="DH54" s="387"/>
      <c r="DI54" s="387"/>
      <c r="DJ54" s="387"/>
      <c r="DK54" s="387"/>
      <c r="DL54" s="387"/>
      <c r="DM54" s="387"/>
      <c r="DN54" s="387"/>
      <c r="DO54" s="387"/>
      <c r="DP54" s="387"/>
      <c r="DQ54" s="387"/>
      <c r="DR54" s="387"/>
      <c r="DS54" s="387"/>
      <c r="DT54" s="387"/>
      <c r="DU54" s="387"/>
      <c r="DV54" s="387"/>
      <c r="DW54" s="387"/>
      <c r="DX54" s="387"/>
      <c r="DY54" s="387"/>
      <c r="DZ54" s="387"/>
      <c r="EA54" s="387"/>
      <c r="EB54" s="387"/>
      <c r="EC54" s="387"/>
      <c r="ED54" s="387"/>
      <c r="EE54" s="387"/>
      <c r="EF54" s="387"/>
      <c r="EG54" s="387"/>
      <c r="EH54" s="387"/>
      <c r="EI54" s="387"/>
      <c r="EJ54" s="387"/>
      <c r="EK54" s="387"/>
      <c r="EL54" s="387"/>
      <c r="EM54" s="387"/>
      <c r="EN54" s="387"/>
      <c r="EO54" s="387"/>
      <c r="EP54" s="387"/>
      <c r="EQ54" s="387"/>
      <c r="ER54" s="387"/>
      <c r="ES54" s="387"/>
      <c r="ET54" s="387"/>
      <c r="EU54" s="387"/>
      <c r="EV54" s="387"/>
      <c r="EW54" s="387"/>
      <c r="EX54" s="387"/>
      <c r="EY54" s="387"/>
      <c r="EZ54" s="387"/>
      <c r="FA54" s="387"/>
      <c r="FB54" s="387"/>
      <c r="FC54" s="387"/>
      <c r="FD54" s="387"/>
      <c r="FE54" s="387"/>
      <c r="FF54" s="387"/>
      <c r="FG54" s="387"/>
      <c r="FH54" s="387"/>
      <c r="FI54" s="387"/>
      <c r="FJ54" s="387"/>
      <c r="FK54" s="387"/>
      <c r="FL54" s="387"/>
      <c r="FM54" s="387"/>
      <c r="FN54" s="387"/>
      <c r="FO54" s="387"/>
      <c r="FP54" s="387"/>
      <c r="FQ54" s="387"/>
      <c r="FR54" s="387"/>
      <c r="FS54" s="387"/>
      <c r="FT54" s="387"/>
      <c r="FU54" s="387"/>
      <c r="FV54" s="387"/>
      <c r="FW54" s="387"/>
      <c r="FX54" s="387"/>
      <c r="FY54" s="387"/>
      <c r="FZ54" s="387"/>
      <c r="GA54" s="387"/>
      <c r="GB54" s="387"/>
      <c r="GC54" s="387"/>
      <c r="GD54" s="387"/>
      <c r="GE54" s="387"/>
      <c r="GF54" s="387"/>
      <c r="GG54" s="387"/>
      <c r="GH54" s="387"/>
      <c r="GI54" s="387"/>
      <c r="GJ54" s="387"/>
      <c r="GK54" s="387"/>
      <c r="GL54" s="387"/>
      <c r="GM54" s="387"/>
      <c r="GN54" s="387"/>
      <c r="GO54" s="387"/>
      <c r="GP54" s="387"/>
      <c r="GQ54" s="387"/>
      <c r="GR54" s="387"/>
      <c r="GS54" s="387"/>
      <c r="GT54" s="387"/>
      <c r="GU54" s="387"/>
      <c r="GV54" s="387"/>
      <c r="GW54" s="387"/>
      <c r="GX54" s="387"/>
      <c r="GY54" s="387"/>
      <c r="GZ54" s="387"/>
      <c r="HA54" s="387"/>
      <c r="HB54" s="387"/>
      <c r="HC54" s="387"/>
      <c r="HD54" s="387"/>
      <c r="HE54" s="387"/>
      <c r="HF54" s="387"/>
      <c r="HG54" s="387"/>
      <c r="HH54" s="387"/>
      <c r="HI54" s="387"/>
      <c r="HJ54" s="387"/>
      <c r="HK54" s="387"/>
      <c r="HL54" s="387"/>
      <c r="HM54" s="387"/>
      <c r="HN54" s="387"/>
      <c r="HO54" s="387"/>
      <c r="HP54" s="387"/>
      <c r="HQ54" s="387"/>
      <c r="HR54" s="387"/>
      <c r="HS54" s="387"/>
      <c r="HT54" s="387"/>
      <c r="HU54" s="387"/>
      <c r="HV54" s="387"/>
      <c r="HW54" s="387"/>
      <c r="HX54" s="387"/>
      <c r="HY54" s="387"/>
      <c r="HZ54" s="387"/>
      <c r="IA54" s="387"/>
      <c r="IB54" s="387"/>
      <c r="IC54" s="387"/>
      <c r="ID54" s="387"/>
      <c r="IE54" s="387"/>
      <c r="IF54" s="387"/>
      <c r="IG54" s="387"/>
      <c r="IH54" s="387"/>
      <c r="II54" s="387"/>
      <c r="IJ54" s="387"/>
      <c r="IK54" s="387"/>
      <c r="IL54" s="387"/>
      <c r="IM54" s="387"/>
      <c r="IN54" s="387"/>
      <c r="IO54" s="387"/>
      <c r="IP54" s="387"/>
      <c r="IQ54" s="387"/>
      <c r="IR54" s="387"/>
      <c r="IS54" s="387"/>
      <c r="IT54" s="387"/>
      <c r="IU54" s="391"/>
    </row>
    <row r="55" spans="1:255" ht="24" customHeight="1" thickBot="1">
      <c r="A55" s="406"/>
      <c r="B55" s="349" t="s">
        <v>222</v>
      </c>
      <c r="C55" s="371"/>
      <c r="D55" s="1090" t="s">
        <v>1501</v>
      </c>
      <c r="E55" s="1108"/>
      <c r="F55" s="1108"/>
      <c r="G55" s="1108"/>
      <c r="H55" s="1108"/>
      <c r="I55" s="1108"/>
      <c r="J55" s="1109"/>
      <c r="K55" s="280"/>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7"/>
      <c r="BD55" s="387"/>
      <c r="BE55" s="387"/>
      <c r="BF55" s="387"/>
      <c r="BG55" s="387"/>
      <c r="BH55" s="387"/>
      <c r="BI55" s="387"/>
      <c r="BJ55" s="387"/>
      <c r="BK55" s="387"/>
      <c r="BL55" s="387"/>
      <c r="BM55" s="387"/>
      <c r="BN55" s="387"/>
      <c r="BO55" s="387"/>
      <c r="BP55" s="387"/>
      <c r="BQ55" s="387"/>
      <c r="BR55" s="387"/>
      <c r="BS55" s="387"/>
      <c r="BT55" s="387"/>
      <c r="BU55" s="387"/>
      <c r="BV55" s="387"/>
      <c r="BW55" s="387"/>
      <c r="BX55" s="387"/>
      <c r="BY55" s="387"/>
      <c r="BZ55" s="387"/>
      <c r="CA55" s="387"/>
      <c r="CB55" s="387"/>
      <c r="CC55" s="387"/>
      <c r="CD55" s="387"/>
      <c r="CE55" s="387"/>
      <c r="CF55" s="387"/>
      <c r="CG55" s="387"/>
      <c r="CH55" s="387"/>
      <c r="CI55" s="387"/>
      <c r="CJ55" s="387"/>
      <c r="CK55" s="387"/>
      <c r="CL55" s="387"/>
      <c r="CM55" s="387"/>
      <c r="CN55" s="387"/>
      <c r="CO55" s="387"/>
      <c r="CP55" s="387"/>
      <c r="CQ55" s="387"/>
      <c r="CR55" s="387"/>
      <c r="CS55" s="387"/>
      <c r="CT55" s="387"/>
      <c r="CU55" s="387"/>
      <c r="CV55" s="387"/>
      <c r="CW55" s="387"/>
      <c r="CX55" s="387"/>
      <c r="CY55" s="387"/>
      <c r="CZ55" s="387"/>
      <c r="DA55" s="387"/>
      <c r="DB55" s="387"/>
      <c r="DC55" s="387"/>
      <c r="DD55" s="387"/>
      <c r="DE55" s="387"/>
      <c r="DF55" s="387"/>
      <c r="DG55" s="387"/>
      <c r="DH55" s="387"/>
      <c r="DI55" s="387"/>
      <c r="DJ55" s="387"/>
      <c r="DK55" s="387"/>
      <c r="DL55" s="387"/>
      <c r="DM55" s="387"/>
      <c r="DN55" s="387"/>
      <c r="DO55" s="387"/>
      <c r="DP55" s="387"/>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c r="EU55" s="387"/>
      <c r="EV55" s="387"/>
      <c r="EW55" s="387"/>
      <c r="EX55" s="387"/>
      <c r="EY55" s="387"/>
      <c r="EZ55" s="387"/>
      <c r="FA55" s="387"/>
      <c r="FB55" s="387"/>
      <c r="FC55" s="387"/>
      <c r="FD55" s="387"/>
      <c r="FE55" s="387"/>
      <c r="FF55" s="387"/>
      <c r="FG55" s="387"/>
      <c r="FH55" s="387"/>
      <c r="FI55" s="387"/>
      <c r="FJ55" s="387"/>
      <c r="FK55" s="387"/>
      <c r="FL55" s="387"/>
      <c r="FM55" s="387"/>
      <c r="FN55" s="387"/>
      <c r="FO55" s="387"/>
      <c r="FP55" s="387"/>
      <c r="FQ55" s="387"/>
      <c r="FR55" s="387"/>
      <c r="FS55" s="387"/>
      <c r="FT55" s="387"/>
      <c r="FU55" s="387"/>
      <c r="FV55" s="387"/>
      <c r="FW55" s="387"/>
      <c r="FX55" s="387"/>
      <c r="FY55" s="387"/>
      <c r="FZ55" s="387"/>
      <c r="GA55" s="387"/>
      <c r="GB55" s="387"/>
      <c r="GC55" s="387"/>
      <c r="GD55" s="387"/>
      <c r="GE55" s="387"/>
      <c r="GF55" s="387"/>
      <c r="GG55" s="387"/>
      <c r="GH55" s="387"/>
      <c r="GI55" s="387"/>
      <c r="GJ55" s="387"/>
      <c r="GK55" s="387"/>
      <c r="GL55" s="387"/>
      <c r="GM55" s="387"/>
      <c r="GN55" s="387"/>
      <c r="GO55" s="387"/>
      <c r="GP55" s="387"/>
      <c r="GQ55" s="387"/>
      <c r="GR55" s="387"/>
      <c r="GS55" s="387"/>
      <c r="GT55" s="387"/>
      <c r="GU55" s="387"/>
      <c r="GV55" s="387"/>
      <c r="GW55" s="387"/>
      <c r="GX55" s="387"/>
      <c r="GY55" s="387"/>
      <c r="GZ55" s="387"/>
      <c r="HA55" s="387"/>
      <c r="HB55" s="387"/>
      <c r="HC55" s="387"/>
      <c r="HD55" s="387"/>
      <c r="HE55" s="387"/>
      <c r="HF55" s="387"/>
      <c r="HG55" s="387"/>
      <c r="HH55" s="387"/>
      <c r="HI55" s="387"/>
      <c r="HJ55" s="387"/>
      <c r="HK55" s="387"/>
      <c r="HL55" s="387"/>
      <c r="HM55" s="387"/>
      <c r="HN55" s="387"/>
      <c r="HO55" s="387"/>
      <c r="HP55" s="387"/>
      <c r="HQ55" s="387"/>
      <c r="HR55" s="387"/>
      <c r="HS55" s="387"/>
      <c r="HT55" s="387"/>
      <c r="HU55" s="387"/>
      <c r="HV55" s="387"/>
      <c r="HW55" s="387"/>
      <c r="HX55" s="387"/>
      <c r="HY55" s="387"/>
      <c r="HZ55" s="387"/>
      <c r="IA55" s="387"/>
      <c r="IB55" s="387"/>
      <c r="IC55" s="387"/>
      <c r="ID55" s="387"/>
      <c r="IE55" s="387"/>
      <c r="IF55" s="387"/>
      <c r="IG55" s="387"/>
      <c r="IH55" s="387"/>
      <c r="II55" s="387"/>
      <c r="IJ55" s="387"/>
      <c r="IK55" s="387"/>
      <c r="IL55" s="387"/>
      <c r="IM55" s="387"/>
      <c r="IN55" s="387"/>
      <c r="IO55" s="387"/>
      <c r="IP55" s="387"/>
      <c r="IQ55" s="387"/>
      <c r="IR55" s="387"/>
      <c r="IS55" s="387"/>
      <c r="IT55" s="387"/>
      <c r="IU55" s="391"/>
    </row>
    <row r="56" spans="1:255" ht="15.6" customHeight="1">
      <c r="A56" s="406"/>
      <c r="B56" s="1097" t="s">
        <v>224</v>
      </c>
      <c r="C56" s="345"/>
      <c r="D56" s="1067" t="s">
        <v>225</v>
      </c>
      <c r="E56" s="1119"/>
      <c r="F56" s="1119"/>
      <c r="G56" s="1119"/>
      <c r="H56" s="1119"/>
      <c r="I56" s="1119"/>
      <c r="J56" s="1120"/>
      <c r="K56" s="280"/>
      <c r="L56" s="387"/>
      <c r="M56" s="387"/>
      <c r="N56" s="387"/>
      <c r="O56" s="387"/>
      <c r="P56" s="387"/>
      <c r="Q56" s="387"/>
      <c r="R56" s="387"/>
      <c r="S56" s="387"/>
      <c r="T56" s="387"/>
      <c r="U56" s="387"/>
      <c r="V56" s="387"/>
      <c r="W56" s="387"/>
      <c r="X56" s="387"/>
      <c r="Y56" s="387"/>
      <c r="Z56" s="387"/>
      <c r="AA56" s="387"/>
      <c r="AB56" s="387"/>
      <c r="AC56" s="387"/>
      <c r="AD56" s="387"/>
      <c r="AE56" s="387"/>
      <c r="AF56" s="387"/>
      <c r="AG56" s="387"/>
      <c r="AH56" s="387"/>
      <c r="AI56" s="387"/>
      <c r="AJ56" s="387"/>
      <c r="AK56" s="387"/>
      <c r="AL56" s="387"/>
      <c r="AM56" s="387"/>
      <c r="AN56" s="387"/>
      <c r="AO56" s="387"/>
      <c r="AP56" s="387"/>
      <c r="AQ56" s="387"/>
      <c r="AR56" s="387"/>
      <c r="AS56" s="387"/>
      <c r="AT56" s="387"/>
      <c r="AU56" s="387"/>
      <c r="AV56" s="387"/>
      <c r="AW56" s="387"/>
      <c r="AX56" s="387"/>
      <c r="AY56" s="387"/>
      <c r="AZ56" s="387"/>
      <c r="BA56" s="387"/>
      <c r="BB56" s="387"/>
      <c r="BC56" s="387"/>
      <c r="BD56" s="387"/>
      <c r="BE56" s="387"/>
      <c r="BF56" s="387"/>
      <c r="BG56" s="387"/>
      <c r="BH56" s="387"/>
      <c r="BI56" s="387"/>
      <c r="BJ56" s="387"/>
      <c r="BK56" s="387"/>
      <c r="BL56" s="387"/>
      <c r="BM56" s="387"/>
      <c r="BN56" s="387"/>
      <c r="BO56" s="387"/>
      <c r="BP56" s="387"/>
      <c r="BQ56" s="387"/>
      <c r="BR56" s="387"/>
      <c r="BS56" s="387"/>
      <c r="BT56" s="387"/>
      <c r="BU56" s="387"/>
      <c r="BV56" s="387"/>
      <c r="BW56" s="387"/>
      <c r="BX56" s="387"/>
      <c r="BY56" s="387"/>
      <c r="BZ56" s="387"/>
      <c r="CA56" s="387"/>
      <c r="CB56" s="387"/>
      <c r="CC56" s="387"/>
      <c r="CD56" s="387"/>
      <c r="CE56" s="387"/>
      <c r="CF56" s="387"/>
      <c r="CG56" s="387"/>
      <c r="CH56" s="387"/>
      <c r="CI56" s="387"/>
      <c r="CJ56" s="387"/>
      <c r="CK56" s="387"/>
      <c r="CL56" s="387"/>
      <c r="CM56" s="387"/>
      <c r="CN56" s="387"/>
      <c r="CO56" s="387"/>
      <c r="CP56" s="387"/>
      <c r="CQ56" s="387"/>
      <c r="CR56" s="387"/>
      <c r="CS56" s="387"/>
      <c r="CT56" s="387"/>
      <c r="CU56" s="387"/>
      <c r="CV56" s="387"/>
      <c r="CW56" s="387"/>
      <c r="CX56" s="387"/>
      <c r="CY56" s="387"/>
      <c r="CZ56" s="387"/>
      <c r="DA56" s="387"/>
      <c r="DB56" s="387"/>
      <c r="DC56" s="387"/>
      <c r="DD56" s="387"/>
      <c r="DE56" s="387"/>
      <c r="DF56" s="387"/>
      <c r="DG56" s="387"/>
      <c r="DH56" s="387"/>
      <c r="DI56" s="387"/>
      <c r="DJ56" s="387"/>
      <c r="DK56" s="387"/>
      <c r="DL56" s="387"/>
      <c r="DM56" s="387"/>
      <c r="DN56" s="387"/>
      <c r="DO56" s="387"/>
      <c r="DP56" s="387"/>
      <c r="DQ56" s="387"/>
      <c r="DR56" s="387"/>
      <c r="DS56" s="387"/>
      <c r="DT56" s="387"/>
      <c r="DU56" s="387"/>
      <c r="DV56" s="387"/>
      <c r="DW56" s="387"/>
      <c r="DX56" s="387"/>
      <c r="DY56" s="387"/>
      <c r="DZ56" s="387"/>
      <c r="EA56" s="387"/>
      <c r="EB56" s="387"/>
      <c r="EC56" s="387"/>
      <c r="ED56" s="387"/>
      <c r="EE56" s="387"/>
      <c r="EF56" s="387"/>
      <c r="EG56" s="387"/>
      <c r="EH56" s="387"/>
      <c r="EI56" s="387"/>
      <c r="EJ56" s="387"/>
      <c r="EK56" s="387"/>
      <c r="EL56" s="387"/>
      <c r="EM56" s="387"/>
      <c r="EN56" s="387"/>
      <c r="EO56" s="387"/>
      <c r="EP56" s="387"/>
      <c r="EQ56" s="387"/>
      <c r="ER56" s="387"/>
      <c r="ES56" s="387"/>
      <c r="ET56" s="387"/>
      <c r="EU56" s="387"/>
      <c r="EV56" s="387"/>
      <c r="EW56" s="387"/>
      <c r="EX56" s="387"/>
      <c r="EY56" s="387"/>
      <c r="EZ56" s="387"/>
      <c r="FA56" s="387"/>
      <c r="FB56" s="387"/>
      <c r="FC56" s="387"/>
      <c r="FD56" s="387"/>
      <c r="FE56" s="387"/>
      <c r="FF56" s="387"/>
      <c r="FG56" s="387"/>
      <c r="FH56" s="387"/>
      <c r="FI56" s="387"/>
      <c r="FJ56" s="387"/>
      <c r="FK56" s="387"/>
      <c r="FL56" s="387"/>
      <c r="FM56" s="387"/>
      <c r="FN56" s="387"/>
      <c r="FO56" s="387"/>
      <c r="FP56" s="387"/>
      <c r="FQ56" s="387"/>
      <c r="FR56" s="387"/>
      <c r="FS56" s="387"/>
      <c r="FT56" s="387"/>
      <c r="FU56" s="387"/>
      <c r="FV56" s="387"/>
      <c r="FW56" s="387"/>
      <c r="FX56" s="387"/>
      <c r="FY56" s="387"/>
      <c r="FZ56" s="387"/>
      <c r="GA56" s="387"/>
      <c r="GB56" s="387"/>
      <c r="GC56" s="387"/>
      <c r="GD56" s="387"/>
      <c r="GE56" s="387"/>
      <c r="GF56" s="387"/>
      <c r="GG56" s="387"/>
      <c r="GH56" s="387"/>
      <c r="GI56" s="387"/>
      <c r="GJ56" s="387"/>
      <c r="GK56" s="387"/>
      <c r="GL56" s="387"/>
      <c r="GM56" s="387"/>
      <c r="GN56" s="387"/>
      <c r="GO56" s="387"/>
      <c r="GP56" s="387"/>
      <c r="GQ56" s="387"/>
      <c r="GR56" s="387"/>
      <c r="GS56" s="387"/>
      <c r="GT56" s="387"/>
      <c r="GU56" s="387"/>
      <c r="GV56" s="387"/>
      <c r="GW56" s="387"/>
      <c r="GX56" s="387"/>
      <c r="GY56" s="387"/>
      <c r="GZ56" s="387"/>
      <c r="HA56" s="387"/>
      <c r="HB56" s="387"/>
      <c r="HC56" s="387"/>
      <c r="HD56" s="387"/>
      <c r="HE56" s="387"/>
      <c r="HF56" s="387"/>
      <c r="HG56" s="387"/>
      <c r="HH56" s="387"/>
      <c r="HI56" s="387"/>
      <c r="HJ56" s="387"/>
      <c r="HK56" s="387"/>
      <c r="HL56" s="387"/>
      <c r="HM56" s="387"/>
      <c r="HN56" s="387"/>
      <c r="HO56" s="387"/>
      <c r="HP56" s="387"/>
      <c r="HQ56" s="387"/>
      <c r="HR56" s="387"/>
      <c r="HS56" s="387"/>
      <c r="HT56" s="387"/>
      <c r="HU56" s="387"/>
      <c r="HV56" s="387"/>
      <c r="HW56" s="387"/>
      <c r="HX56" s="387"/>
      <c r="HY56" s="387"/>
      <c r="HZ56" s="387"/>
      <c r="IA56" s="387"/>
      <c r="IB56" s="387"/>
      <c r="IC56" s="387"/>
      <c r="ID56" s="387"/>
      <c r="IE56" s="387"/>
      <c r="IF56" s="387"/>
      <c r="IG56" s="387"/>
      <c r="IH56" s="387"/>
      <c r="II56" s="387"/>
      <c r="IJ56" s="387"/>
      <c r="IK56" s="387"/>
      <c r="IL56" s="387"/>
      <c r="IM56" s="387"/>
      <c r="IN56" s="387"/>
      <c r="IO56" s="387"/>
      <c r="IP56" s="387"/>
      <c r="IQ56" s="387"/>
      <c r="IR56" s="387"/>
      <c r="IS56" s="387"/>
      <c r="IT56" s="387"/>
      <c r="IU56" s="391"/>
    </row>
    <row r="57" spans="1:255" ht="24" customHeight="1">
      <c r="A57" s="406"/>
      <c r="B57" s="1113"/>
      <c r="C57" s="348"/>
      <c r="D57" s="1082" t="s">
        <v>1502</v>
      </c>
      <c r="E57" s="1084"/>
      <c r="F57" s="1084"/>
      <c r="G57" s="1084"/>
      <c r="H57" s="1084"/>
      <c r="I57" s="1084"/>
      <c r="J57" s="1126"/>
      <c r="K57" s="280"/>
      <c r="L57" s="387"/>
      <c r="M57" s="387"/>
      <c r="N57" s="387"/>
      <c r="O57" s="387"/>
      <c r="P57" s="387"/>
      <c r="Q57" s="387"/>
      <c r="R57" s="387"/>
      <c r="S57" s="387"/>
      <c r="T57" s="387"/>
      <c r="U57" s="387"/>
      <c r="V57" s="387"/>
      <c r="W57" s="387"/>
      <c r="X57" s="387"/>
      <c r="Y57" s="387"/>
      <c r="Z57" s="387"/>
      <c r="AA57" s="387"/>
      <c r="AB57" s="387"/>
      <c r="AC57" s="387"/>
      <c r="AD57" s="387"/>
      <c r="AE57" s="387"/>
      <c r="AF57" s="387"/>
      <c r="AG57" s="387"/>
      <c r="AH57" s="387"/>
      <c r="AI57" s="387"/>
      <c r="AJ57" s="387"/>
      <c r="AK57" s="387"/>
      <c r="AL57" s="387"/>
      <c r="AM57" s="387"/>
      <c r="AN57" s="387"/>
      <c r="AO57" s="387"/>
      <c r="AP57" s="387"/>
      <c r="AQ57" s="387"/>
      <c r="AR57" s="387"/>
      <c r="AS57" s="387"/>
      <c r="AT57" s="387"/>
      <c r="AU57" s="387"/>
      <c r="AV57" s="387"/>
      <c r="AW57" s="387"/>
      <c r="AX57" s="387"/>
      <c r="AY57" s="387"/>
      <c r="AZ57" s="387"/>
      <c r="BA57" s="387"/>
      <c r="BB57" s="387"/>
      <c r="BC57" s="387"/>
      <c r="BD57" s="387"/>
      <c r="BE57" s="387"/>
      <c r="BF57" s="387"/>
      <c r="BG57" s="387"/>
      <c r="BH57" s="387"/>
      <c r="BI57" s="387"/>
      <c r="BJ57" s="387"/>
      <c r="BK57" s="387"/>
      <c r="BL57" s="387"/>
      <c r="BM57" s="387"/>
      <c r="BN57" s="387"/>
      <c r="BO57" s="387"/>
      <c r="BP57" s="387"/>
      <c r="BQ57" s="387"/>
      <c r="BR57" s="387"/>
      <c r="BS57" s="387"/>
      <c r="BT57" s="387"/>
      <c r="BU57" s="387"/>
      <c r="BV57" s="387"/>
      <c r="BW57" s="387"/>
      <c r="BX57" s="387"/>
      <c r="BY57" s="387"/>
      <c r="BZ57" s="387"/>
      <c r="CA57" s="387"/>
      <c r="CB57" s="387"/>
      <c r="CC57" s="387"/>
      <c r="CD57" s="387"/>
      <c r="CE57" s="387"/>
      <c r="CF57" s="387"/>
      <c r="CG57" s="387"/>
      <c r="CH57" s="387"/>
      <c r="CI57" s="387"/>
      <c r="CJ57" s="387"/>
      <c r="CK57" s="387"/>
      <c r="CL57" s="387"/>
      <c r="CM57" s="387"/>
      <c r="CN57" s="387"/>
      <c r="CO57" s="387"/>
      <c r="CP57" s="387"/>
      <c r="CQ57" s="387"/>
      <c r="CR57" s="387"/>
      <c r="CS57" s="387"/>
      <c r="CT57" s="387"/>
      <c r="CU57" s="387"/>
      <c r="CV57" s="387"/>
      <c r="CW57" s="387"/>
      <c r="CX57" s="387"/>
      <c r="CY57" s="387"/>
      <c r="CZ57" s="387"/>
      <c r="DA57" s="387"/>
      <c r="DB57" s="387"/>
      <c r="DC57" s="387"/>
      <c r="DD57" s="387"/>
      <c r="DE57" s="387"/>
      <c r="DF57" s="387"/>
      <c r="DG57" s="387"/>
      <c r="DH57" s="387"/>
      <c r="DI57" s="387"/>
      <c r="DJ57" s="387"/>
      <c r="DK57" s="387"/>
      <c r="DL57" s="387"/>
      <c r="DM57" s="387"/>
      <c r="DN57" s="387"/>
      <c r="DO57" s="387"/>
      <c r="DP57" s="387"/>
      <c r="DQ57" s="387"/>
      <c r="DR57" s="387"/>
      <c r="DS57" s="387"/>
      <c r="DT57" s="387"/>
      <c r="DU57" s="387"/>
      <c r="DV57" s="387"/>
      <c r="DW57" s="387"/>
      <c r="DX57" s="387"/>
      <c r="DY57" s="387"/>
      <c r="DZ57" s="387"/>
      <c r="EA57" s="387"/>
      <c r="EB57" s="387"/>
      <c r="EC57" s="387"/>
      <c r="ED57" s="387"/>
      <c r="EE57" s="387"/>
      <c r="EF57" s="387"/>
      <c r="EG57" s="387"/>
      <c r="EH57" s="387"/>
      <c r="EI57" s="387"/>
      <c r="EJ57" s="387"/>
      <c r="EK57" s="387"/>
      <c r="EL57" s="387"/>
      <c r="EM57" s="387"/>
      <c r="EN57" s="387"/>
      <c r="EO57" s="387"/>
      <c r="EP57" s="387"/>
      <c r="EQ57" s="387"/>
      <c r="ER57" s="387"/>
      <c r="ES57" s="387"/>
      <c r="ET57" s="387"/>
      <c r="EU57" s="387"/>
      <c r="EV57" s="387"/>
      <c r="EW57" s="387"/>
      <c r="EX57" s="387"/>
      <c r="EY57" s="387"/>
      <c r="EZ57" s="387"/>
      <c r="FA57" s="387"/>
      <c r="FB57" s="387"/>
      <c r="FC57" s="387"/>
      <c r="FD57" s="387"/>
      <c r="FE57" s="387"/>
      <c r="FF57" s="387"/>
      <c r="FG57" s="387"/>
      <c r="FH57" s="387"/>
      <c r="FI57" s="387"/>
      <c r="FJ57" s="387"/>
      <c r="FK57" s="387"/>
      <c r="FL57" s="387"/>
      <c r="FM57" s="387"/>
      <c r="FN57" s="387"/>
      <c r="FO57" s="387"/>
      <c r="FP57" s="387"/>
      <c r="FQ57" s="387"/>
      <c r="FR57" s="387"/>
      <c r="FS57" s="387"/>
      <c r="FT57" s="387"/>
      <c r="FU57" s="387"/>
      <c r="FV57" s="387"/>
      <c r="FW57" s="387"/>
      <c r="FX57" s="387"/>
      <c r="FY57" s="387"/>
      <c r="FZ57" s="387"/>
      <c r="GA57" s="387"/>
      <c r="GB57" s="387"/>
      <c r="GC57" s="387"/>
      <c r="GD57" s="387"/>
      <c r="GE57" s="387"/>
      <c r="GF57" s="387"/>
      <c r="GG57" s="387"/>
      <c r="GH57" s="387"/>
      <c r="GI57" s="387"/>
      <c r="GJ57" s="387"/>
      <c r="GK57" s="387"/>
      <c r="GL57" s="387"/>
      <c r="GM57" s="387"/>
      <c r="GN57" s="387"/>
      <c r="GO57" s="387"/>
      <c r="GP57" s="387"/>
      <c r="GQ57" s="387"/>
      <c r="GR57" s="387"/>
      <c r="GS57" s="387"/>
      <c r="GT57" s="387"/>
      <c r="GU57" s="387"/>
      <c r="GV57" s="387"/>
      <c r="GW57" s="387"/>
      <c r="GX57" s="387"/>
      <c r="GY57" s="387"/>
      <c r="GZ57" s="387"/>
      <c r="HA57" s="387"/>
      <c r="HB57" s="387"/>
      <c r="HC57" s="387"/>
      <c r="HD57" s="387"/>
      <c r="HE57" s="387"/>
      <c r="HF57" s="387"/>
      <c r="HG57" s="387"/>
      <c r="HH57" s="387"/>
      <c r="HI57" s="387"/>
      <c r="HJ57" s="387"/>
      <c r="HK57" s="387"/>
      <c r="HL57" s="387"/>
      <c r="HM57" s="387"/>
      <c r="HN57" s="387"/>
      <c r="HO57" s="387"/>
      <c r="HP57" s="387"/>
      <c r="HQ57" s="387"/>
      <c r="HR57" s="387"/>
      <c r="HS57" s="387"/>
      <c r="HT57" s="387"/>
      <c r="HU57" s="387"/>
      <c r="HV57" s="387"/>
      <c r="HW57" s="387"/>
      <c r="HX57" s="387"/>
      <c r="HY57" s="387"/>
      <c r="HZ57" s="387"/>
      <c r="IA57" s="387"/>
      <c r="IB57" s="387"/>
      <c r="IC57" s="387"/>
      <c r="ID57" s="387"/>
      <c r="IE57" s="387"/>
      <c r="IF57" s="387"/>
      <c r="IG57" s="387"/>
      <c r="IH57" s="387"/>
      <c r="II57" s="387"/>
      <c r="IJ57" s="387"/>
      <c r="IK57" s="387"/>
      <c r="IL57" s="387"/>
      <c r="IM57" s="387"/>
      <c r="IN57" s="387"/>
      <c r="IO57" s="387"/>
      <c r="IP57" s="387"/>
      <c r="IQ57" s="387"/>
      <c r="IR57" s="387"/>
      <c r="IS57" s="387"/>
      <c r="IT57" s="387"/>
      <c r="IU57" s="391"/>
    </row>
    <row r="58" spans="1:255" ht="15" customHeight="1">
      <c r="A58" s="406"/>
      <c r="B58" s="1113"/>
      <c r="C58" s="348"/>
      <c r="D58" s="1093" t="s">
        <v>296</v>
      </c>
      <c r="E58" s="1084"/>
      <c r="F58" s="1084"/>
      <c r="G58" s="1084"/>
      <c r="H58" s="1084"/>
      <c r="I58" s="1084"/>
      <c r="J58" s="1126"/>
      <c r="K58" s="280"/>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387"/>
      <c r="AM58" s="387"/>
      <c r="AN58" s="387"/>
      <c r="AO58" s="387"/>
      <c r="AP58" s="387"/>
      <c r="AQ58" s="387"/>
      <c r="AR58" s="387"/>
      <c r="AS58" s="387"/>
      <c r="AT58" s="387"/>
      <c r="AU58" s="387"/>
      <c r="AV58" s="387"/>
      <c r="AW58" s="387"/>
      <c r="AX58" s="387"/>
      <c r="AY58" s="387"/>
      <c r="AZ58" s="387"/>
      <c r="BA58" s="387"/>
      <c r="BB58" s="387"/>
      <c r="BC58" s="387"/>
      <c r="BD58" s="387"/>
      <c r="BE58" s="387"/>
      <c r="BF58" s="387"/>
      <c r="BG58" s="387"/>
      <c r="BH58" s="387"/>
      <c r="BI58" s="387"/>
      <c r="BJ58" s="387"/>
      <c r="BK58" s="387"/>
      <c r="BL58" s="387"/>
      <c r="BM58" s="387"/>
      <c r="BN58" s="387"/>
      <c r="BO58" s="387"/>
      <c r="BP58" s="387"/>
      <c r="BQ58" s="387"/>
      <c r="BR58" s="387"/>
      <c r="BS58" s="387"/>
      <c r="BT58" s="387"/>
      <c r="BU58" s="387"/>
      <c r="BV58" s="387"/>
      <c r="BW58" s="387"/>
      <c r="BX58" s="387"/>
      <c r="BY58" s="387"/>
      <c r="BZ58" s="387"/>
      <c r="CA58" s="387"/>
      <c r="CB58" s="387"/>
      <c r="CC58" s="387"/>
      <c r="CD58" s="387"/>
      <c r="CE58" s="387"/>
      <c r="CF58" s="387"/>
      <c r="CG58" s="387"/>
      <c r="CH58" s="387"/>
      <c r="CI58" s="387"/>
      <c r="CJ58" s="387"/>
      <c r="CK58" s="387"/>
      <c r="CL58" s="387"/>
      <c r="CM58" s="387"/>
      <c r="CN58" s="387"/>
      <c r="CO58" s="387"/>
      <c r="CP58" s="387"/>
      <c r="CQ58" s="387"/>
      <c r="CR58" s="387"/>
      <c r="CS58" s="387"/>
      <c r="CT58" s="387"/>
      <c r="CU58" s="387"/>
      <c r="CV58" s="387"/>
      <c r="CW58" s="387"/>
      <c r="CX58" s="387"/>
      <c r="CY58" s="387"/>
      <c r="CZ58" s="387"/>
      <c r="DA58" s="387"/>
      <c r="DB58" s="387"/>
      <c r="DC58" s="387"/>
      <c r="DD58" s="387"/>
      <c r="DE58" s="387"/>
      <c r="DF58" s="387"/>
      <c r="DG58" s="387"/>
      <c r="DH58" s="387"/>
      <c r="DI58" s="387"/>
      <c r="DJ58" s="387"/>
      <c r="DK58" s="387"/>
      <c r="DL58" s="387"/>
      <c r="DM58" s="387"/>
      <c r="DN58" s="387"/>
      <c r="DO58" s="387"/>
      <c r="DP58" s="387"/>
      <c r="DQ58" s="387"/>
      <c r="DR58" s="387"/>
      <c r="DS58" s="387"/>
      <c r="DT58" s="387"/>
      <c r="DU58" s="387"/>
      <c r="DV58" s="387"/>
      <c r="DW58" s="387"/>
      <c r="DX58" s="387"/>
      <c r="DY58" s="387"/>
      <c r="DZ58" s="387"/>
      <c r="EA58" s="387"/>
      <c r="EB58" s="387"/>
      <c r="EC58" s="387"/>
      <c r="ED58" s="387"/>
      <c r="EE58" s="387"/>
      <c r="EF58" s="387"/>
      <c r="EG58" s="387"/>
      <c r="EH58" s="387"/>
      <c r="EI58" s="387"/>
      <c r="EJ58" s="387"/>
      <c r="EK58" s="387"/>
      <c r="EL58" s="387"/>
      <c r="EM58" s="387"/>
      <c r="EN58" s="387"/>
      <c r="EO58" s="387"/>
      <c r="EP58" s="387"/>
      <c r="EQ58" s="387"/>
      <c r="ER58" s="387"/>
      <c r="ES58" s="387"/>
      <c r="ET58" s="387"/>
      <c r="EU58" s="387"/>
      <c r="EV58" s="387"/>
      <c r="EW58" s="387"/>
      <c r="EX58" s="387"/>
      <c r="EY58" s="387"/>
      <c r="EZ58" s="387"/>
      <c r="FA58" s="387"/>
      <c r="FB58" s="387"/>
      <c r="FC58" s="387"/>
      <c r="FD58" s="387"/>
      <c r="FE58" s="387"/>
      <c r="FF58" s="387"/>
      <c r="FG58" s="387"/>
      <c r="FH58" s="387"/>
      <c r="FI58" s="387"/>
      <c r="FJ58" s="387"/>
      <c r="FK58" s="387"/>
      <c r="FL58" s="387"/>
      <c r="FM58" s="387"/>
      <c r="FN58" s="387"/>
      <c r="FO58" s="387"/>
      <c r="FP58" s="387"/>
      <c r="FQ58" s="387"/>
      <c r="FR58" s="387"/>
      <c r="FS58" s="387"/>
      <c r="FT58" s="387"/>
      <c r="FU58" s="387"/>
      <c r="FV58" s="387"/>
      <c r="FW58" s="387"/>
      <c r="FX58" s="387"/>
      <c r="FY58" s="387"/>
      <c r="FZ58" s="387"/>
      <c r="GA58" s="387"/>
      <c r="GB58" s="387"/>
      <c r="GC58" s="387"/>
      <c r="GD58" s="387"/>
      <c r="GE58" s="387"/>
      <c r="GF58" s="387"/>
      <c r="GG58" s="387"/>
      <c r="GH58" s="387"/>
      <c r="GI58" s="387"/>
      <c r="GJ58" s="387"/>
      <c r="GK58" s="387"/>
      <c r="GL58" s="387"/>
      <c r="GM58" s="387"/>
      <c r="GN58" s="387"/>
      <c r="GO58" s="387"/>
      <c r="GP58" s="387"/>
      <c r="GQ58" s="387"/>
      <c r="GR58" s="387"/>
      <c r="GS58" s="387"/>
      <c r="GT58" s="387"/>
      <c r="GU58" s="387"/>
      <c r="GV58" s="387"/>
      <c r="GW58" s="387"/>
      <c r="GX58" s="387"/>
      <c r="GY58" s="387"/>
      <c r="GZ58" s="387"/>
      <c r="HA58" s="387"/>
      <c r="HB58" s="387"/>
      <c r="HC58" s="387"/>
      <c r="HD58" s="387"/>
      <c r="HE58" s="387"/>
      <c r="HF58" s="387"/>
      <c r="HG58" s="387"/>
      <c r="HH58" s="387"/>
      <c r="HI58" s="387"/>
      <c r="HJ58" s="387"/>
      <c r="HK58" s="387"/>
      <c r="HL58" s="387"/>
      <c r="HM58" s="387"/>
      <c r="HN58" s="387"/>
      <c r="HO58" s="387"/>
      <c r="HP58" s="387"/>
      <c r="HQ58" s="387"/>
      <c r="HR58" s="387"/>
      <c r="HS58" s="387"/>
      <c r="HT58" s="387"/>
      <c r="HU58" s="387"/>
      <c r="HV58" s="387"/>
      <c r="HW58" s="387"/>
      <c r="HX58" s="387"/>
      <c r="HY58" s="387"/>
      <c r="HZ58" s="387"/>
      <c r="IA58" s="387"/>
      <c r="IB58" s="387"/>
      <c r="IC58" s="387"/>
      <c r="ID58" s="387"/>
      <c r="IE58" s="387"/>
      <c r="IF58" s="387"/>
      <c r="IG58" s="387"/>
      <c r="IH58" s="387"/>
      <c r="II58" s="387"/>
      <c r="IJ58" s="387"/>
      <c r="IK58" s="387"/>
      <c r="IL58" s="387"/>
      <c r="IM58" s="387"/>
      <c r="IN58" s="387"/>
      <c r="IO58" s="387"/>
      <c r="IP58" s="387"/>
      <c r="IQ58" s="387"/>
      <c r="IR58" s="387"/>
      <c r="IS58" s="387"/>
      <c r="IT58" s="387"/>
      <c r="IU58" s="391"/>
    </row>
    <row r="59" spans="1:255" ht="15" customHeight="1">
      <c r="A59" s="406"/>
      <c r="B59" s="1113"/>
      <c r="C59" s="348"/>
      <c r="D59" s="1082" t="s">
        <v>1503</v>
      </c>
      <c r="E59" s="1084"/>
      <c r="F59" s="1084"/>
      <c r="G59" s="1084"/>
      <c r="H59" s="1084"/>
      <c r="I59" s="1084"/>
      <c r="J59" s="1126"/>
      <c r="K59" s="280"/>
      <c r="L59" s="387"/>
      <c r="M59" s="387"/>
      <c r="N59" s="387"/>
      <c r="O59" s="387"/>
      <c r="P59" s="387"/>
      <c r="Q59" s="387"/>
      <c r="R59" s="387"/>
      <c r="S59" s="387"/>
      <c r="T59" s="387"/>
      <c r="U59" s="387"/>
      <c r="V59" s="387"/>
      <c r="W59" s="387"/>
      <c r="X59" s="387"/>
      <c r="Y59" s="387"/>
      <c r="Z59" s="387"/>
      <c r="AA59" s="387"/>
      <c r="AB59" s="387"/>
      <c r="AC59" s="387"/>
      <c r="AD59" s="387"/>
      <c r="AE59" s="387"/>
      <c r="AF59" s="387"/>
      <c r="AG59" s="387"/>
      <c r="AH59" s="387"/>
      <c r="AI59" s="387"/>
      <c r="AJ59" s="387"/>
      <c r="AK59" s="387"/>
      <c r="AL59" s="387"/>
      <c r="AM59" s="387"/>
      <c r="AN59" s="387"/>
      <c r="AO59" s="387"/>
      <c r="AP59" s="387"/>
      <c r="AQ59" s="387"/>
      <c r="AR59" s="387"/>
      <c r="AS59" s="387"/>
      <c r="AT59" s="387"/>
      <c r="AU59" s="387"/>
      <c r="AV59" s="387"/>
      <c r="AW59" s="387"/>
      <c r="AX59" s="387"/>
      <c r="AY59" s="387"/>
      <c r="AZ59" s="387"/>
      <c r="BA59" s="387"/>
      <c r="BB59" s="387"/>
      <c r="BC59" s="387"/>
      <c r="BD59" s="387"/>
      <c r="BE59" s="387"/>
      <c r="BF59" s="387"/>
      <c r="BG59" s="387"/>
      <c r="BH59" s="387"/>
      <c r="BI59" s="387"/>
      <c r="BJ59" s="387"/>
      <c r="BK59" s="387"/>
      <c r="BL59" s="387"/>
      <c r="BM59" s="387"/>
      <c r="BN59" s="387"/>
      <c r="BO59" s="387"/>
      <c r="BP59" s="387"/>
      <c r="BQ59" s="387"/>
      <c r="BR59" s="387"/>
      <c r="BS59" s="387"/>
      <c r="BT59" s="387"/>
      <c r="BU59" s="387"/>
      <c r="BV59" s="387"/>
      <c r="BW59" s="387"/>
      <c r="BX59" s="387"/>
      <c r="BY59" s="387"/>
      <c r="BZ59" s="387"/>
      <c r="CA59" s="387"/>
      <c r="CB59" s="387"/>
      <c r="CC59" s="387"/>
      <c r="CD59" s="387"/>
      <c r="CE59" s="387"/>
      <c r="CF59" s="387"/>
      <c r="CG59" s="387"/>
      <c r="CH59" s="387"/>
      <c r="CI59" s="387"/>
      <c r="CJ59" s="387"/>
      <c r="CK59" s="387"/>
      <c r="CL59" s="387"/>
      <c r="CM59" s="387"/>
      <c r="CN59" s="387"/>
      <c r="CO59" s="387"/>
      <c r="CP59" s="387"/>
      <c r="CQ59" s="387"/>
      <c r="CR59" s="387"/>
      <c r="CS59" s="387"/>
      <c r="CT59" s="387"/>
      <c r="CU59" s="387"/>
      <c r="CV59" s="387"/>
      <c r="CW59" s="387"/>
      <c r="CX59" s="387"/>
      <c r="CY59" s="387"/>
      <c r="CZ59" s="387"/>
      <c r="DA59" s="387"/>
      <c r="DB59" s="387"/>
      <c r="DC59" s="387"/>
      <c r="DD59" s="387"/>
      <c r="DE59" s="387"/>
      <c r="DF59" s="387"/>
      <c r="DG59" s="387"/>
      <c r="DH59" s="387"/>
      <c r="DI59" s="387"/>
      <c r="DJ59" s="387"/>
      <c r="DK59" s="387"/>
      <c r="DL59" s="387"/>
      <c r="DM59" s="387"/>
      <c r="DN59" s="387"/>
      <c r="DO59" s="387"/>
      <c r="DP59" s="387"/>
      <c r="DQ59" s="387"/>
      <c r="DR59" s="387"/>
      <c r="DS59" s="387"/>
      <c r="DT59" s="387"/>
      <c r="DU59" s="387"/>
      <c r="DV59" s="387"/>
      <c r="DW59" s="387"/>
      <c r="DX59" s="387"/>
      <c r="DY59" s="387"/>
      <c r="DZ59" s="387"/>
      <c r="EA59" s="387"/>
      <c r="EB59" s="387"/>
      <c r="EC59" s="387"/>
      <c r="ED59" s="387"/>
      <c r="EE59" s="387"/>
      <c r="EF59" s="387"/>
      <c r="EG59" s="387"/>
      <c r="EH59" s="387"/>
      <c r="EI59" s="387"/>
      <c r="EJ59" s="387"/>
      <c r="EK59" s="387"/>
      <c r="EL59" s="387"/>
      <c r="EM59" s="387"/>
      <c r="EN59" s="387"/>
      <c r="EO59" s="387"/>
      <c r="EP59" s="387"/>
      <c r="EQ59" s="387"/>
      <c r="ER59" s="387"/>
      <c r="ES59" s="387"/>
      <c r="ET59" s="387"/>
      <c r="EU59" s="387"/>
      <c r="EV59" s="387"/>
      <c r="EW59" s="387"/>
      <c r="EX59" s="387"/>
      <c r="EY59" s="387"/>
      <c r="EZ59" s="387"/>
      <c r="FA59" s="387"/>
      <c r="FB59" s="387"/>
      <c r="FC59" s="387"/>
      <c r="FD59" s="387"/>
      <c r="FE59" s="387"/>
      <c r="FF59" s="387"/>
      <c r="FG59" s="387"/>
      <c r="FH59" s="387"/>
      <c r="FI59" s="387"/>
      <c r="FJ59" s="387"/>
      <c r="FK59" s="387"/>
      <c r="FL59" s="387"/>
      <c r="FM59" s="387"/>
      <c r="FN59" s="387"/>
      <c r="FO59" s="387"/>
      <c r="FP59" s="387"/>
      <c r="FQ59" s="387"/>
      <c r="FR59" s="387"/>
      <c r="FS59" s="387"/>
      <c r="FT59" s="387"/>
      <c r="FU59" s="387"/>
      <c r="FV59" s="387"/>
      <c r="FW59" s="387"/>
      <c r="FX59" s="387"/>
      <c r="FY59" s="387"/>
      <c r="FZ59" s="387"/>
      <c r="GA59" s="387"/>
      <c r="GB59" s="387"/>
      <c r="GC59" s="387"/>
      <c r="GD59" s="387"/>
      <c r="GE59" s="387"/>
      <c r="GF59" s="387"/>
      <c r="GG59" s="387"/>
      <c r="GH59" s="387"/>
      <c r="GI59" s="387"/>
      <c r="GJ59" s="387"/>
      <c r="GK59" s="387"/>
      <c r="GL59" s="387"/>
      <c r="GM59" s="387"/>
      <c r="GN59" s="387"/>
      <c r="GO59" s="387"/>
      <c r="GP59" s="387"/>
      <c r="GQ59" s="387"/>
      <c r="GR59" s="387"/>
      <c r="GS59" s="387"/>
      <c r="GT59" s="387"/>
      <c r="GU59" s="387"/>
      <c r="GV59" s="387"/>
      <c r="GW59" s="387"/>
      <c r="GX59" s="387"/>
      <c r="GY59" s="387"/>
      <c r="GZ59" s="387"/>
      <c r="HA59" s="387"/>
      <c r="HB59" s="387"/>
      <c r="HC59" s="387"/>
      <c r="HD59" s="387"/>
      <c r="HE59" s="387"/>
      <c r="HF59" s="387"/>
      <c r="HG59" s="387"/>
      <c r="HH59" s="387"/>
      <c r="HI59" s="387"/>
      <c r="HJ59" s="387"/>
      <c r="HK59" s="387"/>
      <c r="HL59" s="387"/>
      <c r="HM59" s="387"/>
      <c r="HN59" s="387"/>
      <c r="HO59" s="387"/>
      <c r="HP59" s="387"/>
      <c r="HQ59" s="387"/>
      <c r="HR59" s="387"/>
      <c r="HS59" s="387"/>
      <c r="HT59" s="387"/>
      <c r="HU59" s="387"/>
      <c r="HV59" s="387"/>
      <c r="HW59" s="387"/>
      <c r="HX59" s="387"/>
      <c r="HY59" s="387"/>
      <c r="HZ59" s="387"/>
      <c r="IA59" s="387"/>
      <c r="IB59" s="387"/>
      <c r="IC59" s="387"/>
      <c r="ID59" s="387"/>
      <c r="IE59" s="387"/>
      <c r="IF59" s="387"/>
      <c r="IG59" s="387"/>
      <c r="IH59" s="387"/>
      <c r="II59" s="387"/>
      <c r="IJ59" s="387"/>
      <c r="IK59" s="387"/>
      <c r="IL59" s="387"/>
      <c r="IM59" s="387"/>
      <c r="IN59" s="387"/>
      <c r="IO59" s="387"/>
      <c r="IP59" s="387"/>
      <c r="IQ59" s="387"/>
      <c r="IR59" s="387"/>
      <c r="IS59" s="387"/>
      <c r="IT59" s="387"/>
      <c r="IU59" s="391"/>
    </row>
    <row r="60" spans="1:255" ht="15" customHeight="1">
      <c r="A60" s="406"/>
      <c r="B60" s="1113"/>
      <c r="C60" s="348"/>
      <c r="D60" s="1082" t="s">
        <v>1003</v>
      </c>
      <c r="E60" s="1084"/>
      <c r="F60" s="1084"/>
      <c r="G60" s="1084"/>
      <c r="H60" s="1084"/>
      <c r="I60" s="1084"/>
      <c r="J60" s="1126"/>
      <c r="K60" s="280"/>
      <c r="L60" s="387"/>
      <c r="M60" s="387"/>
      <c r="N60" s="387"/>
      <c r="O60" s="387"/>
      <c r="P60" s="387"/>
      <c r="Q60" s="387"/>
      <c r="R60" s="387"/>
      <c r="S60" s="387"/>
      <c r="T60" s="387"/>
      <c r="U60" s="387"/>
      <c r="V60" s="387"/>
      <c r="W60" s="387"/>
      <c r="X60" s="387"/>
      <c r="Y60" s="387"/>
      <c r="Z60" s="387"/>
      <c r="AA60" s="387"/>
      <c r="AB60" s="387"/>
      <c r="AC60" s="387"/>
      <c r="AD60" s="387"/>
      <c r="AE60" s="387"/>
      <c r="AF60" s="387"/>
      <c r="AG60" s="387"/>
      <c r="AH60" s="387"/>
      <c r="AI60" s="387"/>
      <c r="AJ60" s="387"/>
      <c r="AK60" s="387"/>
      <c r="AL60" s="387"/>
      <c r="AM60" s="387"/>
      <c r="AN60" s="387"/>
      <c r="AO60" s="387"/>
      <c r="AP60" s="387"/>
      <c r="AQ60" s="387"/>
      <c r="AR60" s="387"/>
      <c r="AS60" s="387"/>
      <c r="AT60" s="387"/>
      <c r="AU60" s="387"/>
      <c r="AV60" s="387"/>
      <c r="AW60" s="387"/>
      <c r="AX60" s="387"/>
      <c r="AY60" s="387"/>
      <c r="AZ60" s="387"/>
      <c r="BA60" s="387"/>
      <c r="BB60" s="387"/>
      <c r="BC60" s="387"/>
      <c r="BD60" s="387"/>
      <c r="BE60" s="387"/>
      <c r="BF60" s="387"/>
      <c r="BG60" s="387"/>
      <c r="BH60" s="387"/>
      <c r="BI60" s="387"/>
      <c r="BJ60" s="387"/>
      <c r="BK60" s="387"/>
      <c r="BL60" s="387"/>
      <c r="BM60" s="387"/>
      <c r="BN60" s="387"/>
      <c r="BO60" s="387"/>
      <c r="BP60" s="387"/>
      <c r="BQ60" s="387"/>
      <c r="BR60" s="387"/>
      <c r="BS60" s="387"/>
      <c r="BT60" s="387"/>
      <c r="BU60" s="387"/>
      <c r="BV60" s="387"/>
      <c r="BW60" s="387"/>
      <c r="BX60" s="387"/>
      <c r="BY60" s="387"/>
      <c r="BZ60" s="387"/>
      <c r="CA60" s="387"/>
      <c r="CB60" s="387"/>
      <c r="CC60" s="387"/>
      <c r="CD60" s="387"/>
      <c r="CE60" s="387"/>
      <c r="CF60" s="387"/>
      <c r="CG60" s="387"/>
      <c r="CH60" s="387"/>
      <c r="CI60" s="387"/>
      <c r="CJ60" s="387"/>
      <c r="CK60" s="387"/>
      <c r="CL60" s="387"/>
      <c r="CM60" s="387"/>
      <c r="CN60" s="387"/>
      <c r="CO60" s="387"/>
      <c r="CP60" s="387"/>
      <c r="CQ60" s="387"/>
      <c r="CR60" s="387"/>
      <c r="CS60" s="387"/>
      <c r="CT60" s="387"/>
      <c r="CU60" s="387"/>
      <c r="CV60" s="387"/>
      <c r="CW60" s="387"/>
      <c r="CX60" s="387"/>
      <c r="CY60" s="387"/>
      <c r="CZ60" s="387"/>
      <c r="DA60" s="387"/>
      <c r="DB60" s="387"/>
      <c r="DC60" s="387"/>
      <c r="DD60" s="387"/>
      <c r="DE60" s="387"/>
      <c r="DF60" s="387"/>
      <c r="DG60" s="387"/>
      <c r="DH60" s="387"/>
      <c r="DI60" s="387"/>
      <c r="DJ60" s="387"/>
      <c r="DK60" s="387"/>
      <c r="DL60" s="387"/>
      <c r="DM60" s="387"/>
      <c r="DN60" s="387"/>
      <c r="DO60" s="387"/>
      <c r="DP60" s="387"/>
      <c r="DQ60" s="387"/>
      <c r="DR60" s="387"/>
      <c r="DS60" s="387"/>
      <c r="DT60" s="387"/>
      <c r="DU60" s="387"/>
      <c r="DV60" s="387"/>
      <c r="DW60" s="387"/>
      <c r="DX60" s="387"/>
      <c r="DY60" s="387"/>
      <c r="DZ60" s="387"/>
      <c r="EA60" s="387"/>
      <c r="EB60" s="387"/>
      <c r="EC60" s="387"/>
      <c r="ED60" s="387"/>
      <c r="EE60" s="387"/>
      <c r="EF60" s="387"/>
      <c r="EG60" s="387"/>
      <c r="EH60" s="387"/>
      <c r="EI60" s="387"/>
      <c r="EJ60" s="387"/>
      <c r="EK60" s="387"/>
      <c r="EL60" s="387"/>
      <c r="EM60" s="387"/>
      <c r="EN60" s="387"/>
      <c r="EO60" s="387"/>
      <c r="EP60" s="387"/>
      <c r="EQ60" s="387"/>
      <c r="ER60" s="387"/>
      <c r="ES60" s="387"/>
      <c r="ET60" s="387"/>
      <c r="EU60" s="387"/>
      <c r="EV60" s="387"/>
      <c r="EW60" s="387"/>
      <c r="EX60" s="387"/>
      <c r="EY60" s="387"/>
      <c r="EZ60" s="387"/>
      <c r="FA60" s="387"/>
      <c r="FB60" s="387"/>
      <c r="FC60" s="387"/>
      <c r="FD60" s="387"/>
      <c r="FE60" s="387"/>
      <c r="FF60" s="387"/>
      <c r="FG60" s="387"/>
      <c r="FH60" s="387"/>
      <c r="FI60" s="387"/>
      <c r="FJ60" s="387"/>
      <c r="FK60" s="387"/>
      <c r="FL60" s="387"/>
      <c r="FM60" s="387"/>
      <c r="FN60" s="387"/>
      <c r="FO60" s="387"/>
      <c r="FP60" s="387"/>
      <c r="FQ60" s="387"/>
      <c r="FR60" s="387"/>
      <c r="FS60" s="387"/>
      <c r="FT60" s="387"/>
      <c r="FU60" s="387"/>
      <c r="FV60" s="387"/>
      <c r="FW60" s="387"/>
      <c r="FX60" s="387"/>
      <c r="FY60" s="387"/>
      <c r="FZ60" s="387"/>
      <c r="GA60" s="387"/>
      <c r="GB60" s="387"/>
      <c r="GC60" s="387"/>
      <c r="GD60" s="387"/>
      <c r="GE60" s="387"/>
      <c r="GF60" s="387"/>
      <c r="GG60" s="387"/>
      <c r="GH60" s="387"/>
      <c r="GI60" s="387"/>
      <c r="GJ60" s="387"/>
      <c r="GK60" s="387"/>
      <c r="GL60" s="387"/>
      <c r="GM60" s="387"/>
      <c r="GN60" s="387"/>
      <c r="GO60" s="387"/>
      <c r="GP60" s="387"/>
      <c r="GQ60" s="387"/>
      <c r="GR60" s="387"/>
      <c r="GS60" s="387"/>
      <c r="GT60" s="387"/>
      <c r="GU60" s="387"/>
      <c r="GV60" s="387"/>
      <c r="GW60" s="387"/>
      <c r="GX60" s="387"/>
      <c r="GY60" s="387"/>
      <c r="GZ60" s="387"/>
      <c r="HA60" s="387"/>
      <c r="HB60" s="387"/>
      <c r="HC60" s="387"/>
      <c r="HD60" s="387"/>
      <c r="HE60" s="387"/>
      <c r="HF60" s="387"/>
      <c r="HG60" s="387"/>
      <c r="HH60" s="387"/>
      <c r="HI60" s="387"/>
      <c r="HJ60" s="387"/>
      <c r="HK60" s="387"/>
      <c r="HL60" s="387"/>
      <c r="HM60" s="387"/>
      <c r="HN60" s="387"/>
      <c r="HO60" s="387"/>
      <c r="HP60" s="387"/>
      <c r="HQ60" s="387"/>
      <c r="HR60" s="387"/>
      <c r="HS60" s="387"/>
      <c r="HT60" s="387"/>
      <c r="HU60" s="387"/>
      <c r="HV60" s="387"/>
      <c r="HW60" s="387"/>
      <c r="HX60" s="387"/>
      <c r="HY60" s="387"/>
      <c r="HZ60" s="387"/>
      <c r="IA60" s="387"/>
      <c r="IB60" s="387"/>
      <c r="IC60" s="387"/>
      <c r="ID60" s="387"/>
      <c r="IE60" s="387"/>
      <c r="IF60" s="387"/>
      <c r="IG60" s="387"/>
      <c r="IH60" s="387"/>
      <c r="II60" s="387"/>
      <c r="IJ60" s="387"/>
      <c r="IK60" s="387"/>
      <c r="IL60" s="387"/>
      <c r="IM60" s="387"/>
      <c r="IN60" s="387"/>
      <c r="IO60" s="387"/>
      <c r="IP60" s="387"/>
      <c r="IQ60" s="387"/>
      <c r="IR60" s="387"/>
      <c r="IS60" s="387"/>
      <c r="IT60" s="387"/>
      <c r="IU60" s="391"/>
    </row>
    <row r="61" spans="1:255" ht="15" customHeight="1">
      <c r="A61" s="406"/>
      <c r="B61" s="1113"/>
      <c r="C61" s="348"/>
      <c r="D61" s="1082" t="s">
        <v>1504</v>
      </c>
      <c r="E61" s="1084"/>
      <c r="F61" s="1084"/>
      <c r="G61" s="1084"/>
      <c r="H61" s="1084"/>
      <c r="I61" s="1084"/>
      <c r="J61" s="1126"/>
      <c r="K61" s="280"/>
      <c r="L61" s="387"/>
      <c r="M61" s="387"/>
      <c r="N61" s="387"/>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387"/>
      <c r="AM61" s="387"/>
      <c r="AN61" s="387"/>
      <c r="AO61" s="387"/>
      <c r="AP61" s="387"/>
      <c r="AQ61" s="387"/>
      <c r="AR61" s="387"/>
      <c r="AS61" s="387"/>
      <c r="AT61" s="387"/>
      <c r="AU61" s="387"/>
      <c r="AV61" s="387"/>
      <c r="AW61" s="387"/>
      <c r="AX61" s="387"/>
      <c r="AY61" s="387"/>
      <c r="AZ61" s="387"/>
      <c r="BA61" s="387"/>
      <c r="BB61" s="387"/>
      <c r="BC61" s="387"/>
      <c r="BD61" s="387"/>
      <c r="BE61" s="387"/>
      <c r="BF61" s="387"/>
      <c r="BG61" s="387"/>
      <c r="BH61" s="387"/>
      <c r="BI61" s="387"/>
      <c r="BJ61" s="387"/>
      <c r="BK61" s="387"/>
      <c r="BL61" s="387"/>
      <c r="BM61" s="387"/>
      <c r="BN61" s="387"/>
      <c r="BO61" s="387"/>
      <c r="BP61" s="387"/>
      <c r="BQ61" s="387"/>
      <c r="BR61" s="387"/>
      <c r="BS61" s="387"/>
      <c r="BT61" s="387"/>
      <c r="BU61" s="387"/>
      <c r="BV61" s="387"/>
      <c r="BW61" s="387"/>
      <c r="BX61" s="387"/>
      <c r="BY61" s="387"/>
      <c r="BZ61" s="387"/>
      <c r="CA61" s="387"/>
      <c r="CB61" s="387"/>
      <c r="CC61" s="387"/>
      <c r="CD61" s="387"/>
      <c r="CE61" s="387"/>
      <c r="CF61" s="387"/>
      <c r="CG61" s="387"/>
      <c r="CH61" s="387"/>
      <c r="CI61" s="387"/>
      <c r="CJ61" s="387"/>
      <c r="CK61" s="387"/>
      <c r="CL61" s="387"/>
      <c r="CM61" s="387"/>
      <c r="CN61" s="387"/>
      <c r="CO61" s="387"/>
      <c r="CP61" s="387"/>
      <c r="CQ61" s="387"/>
      <c r="CR61" s="387"/>
      <c r="CS61" s="387"/>
      <c r="CT61" s="387"/>
      <c r="CU61" s="387"/>
      <c r="CV61" s="387"/>
      <c r="CW61" s="387"/>
      <c r="CX61" s="387"/>
      <c r="CY61" s="387"/>
      <c r="CZ61" s="387"/>
      <c r="DA61" s="387"/>
      <c r="DB61" s="387"/>
      <c r="DC61" s="387"/>
      <c r="DD61" s="387"/>
      <c r="DE61" s="387"/>
      <c r="DF61" s="387"/>
      <c r="DG61" s="387"/>
      <c r="DH61" s="387"/>
      <c r="DI61" s="387"/>
      <c r="DJ61" s="387"/>
      <c r="DK61" s="387"/>
      <c r="DL61" s="387"/>
      <c r="DM61" s="387"/>
      <c r="DN61" s="387"/>
      <c r="DO61" s="387"/>
      <c r="DP61" s="387"/>
      <c r="DQ61" s="387"/>
      <c r="DR61" s="387"/>
      <c r="DS61" s="387"/>
      <c r="DT61" s="387"/>
      <c r="DU61" s="387"/>
      <c r="DV61" s="387"/>
      <c r="DW61" s="387"/>
      <c r="DX61" s="387"/>
      <c r="DY61" s="387"/>
      <c r="DZ61" s="387"/>
      <c r="EA61" s="387"/>
      <c r="EB61" s="387"/>
      <c r="EC61" s="387"/>
      <c r="ED61" s="387"/>
      <c r="EE61" s="387"/>
      <c r="EF61" s="387"/>
      <c r="EG61" s="387"/>
      <c r="EH61" s="387"/>
      <c r="EI61" s="387"/>
      <c r="EJ61" s="387"/>
      <c r="EK61" s="387"/>
      <c r="EL61" s="387"/>
      <c r="EM61" s="387"/>
      <c r="EN61" s="387"/>
      <c r="EO61" s="387"/>
      <c r="EP61" s="387"/>
      <c r="EQ61" s="387"/>
      <c r="ER61" s="387"/>
      <c r="ES61" s="387"/>
      <c r="ET61" s="387"/>
      <c r="EU61" s="387"/>
      <c r="EV61" s="387"/>
      <c r="EW61" s="387"/>
      <c r="EX61" s="387"/>
      <c r="EY61" s="387"/>
      <c r="EZ61" s="387"/>
      <c r="FA61" s="387"/>
      <c r="FB61" s="387"/>
      <c r="FC61" s="387"/>
      <c r="FD61" s="387"/>
      <c r="FE61" s="387"/>
      <c r="FF61" s="387"/>
      <c r="FG61" s="387"/>
      <c r="FH61" s="387"/>
      <c r="FI61" s="387"/>
      <c r="FJ61" s="387"/>
      <c r="FK61" s="387"/>
      <c r="FL61" s="387"/>
      <c r="FM61" s="387"/>
      <c r="FN61" s="387"/>
      <c r="FO61" s="387"/>
      <c r="FP61" s="387"/>
      <c r="FQ61" s="387"/>
      <c r="FR61" s="387"/>
      <c r="FS61" s="387"/>
      <c r="FT61" s="387"/>
      <c r="FU61" s="387"/>
      <c r="FV61" s="387"/>
      <c r="FW61" s="387"/>
      <c r="FX61" s="387"/>
      <c r="FY61" s="387"/>
      <c r="FZ61" s="387"/>
      <c r="GA61" s="387"/>
      <c r="GB61" s="387"/>
      <c r="GC61" s="387"/>
      <c r="GD61" s="387"/>
      <c r="GE61" s="387"/>
      <c r="GF61" s="387"/>
      <c r="GG61" s="387"/>
      <c r="GH61" s="387"/>
      <c r="GI61" s="387"/>
      <c r="GJ61" s="387"/>
      <c r="GK61" s="387"/>
      <c r="GL61" s="387"/>
      <c r="GM61" s="387"/>
      <c r="GN61" s="387"/>
      <c r="GO61" s="387"/>
      <c r="GP61" s="387"/>
      <c r="GQ61" s="387"/>
      <c r="GR61" s="387"/>
      <c r="GS61" s="387"/>
      <c r="GT61" s="387"/>
      <c r="GU61" s="387"/>
      <c r="GV61" s="387"/>
      <c r="GW61" s="387"/>
      <c r="GX61" s="387"/>
      <c r="GY61" s="387"/>
      <c r="GZ61" s="387"/>
      <c r="HA61" s="387"/>
      <c r="HB61" s="387"/>
      <c r="HC61" s="387"/>
      <c r="HD61" s="387"/>
      <c r="HE61" s="387"/>
      <c r="HF61" s="387"/>
      <c r="HG61" s="387"/>
      <c r="HH61" s="387"/>
      <c r="HI61" s="387"/>
      <c r="HJ61" s="387"/>
      <c r="HK61" s="387"/>
      <c r="HL61" s="387"/>
      <c r="HM61" s="387"/>
      <c r="HN61" s="387"/>
      <c r="HO61" s="387"/>
      <c r="HP61" s="387"/>
      <c r="HQ61" s="387"/>
      <c r="HR61" s="387"/>
      <c r="HS61" s="387"/>
      <c r="HT61" s="387"/>
      <c r="HU61" s="387"/>
      <c r="HV61" s="387"/>
      <c r="HW61" s="387"/>
      <c r="HX61" s="387"/>
      <c r="HY61" s="387"/>
      <c r="HZ61" s="387"/>
      <c r="IA61" s="387"/>
      <c r="IB61" s="387"/>
      <c r="IC61" s="387"/>
      <c r="ID61" s="387"/>
      <c r="IE61" s="387"/>
      <c r="IF61" s="387"/>
      <c r="IG61" s="387"/>
      <c r="IH61" s="387"/>
      <c r="II61" s="387"/>
      <c r="IJ61" s="387"/>
      <c r="IK61" s="387"/>
      <c r="IL61" s="387"/>
      <c r="IM61" s="387"/>
      <c r="IN61" s="387"/>
      <c r="IO61" s="387"/>
      <c r="IP61" s="387"/>
      <c r="IQ61" s="387"/>
      <c r="IR61" s="387"/>
      <c r="IS61" s="387"/>
      <c r="IT61" s="387"/>
      <c r="IU61" s="391"/>
    </row>
    <row r="62" spans="1:255" ht="24" customHeight="1">
      <c r="A62" s="406"/>
      <c r="B62" s="1113"/>
      <c r="C62" s="348"/>
      <c r="D62" s="1082" t="s">
        <v>1505</v>
      </c>
      <c r="E62" s="1084"/>
      <c r="F62" s="1084"/>
      <c r="G62" s="1084"/>
      <c r="H62" s="1084"/>
      <c r="I62" s="1084"/>
      <c r="J62" s="1126"/>
      <c r="K62" s="280"/>
      <c r="L62" s="387"/>
      <c r="M62" s="387"/>
      <c r="N62" s="387"/>
      <c r="O62" s="387"/>
      <c r="P62" s="387"/>
      <c r="Q62" s="387"/>
      <c r="R62" s="387"/>
      <c r="S62" s="387"/>
      <c r="T62" s="387"/>
      <c r="U62" s="387"/>
      <c r="V62" s="387"/>
      <c r="W62" s="387"/>
      <c r="X62" s="387"/>
      <c r="Y62" s="387"/>
      <c r="Z62" s="387"/>
      <c r="AA62" s="387"/>
      <c r="AB62" s="387"/>
      <c r="AC62" s="387"/>
      <c r="AD62" s="387"/>
      <c r="AE62" s="387"/>
      <c r="AF62" s="387"/>
      <c r="AG62" s="387"/>
      <c r="AH62" s="387"/>
      <c r="AI62" s="387"/>
      <c r="AJ62" s="387"/>
      <c r="AK62" s="387"/>
      <c r="AL62" s="387"/>
      <c r="AM62" s="387"/>
      <c r="AN62" s="387"/>
      <c r="AO62" s="387"/>
      <c r="AP62" s="387"/>
      <c r="AQ62" s="387"/>
      <c r="AR62" s="387"/>
      <c r="AS62" s="387"/>
      <c r="AT62" s="387"/>
      <c r="AU62" s="387"/>
      <c r="AV62" s="387"/>
      <c r="AW62" s="387"/>
      <c r="AX62" s="387"/>
      <c r="AY62" s="387"/>
      <c r="AZ62" s="387"/>
      <c r="BA62" s="387"/>
      <c r="BB62" s="387"/>
      <c r="BC62" s="387"/>
      <c r="BD62" s="387"/>
      <c r="BE62" s="387"/>
      <c r="BF62" s="387"/>
      <c r="BG62" s="387"/>
      <c r="BH62" s="387"/>
      <c r="BI62" s="387"/>
      <c r="BJ62" s="387"/>
      <c r="BK62" s="387"/>
      <c r="BL62" s="387"/>
      <c r="BM62" s="387"/>
      <c r="BN62" s="387"/>
      <c r="BO62" s="387"/>
      <c r="BP62" s="387"/>
      <c r="BQ62" s="387"/>
      <c r="BR62" s="387"/>
      <c r="BS62" s="387"/>
      <c r="BT62" s="387"/>
      <c r="BU62" s="387"/>
      <c r="BV62" s="387"/>
      <c r="BW62" s="387"/>
      <c r="BX62" s="387"/>
      <c r="BY62" s="387"/>
      <c r="BZ62" s="387"/>
      <c r="CA62" s="387"/>
      <c r="CB62" s="387"/>
      <c r="CC62" s="387"/>
      <c r="CD62" s="387"/>
      <c r="CE62" s="387"/>
      <c r="CF62" s="387"/>
      <c r="CG62" s="387"/>
      <c r="CH62" s="387"/>
      <c r="CI62" s="387"/>
      <c r="CJ62" s="387"/>
      <c r="CK62" s="387"/>
      <c r="CL62" s="387"/>
      <c r="CM62" s="387"/>
      <c r="CN62" s="387"/>
      <c r="CO62" s="387"/>
      <c r="CP62" s="387"/>
      <c r="CQ62" s="387"/>
      <c r="CR62" s="387"/>
      <c r="CS62" s="387"/>
      <c r="CT62" s="387"/>
      <c r="CU62" s="387"/>
      <c r="CV62" s="387"/>
      <c r="CW62" s="387"/>
      <c r="CX62" s="387"/>
      <c r="CY62" s="387"/>
      <c r="CZ62" s="387"/>
      <c r="DA62" s="387"/>
      <c r="DB62" s="387"/>
      <c r="DC62" s="387"/>
      <c r="DD62" s="387"/>
      <c r="DE62" s="387"/>
      <c r="DF62" s="387"/>
      <c r="DG62" s="387"/>
      <c r="DH62" s="387"/>
      <c r="DI62" s="387"/>
      <c r="DJ62" s="387"/>
      <c r="DK62" s="387"/>
      <c r="DL62" s="387"/>
      <c r="DM62" s="387"/>
      <c r="DN62" s="387"/>
      <c r="DO62" s="387"/>
      <c r="DP62" s="387"/>
      <c r="DQ62" s="387"/>
      <c r="DR62" s="387"/>
      <c r="DS62" s="387"/>
      <c r="DT62" s="387"/>
      <c r="DU62" s="387"/>
      <c r="DV62" s="387"/>
      <c r="DW62" s="387"/>
      <c r="DX62" s="387"/>
      <c r="DY62" s="387"/>
      <c r="DZ62" s="387"/>
      <c r="EA62" s="387"/>
      <c r="EB62" s="387"/>
      <c r="EC62" s="387"/>
      <c r="ED62" s="387"/>
      <c r="EE62" s="387"/>
      <c r="EF62" s="387"/>
      <c r="EG62" s="387"/>
      <c r="EH62" s="387"/>
      <c r="EI62" s="387"/>
      <c r="EJ62" s="387"/>
      <c r="EK62" s="387"/>
      <c r="EL62" s="387"/>
      <c r="EM62" s="387"/>
      <c r="EN62" s="387"/>
      <c r="EO62" s="387"/>
      <c r="EP62" s="387"/>
      <c r="EQ62" s="387"/>
      <c r="ER62" s="387"/>
      <c r="ES62" s="387"/>
      <c r="ET62" s="387"/>
      <c r="EU62" s="387"/>
      <c r="EV62" s="387"/>
      <c r="EW62" s="387"/>
      <c r="EX62" s="387"/>
      <c r="EY62" s="387"/>
      <c r="EZ62" s="387"/>
      <c r="FA62" s="387"/>
      <c r="FB62" s="387"/>
      <c r="FC62" s="387"/>
      <c r="FD62" s="387"/>
      <c r="FE62" s="387"/>
      <c r="FF62" s="387"/>
      <c r="FG62" s="387"/>
      <c r="FH62" s="387"/>
      <c r="FI62" s="387"/>
      <c r="FJ62" s="387"/>
      <c r="FK62" s="387"/>
      <c r="FL62" s="387"/>
      <c r="FM62" s="387"/>
      <c r="FN62" s="387"/>
      <c r="FO62" s="387"/>
      <c r="FP62" s="387"/>
      <c r="FQ62" s="387"/>
      <c r="FR62" s="387"/>
      <c r="FS62" s="387"/>
      <c r="FT62" s="387"/>
      <c r="FU62" s="387"/>
      <c r="FV62" s="387"/>
      <c r="FW62" s="387"/>
      <c r="FX62" s="387"/>
      <c r="FY62" s="387"/>
      <c r="FZ62" s="387"/>
      <c r="GA62" s="387"/>
      <c r="GB62" s="387"/>
      <c r="GC62" s="387"/>
      <c r="GD62" s="387"/>
      <c r="GE62" s="387"/>
      <c r="GF62" s="387"/>
      <c r="GG62" s="387"/>
      <c r="GH62" s="387"/>
      <c r="GI62" s="387"/>
      <c r="GJ62" s="387"/>
      <c r="GK62" s="387"/>
      <c r="GL62" s="387"/>
      <c r="GM62" s="387"/>
      <c r="GN62" s="387"/>
      <c r="GO62" s="387"/>
      <c r="GP62" s="387"/>
      <c r="GQ62" s="387"/>
      <c r="GR62" s="387"/>
      <c r="GS62" s="387"/>
      <c r="GT62" s="387"/>
      <c r="GU62" s="387"/>
      <c r="GV62" s="387"/>
      <c r="GW62" s="387"/>
      <c r="GX62" s="387"/>
      <c r="GY62" s="387"/>
      <c r="GZ62" s="387"/>
      <c r="HA62" s="387"/>
      <c r="HB62" s="387"/>
      <c r="HC62" s="387"/>
      <c r="HD62" s="387"/>
      <c r="HE62" s="387"/>
      <c r="HF62" s="387"/>
      <c r="HG62" s="387"/>
      <c r="HH62" s="387"/>
      <c r="HI62" s="387"/>
      <c r="HJ62" s="387"/>
      <c r="HK62" s="387"/>
      <c r="HL62" s="387"/>
      <c r="HM62" s="387"/>
      <c r="HN62" s="387"/>
      <c r="HO62" s="387"/>
      <c r="HP62" s="387"/>
      <c r="HQ62" s="387"/>
      <c r="HR62" s="387"/>
      <c r="HS62" s="387"/>
      <c r="HT62" s="387"/>
      <c r="HU62" s="387"/>
      <c r="HV62" s="387"/>
      <c r="HW62" s="387"/>
      <c r="HX62" s="387"/>
      <c r="HY62" s="387"/>
      <c r="HZ62" s="387"/>
      <c r="IA62" s="387"/>
      <c r="IB62" s="387"/>
      <c r="IC62" s="387"/>
      <c r="ID62" s="387"/>
      <c r="IE62" s="387"/>
      <c r="IF62" s="387"/>
      <c r="IG62" s="387"/>
      <c r="IH62" s="387"/>
      <c r="II62" s="387"/>
      <c r="IJ62" s="387"/>
      <c r="IK62" s="387"/>
      <c r="IL62" s="387"/>
      <c r="IM62" s="387"/>
      <c r="IN62" s="387"/>
      <c r="IO62" s="387"/>
      <c r="IP62" s="387"/>
      <c r="IQ62" s="387"/>
      <c r="IR62" s="387"/>
      <c r="IS62" s="387"/>
      <c r="IT62" s="387"/>
      <c r="IU62" s="391"/>
    </row>
    <row r="63" spans="1:255" ht="24" customHeight="1">
      <c r="A63" s="406"/>
      <c r="B63" s="1113"/>
      <c r="C63" s="348"/>
      <c r="D63" s="1082" t="s">
        <v>1506</v>
      </c>
      <c r="E63" s="1084"/>
      <c r="F63" s="1084"/>
      <c r="G63" s="1084"/>
      <c r="H63" s="1084"/>
      <c r="I63" s="1084"/>
      <c r="J63" s="1126"/>
      <c r="K63" s="280"/>
      <c r="L63" s="387"/>
      <c r="M63" s="387"/>
      <c r="N63" s="387"/>
      <c r="O63" s="387"/>
      <c r="P63" s="387"/>
      <c r="Q63" s="387"/>
      <c r="R63" s="387"/>
      <c r="S63" s="387"/>
      <c r="T63" s="387"/>
      <c r="U63" s="387"/>
      <c r="V63" s="387"/>
      <c r="W63" s="387"/>
      <c r="X63" s="387"/>
      <c r="Y63" s="387"/>
      <c r="Z63" s="387"/>
      <c r="AA63" s="387"/>
      <c r="AB63" s="387"/>
      <c r="AC63" s="387"/>
      <c r="AD63" s="387"/>
      <c r="AE63" s="387"/>
      <c r="AF63" s="387"/>
      <c r="AG63" s="387"/>
      <c r="AH63" s="387"/>
      <c r="AI63" s="387"/>
      <c r="AJ63" s="387"/>
      <c r="AK63" s="387"/>
      <c r="AL63" s="387"/>
      <c r="AM63" s="387"/>
      <c r="AN63" s="387"/>
      <c r="AO63" s="387"/>
      <c r="AP63" s="387"/>
      <c r="AQ63" s="387"/>
      <c r="AR63" s="387"/>
      <c r="AS63" s="387"/>
      <c r="AT63" s="387"/>
      <c r="AU63" s="387"/>
      <c r="AV63" s="387"/>
      <c r="AW63" s="387"/>
      <c r="AX63" s="387"/>
      <c r="AY63" s="387"/>
      <c r="AZ63" s="387"/>
      <c r="BA63" s="387"/>
      <c r="BB63" s="387"/>
      <c r="BC63" s="387"/>
      <c r="BD63" s="387"/>
      <c r="BE63" s="387"/>
      <c r="BF63" s="387"/>
      <c r="BG63" s="387"/>
      <c r="BH63" s="387"/>
      <c r="BI63" s="387"/>
      <c r="BJ63" s="387"/>
      <c r="BK63" s="387"/>
      <c r="BL63" s="387"/>
      <c r="BM63" s="387"/>
      <c r="BN63" s="387"/>
      <c r="BO63" s="387"/>
      <c r="BP63" s="387"/>
      <c r="BQ63" s="387"/>
      <c r="BR63" s="387"/>
      <c r="BS63" s="387"/>
      <c r="BT63" s="387"/>
      <c r="BU63" s="387"/>
      <c r="BV63" s="387"/>
      <c r="BW63" s="387"/>
      <c r="BX63" s="387"/>
      <c r="BY63" s="387"/>
      <c r="BZ63" s="387"/>
      <c r="CA63" s="387"/>
      <c r="CB63" s="387"/>
      <c r="CC63" s="387"/>
      <c r="CD63" s="387"/>
      <c r="CE63" s="387"/>
      <c r="CF63" s="387"/>
      <c r="CG63" s="387"/>
      <c r="CH63" s="387"/>
      <c r="CI63" s="387"/>
      <c r="CJ63" s="387"/>
      <c r="CK63" s="387"/>
      <c r="CL63" s="387"/>
      <c r="CM63" s="387"/>
      <c r="CN63" s="387"/>
      <c r="CO63" s="387"/>
      <c r="CP63" s="387"/>
      <c r="CQ63" s="387"/>
      <c r="CR63" s="387"/>
      <c r="CS63" s="387"/>
      <c r="CT63" s="387"/>
      <c r="CU63" s="387"/>
      <c r="CV63" s="387"/>
      <c r="CW63" s="387"/>
      <c r="CX63" s="387"/>
      <c r="CY63" s="387"/>
      <c r="CZ63" s="387"/>
      <c r="DA63" s="387"/>
      <c r="DB63" s="387"/>
      <c r="DC63" s="387"/>
      <c r="DD63" s="387"/>
      <c r="DE63" s="387"/>
      <c r="DF63" s="387"/>
      <c r="DG63" s="387"/>
      <c r="DH63" s="387"/>
      <c r="DI63" s="387"/>
      <c r="DJ63" s="387"/>
      <c r="DK63" s="387"/>
      <c r="DL63" s="387"/>
      <c r="DM63" s="387"/>
      <c r="DN63" s="387"/>
      <c r="DO63" s="387"/>
      <c r="DP63" s="387"/>
      <c r="DQ63" s="387"/>
      <c r="DR63" s="387"/>
      <c r="DS63" s="387"/>
      <c r="DT63" s="387"/>
      <c r="DU63" s="387"/>
      <c r="DV63" s="387"/>
      <c r="DW63" s="387"/>
      <c r="DX63" s="387"/>
      <c r="DY63" s="387"/>
      <c r="DZ63" s="387"/>
      <c r="EA63" s="387"/>
      <c r="EB63" s="387"/>
      <c r="EC63" s="387"/>
      <c r="ED63" s="387"/>
      <c r="EE63" s="387"/>
      <c r="EF63" s="387"/>
      <c r="EG63" s="387"/>
      <c r="EH63" s="387"/>
      <c r="EI63" s="387"/>
      <c r="EJ63" s="387"/>
      <c r="EK63" s="387"/>
      <c r="EL63" s="387"/>
      <c r="EM63" s="387"/>
      <c r="EN63" s="387"/>
      <c r="EO63" s="387"/>
      <c r="EP63" s="387"/>
      <c r="EQ63" s="387"/>
      <c r="ER63" s="387"/>
      <c r="ES63" s="387"/>
      <c r="ET63" s="387"/>
      <c r="EU63" s="387"/>
      <c r="EV63" s="387"/>
      <c r="EW63" s="387"/>
      <c r="EX63" s="387"/>
      <c r="EY63" s="387"/>
      <c r="EZ63" s="387"/>
      <c r="FA63" s="387"/>
      <c r="FB63" s="387"/>
      <c r="FC63" s="387"/>
      <c r="FD63" s="387"/>
      <c r="FE63" s="387"/>
      <c r="FF63" s="387"/>
      <c r="FG63" s="387"/>
      <c r="FH63" s="387"/>
      <c r="FI63" s="387"/>
      <c r="FJ63" s="387"/>
      <c r="FK63" s="387"/>
      <c r="FL63" s="387"/>
      <c r="FM63" s="387"/>
      <c r="FN63" s="387"/>
      <c r="FO63" s="387"/>
      <c r="FP63" s="387"/>
      <c r="FQ63" s="387"/>
      <c r="FR63" s="387"/>
      <c r="FS63" s="387"/>
      <c r="FT63" s="387"/>
      <c r="FU63" s="387"/>
      <c r="FV63" s="387"/>
      <c r="FW63" s="387"/>
      <c r="FX63" s="387"/>
      <c r="FY63" s="387"/>
      <c r="FZ63" s="387"/>
      <c r="GA63" s="387"/>
      <c r="GB63" s="387"/>
      <c r="GC63" s="387"/>
      <c r="GD63" s="387"/>
      <c r="GE63" s="387"/>
      <c r="GF63" s="387"/>
      <c r="GG63" s="387"/>
      <c r="GH63" s="387"/>
      <c r="GI63" s="387"/>
      <c r="GJ63" s="387"/>
      <c r="GK63" s="387"/>
      <c r="GL63" s="387"/>
      <c r="GM63" s="387"/>
      <c r="GN63" s="387"/>
      <c r="GO63" s="387"/>
      <c r="GP63" s="387"/>
      <c r="GQ63" s="387"/>
      <c r="GR63" s="387"/>
      <c r="GS63" s="387"/>
      <c r="GT63" s="387"/>
      <c r="GU63" s="387"/>
      <c r="GV63" s="387"/>
      <c r="GW63" s="387"/>
      <c r="GX63" s="387"/>
      <c r="GY63" s="387"/>
      <c r="GZ63" s="387"/>
      <c r="HA63" s="387"/>
      <c r="HB63" s="387"/>
      <c r="HC63" s="387"/>
      <c r="HD63" s="387"/>
      <c r="HE63" s="387"/>
      <c r="HF63" s="387"/>
      <c r="HG63" s="387"/>
      <c r="HH63" s="387"/>
      <c r="HI63" s="387"/>
      <c r="HJ63" s="387"/>
      <c r="HK63" s="387"/>
      <c r="HL63" s="387"/>
      <c r="HM63" s="387"/>
      <c r="HN63" s="387"/>
      <c r="HO63" s="387"/>
      <c r="HP63" s="387"/>
      <c r="HQ63" s="387"/>
      <c r="HR63" s="387"/>
      <c r="HS63" s="387"/>
      <c r="HT63" s="387"/>
      <c r="HU63" s="387"/>
      <c r="HV63" s="387"/>
      <c r="HW63" s="387"/>
      <c r="HX63" s="387"/>
      <c r="HY63" s="387"/>
      <c r="HZ63" s="387"/>
      <c r="IA63" s="387"/>
      <c r="IB63" s="387"/>
      <c r="IC63" s="387"/>
      <c r="ID63" s="387"/>
      <c r="IE63" s="387"/>
      <c r="IF63" s="387"/>
      <c r="IG63" s="387"/>
      <c r="IH63" s="387"/>
      <c r="II63" s="387"/>
      <c r="IJ63" s="387"/>
      <c r="IK63" s="387"/>
      <c r="IL63" s="387"/>
      <c r="IM63" s="387"/>
      <c r="IN63" s="387"/>
      <c r="IO63" s="387"/>
      <c r="IP63" s="387"/>
      <c r="IQ63" s="387"/>
      <c r="IR63" s="387"/>
      <c r="IS63" s="387"/>
      <c r="IT63" s="387"/>
      <c r="IU63" s="391"/>
    </row>
    <row r="64" spans="1:255" ht="15" customHeight="1">
      <c r="A64" s="406"/>
      <c r="B64" s="1113"/>
      <c r="C64" s="348"/>
      <c r="D64" s="1082" t="s">
        <v>1004</v>
      </c>
      <c r="E64" s="1084"/>
      <c r="F64" s="1084"/>
      <c r="G64" s="1084"/>
      <c r="H64" s="1084"/>
      <c r="I64" s="1084"/>
      <c r="J64" s="1126"/>
      <c r="K64" s="280"/>
      <c r="L64" s="387"/>
      <c r="M64" s="387"/>
      <c r="N64" s="387"/>
      <c r="O64" s="387"/>
      <c r="P64" s="387"/>
      <c r="Q64" s="387"/>
      <c r="R64" s="387"/>
      <c r="S64" s="387"/>
      <c r="T64" s="387"/>
      <c r="U64" s="387"/>
      <c r="V64" s="387"/>
      <c r="W64" s="387"/>
      <c r="X64" s="387"/>
      <c r="Y64" s="387"/>
      <c r="Z64" s="387"/>
      <c r="AA64" s="387"/>
      <c r="AB64" s="387"/>
      <c r="AC64" s="387"/>
      <c r="AD64" s="387"/>
      <c r="AE64" s="387"/>
      <c r="AF64" s="387"/>
      <c r="AG64" s="387"/>
      <c r="AH64" s="387"/>
      <c r="AI64" s="387"/>
      <c r="AJ64" s="387"/>
      <c r="AK64" s="387"/>
      <c r="AL64" s="387"/>
      <c r="AM64" s="387"/>
      <c r="AN64" s="387"/>
      <c r="AO64" s="387"/>
      <c r="AP64" s="387"/>
      <c r="AQ64" s="387"/>
      <c r="AR64" s="387"/>
      <c r="AS64" s="387"/>
      <c r="AT64" s="387"/>
      <c r="AU64" s="387"/>
      <c r="AV64" s="387"/>
      <c r="AW64" s="387"/>
      <c r="AX64" s="387"/>
      <c r="AY64" s="387"/>
      <c r="AZ64" s="387"/>
      <c r="BA64" s="387"/>
      <c r="BB64" s="387"/>
      <c r="BC64" s="387"/>
      <c r="BD64" s="387"/>
      <c r="BE64" s="387"/>
      <c r="BF64" s="387"/>
      <c r="BG64" s="387"/>
      <c r="BH64" s="387"/>
      <c r="BI64" s="387"/>
      <c r="BJ64" s="387"/>
      <c r="BK64" s="387"/>
      <c r="BL64" s="387"/>
      <c r="BM64" s="387"/>
      <c r="BN64" s="387"/>
      <c r="BO64" s="387"/>
      <c r="BP64" s="387"/>
      <c r="BQ64" s="387"/>
      <c r="BR64" s="387"/>
      <c r="BS64" s="387"/>
      <c r="BT64" s="387"/>
      <c r="BU64" s="387"/>
      <c r="BV64" s="387"/>
      <c r="BW64" s="387"/>
      <c r="BX64" s="387"/>
      <c r="BY64" s="387"/>
      <c r="BZ64" s="387"/>
      <c r="CA64" s="387"/>
      <c r="CB64" s="387"/>
      <c r="CC64" s="387"/>
      <c r="CD64" s="387"/>
      <c r="CE64" s="387"/>
      <c r="CF64" s="387"/>
      <c r="CG64" s="387"/>
      <c r="CH64" s="387"/>
      <c r="CI64" s="387"/>
      <c r="CJ64" s="387"/>
      <c r="CK64" s="387"/>
      <c r="CL64" s="387"/>
      <c r="CM64" s="387"/>
      <c r="CN64" s="387"/>
      <c r="CO64" s="387"/>
      <c r="CP64" s="387"/>
      <c r="CQ64" s="387"/>
      <c r="CR64" s="387"/>
      <c r="CS64" s="387"/>
      <c r="CT64" s="387"/>
      <c r="CU64" s="387"/>
      <c r="CV64" s="387"/>
      <c r="CW64" s="387"/>
      <c r="CX64" s="387"/>
      <c r="CY64" s="387"/>
      <c r="CZ64" s="387"/>
      <c r="DA64" s="387"/>
      <c r="DB64" s="387"/>
      <c r="DC64" s="387"/>
      <c r="DD64" s="387"/>
      <c r="DE64" s="387"/>
      <c r="DF64" s="387"/>
      <c r="DG64" s="387"/>
      <c r="DH64" s="387"/>
      <c r="DI64" s="387"/>
      <c r="DJ64" s="387"/>
      <c r="DK64" s="387"/>
      <c r="DL64" s="387"/>
      <c r="DM64" s="387"/>
      <c r="DN64" s="387"/>
      <c r="DO64" s="387"/>
      <c r="DP64" s="387"/>
      <c r="DQ64" s="387"/>
      <c r="DR64" s="387"/>
      <c r="DS64" s="387"/>
      <c r="DT64" s="387"/>
      <c r="DU64" s="387"/>
      <c r="DV64" s="387"/>
      <c r="DW64" s="387"/>
      <c r="DX64" s="387"/>
      <c r="DY64" s="387"/>
      <c r="DZ64" s="387"/>
      <c r="EA64" s="387"/>
      <c r="EB64" s="387"/>
      <c r="EC64" s="387"/>
      <c r="ED64" s="387"/>
      <c r="EE64" s="387"/>
      <c r="EF64" s="387"/>
      <c r="EG64" s="387"/>
      <c r="EH64" s="387"/>
      <c r="EI64" s="387"/>
      <c r="EJ64" s="387"/>
      <c r="EK64" s="387"/>
      <c r="EL64" s="387"/>
      <c r="EM64" s="387"/>
      <c r="EN64" s="387"/>
      <c r="EO64" s="387"/>
      <c r="EP64" s="387"/>
      <c r="EQ64" s="387"/>
      <c r="ER64" s="387"/>
      <c r="ES64" s="387"/>
      <c r="ET64" s="387"/>
      <c r="EU64" s="387"/>
      <c r="EV64" s="387"/>
      <c r="EW64" s="387"/>
      <c r="EX64" s="387"/>
      <c r="EY64" s="387"/>
      <c r="EZ64" s="387"/>
      <c r="FA64" s="387"/>
      <c r="FB64" s="387"/>
      <c r="FC64" s="387"/>
      <c r="FD64" s="387"/>
      <c r="FE64" s="387"/>
      <c r="FF64" s="387"/>
      <c r="FG64" s="387"/>
      <c r="FH64" s="387"/>
      <c r="FI64" s="387"/>
      <c r="FJ64" s="387"/>
      <c r="FK64" s="387"/>
      <c r="FL64" s="387"/>
      <c r="FM64" s="387"/>
      <c r="FN64" s="387"/>
      <c r="FO64" s="387"/>
      <c r="FP64" s="387"/>
      <c r="FQ64" s="387"/>
      <c r="FR64" s="387"/>
      <c r="FS64" s="387"/>
      <c r="FT64" s="387"/>
      <c r="FU64" s="387"/>
      <c r="FV64" s="387"/>
      <c r="FW64" s="387"/>
      <c r="FX64" s="387"/>
      <c r="FY64" s="387"/>
      <c r="FZ64" s="387"/>
      <c r="GA64" s="387"/>
      <c r="GB64" s="387"/>
      <c r="GC64" s="387"/>
      <c r="GD64" s="387"/>
      <c r="GE64" s="387"/>
      <c r="GF64" s="387"/>
      <c r="GG64" s="387"/>
      <c r="GH64" s="387"/>
      <c r="GI64" s="387"/>
      <c r="GJ64" s="387"/>
      <c r="GK64" s="387"/>
      <c r="GL64" s="387"/>
      <c r="GM64" s="387"/>
      <c r="GN64" s="387"/>
      <c r="GO64" s="387"/>
      <c r="GP64" s="387"/>
      <c r="GQ64" s="387"/>
      <c r="GR64" s="387"/>
      <c r="GS64" s="387"/>
      <c r="GT64" s="387"/>
      <c r="GU64" s="387"/>
      <c r="GV64" s="387"/>
      <c r="GW64" s="387"/>
      <c r="GX64" s="387"/>
      <c r="GY64" s="387"/>
      <c r="GZ64" s="387"/>
      <c r="HA64" s="387"/>
      <c r="HB64" s="387"/>
      <c r="HC64" s="387"/>
      <c r="HD64" s="387"/>
      <c r="HE64" s="387"/>
      <c r="HF64" s="387"/>
      <c r="HG64" s="387"/>
      <c r="HH64" s="387"/>
      <c r="HI64" s="387"/>
      <c r="HJ64" s="387"/>
      <c r="HK64" s="387"/>
      <c r="HL64" s="387"/>
      <c r="HM64" s="387"/>
      <c r="HN64" s="387"/>
      <c r="HO64" s="387"/>
      <c r="HP64" s="387"/>
      <c r="HQ64" s="387"/>
      <c r="HR64" s="387"/>
      <c r="HS64" s="387"/>
      <c r="HT64" s="387"/>
      <c r="HU64" s="387"/>
      <c r="HV64" s="387"/>
      <c r="HW64" s="387"/>
      <c r="HX64" s="387"/>
      <c r="HY64" s="387"/>
      <c r="HZ64" s="387"/>
      <c r="IA64" s="387"/>
      <c r="IB64" s="387"/>
      <c r="IC64" s="387"/>
      <c r="ID64" s="387"/>
      <c r="IE64" s="387"/>
      <c r="IF64" s="387"/>
      <c r="IG64" s="387"/>
      <c r="IH64" s="387"/>
      <c r="II64" s="387"/>
      <c r="IJ64" s="387"/>
      <c r="IK64" s="387"/>
      <c r="IL64" s="387"/>
      <c r="IM64" s="387"/>
      <c r="IN64" s="387"/>
      <c r="IO64" s="387"/>
      <c r="IP64" s="387"/>
      <c r="IQ64" s="387"/>
      <c r="IR64" s="387"/>
      <c r="IS64" s="387"/>
      <c r="IT64" s="387"/>
      <c r="IU64" s="391"/>
    </row>
    <row r="65" spans="1:255" ht="15" customHeight="1">
      <c r="A65" s="406"/>
      <c r="B65" s="1113"/>
      <c r="C65" s="348"/>
      <c r="D65" s="1093" t="s">
        <v>1005</v>
      </c>
      <c r="E65" s="1084"/>
      <c r="F65" s="1084"/>
      <c r="G65" s="1084"/>
      <c r="H65" s="1084"/>
      <c r="I65" s="1084"/>
      <c r="J65" s="1126"/>
      <c r="K65" s="280"/>
      <c r="L65" s="387"/>
      <c r="M65" s="387"/>
      <c r="N65" s="387"/>
      <c r="O65" s="387"/>
      <c r="P65" s="387"/>
      <c r="Q65" s="387"/>
      <c r="R65" s="387"/>
      <c r="S65" s="387"/>
      <c r="T65" s="387"/>
      <c r="U65" s="387"/>
      <c r="V65" s="387"/>
      <c r="W65" s="387"/>
      <c r="X65" s="387"/>
      <c r="Y65" s="387"/>
      <c r="Z65" s="387"/>
      <c r="AA65" s="387"/>
      <c r="AB65" s="387"/>
      <c r="AC65" s="387"/>
      <c r="AD65" s="387"/>
      <c r="AE65" s="387"/>
      <c r="AF65" s="387"/>
      <c r="AG65" s="387"/>
      <c r="AH65" s="387"/>
      <c r="AI65" s="387"/>
      <c r="AJ65" s="387"/>
      <c r="AK65" s="387"/>
      <c r="AL65" s="387"/>
      <c r="AM65" s="387"/>
      <c r="AN65" s="387"/>
      <c r="AO65" s="387"/>
      <c r="AP65" s="387"/>
      <c r="AQ65" s="387"/>
      <c r="AR65" s="387"/>
      <c r="AS65" s="387"/>
      <c r="AT65" s="387"/>
      <c r="AU65" s="387"/>
      <c r="AV65" s="387"/>
      <c r="AW65" s="387"/>
      <c r="AX65" s="387"/>
      <c r="AY65" s="387"/>
      <c r="AZ65" s="387"/>
      <c r="BA65" s="387"/>
      <c r="BB65" s="387"/>
      <c r="BC65" s="387"/>
      <c r="BD65" s="387"/>
      <c r="BE65" s="387"/>
      <c r="BF65" s="387"/>
      <c r="BG65" s="387"/>
      <c r="BH65" s="387"/>
      <c r="BI65" s="387"/>
      <c r="BJ65" s="387"/>
      <c r="BK65" s="387"/>
      <c r="BL65" s="387"/>
      <c r="BM65" s="387"/>
      <c r="BN65" s="387"/>
      <c r="BO65" s="387"/>
      <c r="BP65" s="387"/>
      <c r="BQ65" s="387"/>
      <c r="BR65" s="387"/>
      <c r="BS65" s="387"/>
      <c r="BT65" s="387"/>
      <c r="BU65" s="387"/>
      <c r="BV65" s="387"/>
      <c r="BW65" s="387"/>
      <c r="BX65" s="387"/>
      <c r="BY65" s="387"/>
      <c r="BZ65" s="387"/>
      <c r="CA65" s="387"/>
      <c r="CB65" s="387"/>
      <c r="CC65" s="387"/>
      <c r="CD65" s="387"/>
      <c r="CE65" s="387"/>
      <c r="CF65" s="387"/>
      <c r="CG65" s="387"/>
      <c r="CH65" s="387"/>
      <c r="CI65" s="387"/>
      <c r="CJ65" s="387"/>
      <c r="CK65" s="387"/>
      <c r="CL65" s="387"/>
      <c r="CM65" s="387"/>
      <c r="CN65" s="387"/>
      <c r="CO65" s="387"/>
      <c r="CP65" s="387"/>
      <c r="CQ65" s="387"/>
      <c r="CR65" s="387"/>
      <c r="CS65" s="387"/>
      <c r="CT65" s="387"/>
      <c r="CU65" s="387"/>
      <c r="CV65" s="387"/>
      <c r="CW65" s="387"/>
      <c r="CX65" s="387"/>
      <c r="CY65" s="387"/>
      <c r="CZ65" s="387"/>
      <c r="DA65" s="387"/>
      <c r="DB65" s="387"/>
      <c r="DC65" s="387"/>
      <c r="DD65" s="387"/>
      <c r="DE65" s="387"/>
      <c r="DF65" s="387"/>
      <c r="DG65" s="387"/>
      <c r="DH65" s="387"/>
      <c r="DI65" s="387"/>
      <c r="DJ65" s="387"/>
      <c r="DK65" s="387"/>
      <c r="DL65" s="387"/>
      <c r="DM65" s="387"/>
      <c r="DN65" s="387"/>
      <c r="DO65" s="387"/>
      <c r="DP65" s="387"/>
      <c r="DQ65" s="387"/>
      <c r="DR65" s="387"/>
      <c r="DS65" s="387"/>
      <c r="DT65" s="387"/>
      <c r="DU65" s="387"/>
      <c r="DV65" s="387"/>
      <c r="DW65" s="387"/>
      <c r="DX65" s="387"/>
      <c r="DY65" s="387"/>
      <c r="DZ65" s="387"/>
      <c r="EA65" s="387"/>
      <c r="EB65" s="387"/>
      <c r="EC65" s="387"/>
      <c r="ED65" s="387"/>
      <c r="EE65" s="387"/>
      <c r="EF65" s="387"/>
      <c r="EG65" s="387"/>
      <c r="EH65" s="387"/>
      <c r="EI65" s="387"/>
      <c r="EJ65" s="387"/>
      <c r="EK65" s="387"/>
      <c r="EL65" s="387"/>
      <c r="EM65" s="387"/>
      <c r="EN65" s="387"/>
      <c r="EO65" s="387"/>
      <c r="EP65" s="387"/>
      <c r="EQ65" s="387"/>
      <c r="ER65" s="387"/>
      <c r="ES65" s="387"/>
      <c r="ET65" s="387"/>
      <c r="EU65" s="387"/>
      <c r="EV65" s="387"/>
      <c r="EW65" s="387"/>
      <c r="EX65" s="387"/>
      <c r="EY65" s="387"/>
      <c r="EZ65" s="387"/>
      <c r="FA65" s="387"/>
      <c r="FB65" s="387"/>
      <c r="FC65" s="387"/>
      <c r="FD65" s="387"/>
      <c r="FE65" s="387"/>
      <c r="FF65" s="387"/>
      <c r="FG65" s="387"/>
      <c r="FH65" s="387"/>
      <c r="FI65" s="387"/>
      <c r="FJ65" s="387"/>
      <c r="FK65" s="387"/>
      <c r="FL65" s="387"/>
      <c r="FM65" s="387"/>
      <c r="FN65" s="387"/>
      <c r="FO65" s="387"/>
      <c r="FP65" s="387"/>
      <c r="FQ65" s="387"/>
      <c r="FR65" s="387"/>
      <c r="FS65" s="387"/>
      <c r="FT65" s="387"/>
      <c r="FU65" s="387"/>
      <c r="FV65" s="387"/>
      <c r="FW65" s="387"/>
      <c r="FX65" s="387"/>
      <c r="FY65" s="387"/>
      <c r="FZ65" s="387"/>
      <c r="GA65" s="387"/>
      <c r="GB65" s="387"/>
      <c r="GC65" s="387"/>
      <c r="GD65" s="387"/>
      <c r="GE65" s="387"/>
      <c r="GF65" s="387"/>
      <c r="GG65" s="387"/>
      <c r="GH65" s="387"/>
      <c r="GI65" s="387"/>
      <c r="GJ65" s="387"/>
      <c r="GK65" s="387"/>
      <c r="GL65" s="387"/>
      <c r="GM65" s="387"/>
      <c r="GN65" s="387"/>
      <c r="GO65" s="387"/>
      <c r="GP65" s="387"/>
      <c r="GQ65" s="387"/>
      <c r="GR65" s="387"/>
      <c r="GS65" s="387"/>
      <c r="GT65" s="387"/>
      <c r="GU65" s="387"/>
      <c r="GV65" s="387"/>
      <c r="GW65" s="387"/>
      <c r="GX65" s="387"/>
      <c r="GY65" s="387"/>
      <c r="GZ65" s="387"/>
      <c r="HA65" s="387"/>
      <c r="HB65" s="387"/>
      <c r="HC65" s="387"/>
      <c r="HD65" s="387"/>
      <c r="HE65" s="387"/>
      <c r="HF65" s="387"/>
      <c r="HG65" s="387"/>
      <c r="HH65" s="387"/>
      <c r="HI65" s="387"/>
      <c r="HJ65" s="387"/>
      <c r="HK65" s="387"/>
      <c r="HL65" s="387"/>
      <c r="HM65" s="387"/>
      <c r="HN65" s="387"/>
      <c r="HO65" s="387"/>
      <c r="HP65" s="387"/>
      <c r="HQ65" s="387"/>
      <c r="HR65" s="387"/>
      <c r="HS65" s="387"/>
      <c r="HT65" s="387"/>
      <c r="HU65" s="387"/>
      <c r="HV65" s="387"/>
      <c r="HW65" s="387"/>
      <c r="HX65" s="387"/>
      <c r="HY65" s="387"/>
      <c r="HZ65" s="387"/>
      <c r="IA65" s="387"/>
      <c r="IB65" s="387"/>
      <c r="IC65" s="387"/>
      <c r="ID65" s="387"/>
      <c r="IE65" s="387"/>
      <c r="IF65" s="387"/>
      <c r="IG65" s="387"/>
      <c r="IH65" s="387"/>
      <c r="II65" s="387"/>
      <c r="IJ65" s="387"/>
      <c r="IK65" s="387"/>
      <c r="IL65" s="387"/>
      <c r="IM65" s="387"/>
      <c r="IN65" s="387"/>
      <c r="IO65" s="387"/>
      <c r="IP65" s="387"/>
      <c r="IQ65" s="387"/>
      <c r="IR65" s="387"/>
      <c r="IS65" s="387"/>
      <c r="IT65" s="387"/>
      <c r="IU65" s="391"/>
    </row>
    <row r="66" spans="1:255" ht="15.6" customHeight="1" thickBot="1">
      <c r="A66" s="406"/>
      <c r="B66" s="1114"/>
      <c r="C66" s="284"/>
      <c r="D66" s="1099" t="s">
        <v>1006</v>
      </c>
      <c r="E66" s="1121"/>
      <c r="F66" s="1121"/>
      <c r="G66" s="1121"/>
      <c r="H66" s="1121"/>
      <c r="I66" s="1121"/>
      <c r="J66" s="1122"/>
      <c r="K66" s="280"/>
      <c r="L66" s="387"/>
      <c r="M66" s="387"/>
      <c r="N66" s="387"/>
      <c r="O66" s="387"/>
      <c r="P66" s="387"/>
      <c r="Q66" s="387"/>
      <c r="R66" s="387"/>
      <c r="S66" s="387"/>
      <c r="T66" s="387"/>
      <c r="U66" s="387"/>
      <c r="V66" s="387"/>
      <c r="W66" s="387"/>
      <c r="X66" s="387"/>
      <c r="Y66" s="387"/>
      <c r="Z66" s="387"/>
      <c r="AA66" s="387"/>
      <c r="AB66" s="387"/>
      <c r="AC66" s="387"/>
      <c r="AD66" s="387"/>
      <c r="AE66" s="387"/>
      <c r="AF66" s="387"/>
      <c r="AG66" s="387"/>
      <c r="AH66" s="387"/>
      <c r="AI66" s="387"/>
      <c r="AJ66" s="387"/>
      <c r="AK66" s="387"/>
      <c r="AL66" s="387"/>
      <c r="AM66" s="387"/>
      <c r="AN66" s="387"/>
      <c r="AO66" s="387"/>
      <c r="AP66" s="387"/>
      <c r="AQ66" s="387"/>
      <c r="AR66" s="387"/>
      <c r="AS66" s="387"/>
      <c r="AT66" s="387"/>
      <c r="AU66" s="387"/>
      <c r="AV66" s="387"/>
      <c r="AW66" s="387"/>
      <c r="AX66" s="387"/>
      <c r="AY66" s="387"/>
      <c r="AZ66" s="387"/>
      <c r="BA66" s="387"/>
      <c r="BB66" s="387"/>
      <c r="BC66" s="387"/>
      <c r="BD66" s="387"/>
      <c r="BE66" s="387"/>
      <c r="BF66" s="387"/>
      <c r="BG66" s="387"/>
      <c r="BH66" s="387"/>
      <c r="BI66" s="387"/>
      <c r="BJ66" s="387"/>
      <c r="BK66" s="387"/>
      <c r="BL66" s="387"/>
      <c r="BM66" s="387"/>
      <c r="BN66" s="387"/>
      <c r="BO66" s="387"/>
      <c r="BP66" s="387"/>
      <c r="BQ66" s="387"/>
      <c r="BR66" s="387"/>
      <c r="BS66" s="387"/>
      <c r="BT66" s="387"/>
      <c r="BU66" s="387"/>
      <c r="BV66" s="387"/>
      <c r="BW66" s="387"/>
      <c r="BX66" s="387"/>
      <c r="BY66" s="387"/>
      <c r="BZ66" s="387"/>
      <c r="CA66" s="387"/>
      <c r="CB66" s="387"/>
      <c r="CC66" s="387"/>
      <c r="CD66" s="387"/>
      <c r="CE66" s="387"/>
      <c r="CF66" s="387"/>
      <c r="CG66" s="387"/>
      <c r="CH66" s="387"/>
      <c r="CI66" s="387"/>
      <c r="CJ66" s="387"/>
      <c r="CK66" s="387"/>
      <c r="CL66" s="387"/>
      <c r="CM66" s="387"/>
      <c r="CN66" s="387"/>
      <c r="CO66" s="387"/>
      <c r="CP66" s="387"/>
      <c r="CQ66" s="387"/>
      <c r="CR66" s="387"/>
      <c r="CS66" s="387"/>
      <c r="CT66" s="387"/>
      <c r="CU66" s="387"/>
      <c r="CV66" s="387"/>
      <c r="CW66" s="387"/>
      <c r="CX66" s="387"/>
      <c r="CY66" s="387"/>
      <c r="CZ66" s="387"/>
      <c r="DA66" s="387"/>
      <c r="DB66" s="387"/>
      <c r="DC66" s="387"/>
      <c r="DD66" s="387"/>
      <c r="DE66" s="387"/>
      <c r="DF66" s="387"/>
      <c r="DG66" s="387"/>
      <c r="DH66" s="387"/>
      <c r="DI66" s="387"/>
      <c r="DJ66" s="387"/>
      <c r="DK66" s="387"/>
      <c r="DL66" s="387"/>
      <c r="DM66" s="387"/>
      <c r="DN66" s="387"/>
      <c r="DO66" s="387"/>
      <c r="DP66" s="387"/>
      <c r="DQ66" s="387"/>
      <c r="DR66" s="387"/>
      <c r="DS66" s="387"/>
      <c r="DT66" s="387"/>
      <c r="DU66" s="387"/>
      <c r="DV66" s="387"/>
      <c r="DW66" s="387"/>
      <c r="DX66" s="387"/>
      <c r="DY66" s="387"/>
      <c r="DZ66" s="387"/>
      <c r="EA66" s="387"/>
      <c r="EB66" s="387"/>
      <c r="EC66" s="387"/>
      <c r="ED66" s="387"/>
      <c r="EE66" s="387"/>
      <c r="EF66" s="387"/>
      <c r="EG66" s="387"/>
      <c r="EH66" s="387"/>
      <c r="EI66" s="387"/>
      <c r="EJ66" s="387"/>
      <c r="EK66" s="387"/>
      <c r="EL66" s="387"/>
      <c r="EM66" s="387"/>
      <c r="EN66" s="387"/>
      <c r="EO66" s="387"/>
      <c r="EP66" s="387"/>
      <c r="EQ66" s="387"/>
      <c r="ER66" s="387"/>
      <c r="ES66" s="387"/>
      <c r="ET66" s="387"/>
      <c r="EU66" s="387"/>
      <c r="EV66" s="387"/>
      <c r="EW66" s="387"/>
      <c r="EX66" s="387"/>
      <c r="EY66" s="387"/>
      <c r="EZ66" s="387"/>
      <c r="FA66" s="387"/>
      <c r="FB66" s="387"/>
      <c r="FC66" s="387"/>
      <c r="FD66" s="387"/>
      <c r="FE66" s="387"/>
      <c r="FF66" s="387"/>
      <c r="FG66" s="387"/>
      <c r="FH66" s="387"/>
      <c r="FI66" s="387"/>
      <c r="FJ66" s="387"/>
      <c r="FK66" s="387"/>
      <c r="FL66" s="387"/>
      <c r="FM66" s="387"/>
      <c r="FN66" s="387"/>
      <c r="FO66" s="387"/>
      <c r="FP66" s="387"/>
      <c r="FQ66" s="387"/>
      <c r="FR66" s="387"/>
      <c r="FS66" s="387"/>
      <c r="FT66" s="387"/>
      <c r="FU66" s="387"/>
      <c r="FV66" s="387"/>
      <c r="FW66" s="387"/>
      <c r="FX66" s="387"/>
      <c r="FY66" s="387"/>
      <c r="FZ66" s="387"/>
      <c r="GA66" s="387"/>
      <c r="GB66" s="387"/>
      <c r="GC66" s="387"/>
      <c r="GD66" s="387"/>
      <c r="GE66" s="387"/>
      <c r="GF66" s="387"/>
      <c r="GG66" s="387"/>
      <c r="GH66" s="387"/>
      <c r="GI66" s="387"/>
      <c r="GJ66" s="387"/>
      <c r="GK66" s="387"/>
      <c r="GL66" s="387"/>
      <c r="GM66" s="387"/>
      <c r="GN66" s="387"/>
      <c r="GO66" s="387"/>
      <c r="GP66" s="387"/>
      <c r="GQ66" s="387"/>
      <c r="GR66" s="387"/>
      <c r="GS66" s="387"/>
      <c r="GT66" s="387"/>
      <c r="GU66" s="387"/>
      <c r="GV66" s="387"/>
      <c r="GW66" s="387"/>
      <c r="GX66" s="387"/>
      <c r="GY66" s="387"/>
      <c r="GZ66" s="387"/>
      <c r="HA66" s="387"/>
      <c r="HB66" s="387"/>
      <c r="HC66" s="387"/>
      <c r="HD66" s="387"/>
      <c r="HE66" s="387"/>
      <c r="HF66" s="387"/>
      <c r="HG66" s="387"/>
      <c r="HH66" s="387"/>
      <c r="HI66" s="387"/>
      <c r="HJ66" s="387"/>
      <c r="HK66" s="387"/>
      <c r="HL66" s="387"/>
      <c r="HM66" s="387"/>
      <c r="HN66" s="387"/>
      <c r="HO66" s="387"/>
      <c r="HP66" s="387"/>
      <c r="HQ66" s="387"/>
      <c r="HR66" s="387"/>
      <c r="HS66" s="387"/>
      <c r="HT66" s="387"/>
      <c r="HU66" s="387"/>
      <c r="HV66" s="387"/>
      <c r="HW66" s="387"/>
      <c r="HX66" s="387"/>
      <c r="HY66" s="387"/>
      <c r="HZ66" s="387"/>
      <c r="IA66" s="387"/>
      <c r="IB66" s="387"/>
      <c r="IC66" s="387"/>
      <c r="ID66" s="387"/>
      <c r="IE66" s="387"/>
      <c r="IF66" s="387"/>
      <c r="IG66" s="387"/>
      <c r="IH66" s="387"/>
      <c r="II66" s="387"/>
      <c r="IJ66" s="387"/>
      <c r="IK66" s="387"/>
      <c r="IL66" s="387"/>
      <c r="IM66" s="387"/>
      <c r="IN66" s="387"/>
      <c r="IO66" s="387"/>
      <c r="IP66" s="387"/>
      <c r="IQ66" s="387"/>
      <c r="IR66" s="387"/>
      <c r="IS66" s="387"/>
      <c r="IT66" s="387"/>
      <c r="IU66" s="391"/>
    </row>
    <row r="67" spans="1:255" ht="24" customHeight="1" thickBot="1">
      <c r="A67" s="406"/>
      <c r="B67" s="349" t="s">
        <v>232</v>
      </c>
      <c r="C67" s="371"/>
      <c r="D67" s="1100"/>
      <c r="E67" s="1108"/>
      <c r="F67" s="1108"/>
      <c r="G67" s="1108"/>
      <c r="H67" s="1108"/>
      <c r="I67" s="1108"/>
      <c r="J67" s="1109"/>
      <c r="K67" s="280"/>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7"/>
      <c r="AJ67" s="387"/>
      <c r="AK67" s="387"/>
      <c r="AL67" s="387"/>
      <c r="AM67" s="387"/>
      <c r="AN67" s="387"/>
      <c r="AO67" s="387"/>
      <c r="AP67" s="387"/>
      <c r="AQ67" s="387"/>
      <c r="AR67" s="387"/>
      <c r="AS67" s="387"/>
      <c r="AT67" s="387"/>
      <c r="AU67" s="387"/>
      <c r="AV67" s="387"/>
      <c r="AW67" s="387"/>
      <c r="AX67" s="387"/>
      <c r="AY67" s="387"/>
      <c r="AZ67" s="387"/>
      <c r="BA67" s="387"/>
      <c r="BB67" s="387"/>
      <c r="BC67" s="387"/>
      <c r="BD67" s="387"/>
      <c r="BE67" s="387"/>
      <c r="BF67" s="387"/>
      <c r="BG67" s="387"/>
      <c r="BH67" s="387"/>
      <c r="BI67" s="387"/>
      <c r="BJ67" s="387"/>
      <c r="BK67" s="387"/>
      <c r="BL67" s="387"/>
      <c r="BM67" s="387"/>
      <c r="BN67" s="387"/>
      <c r="BO67" s="387"/>
      <c r="BP67" s="387"/>
      <c r="BQ67" s="387"/>
      <c r="BR67" s="387"/>
      <c r="BS67" s="387"/>
      <c r="BT67" s="387"/>
      <c r="BU67" s="387"/>
      <c r="BV67" s="387"/>
      <c r="BW67" s="387"/>
      <c r="BX67" s="387"/>
      <c r="BY67" s="387"/>
      <c r="BZ67" s="387"/>
      <c r="CA67" s="387"/>
      <c r="CB67" s="387"/>
      <c r="CC67" s="387"/>
      <c r="CD67" s="387"/>
      <c r="CE67" s="387"/>
      <c r="CF67" s="387"/>
      <c r="CG67" s="387"/>
      <c r="CH67" s="387"/>
      <c r="CI67" s="387"/>
      <c r="CJ67" s="387"/>
      <c r="CK67" s="387"/>
      <c r="CL67" s="387"/>
      <c r="CM67" s="387"/>
      <c r="CN67" s="387"/>
      <c r="CO67" s="387"/>
      <c r="CP67" s="387"/>
      <c r="CQ67" s="387"/>
      <c r="CR67" s="387"/>
      <c r="CS67" s="387"/>
      <c r="CT67" s="387"/>
      <c r="CU67" s="387"/>
      <c r="CV67" s="387"/>
      <c r="CW67" s="387"/>
      <c r="CX67" s="387"/>
      <c r="CY67" s="387"/>
      <c r="CZ67" s="387"/>
      <c r="DA67" s="387"/>
      <c r="DB67" s="387"/>
      <c r="DC67" s="387"/>
      <c r="DD67" s="387"/>
      <c r="DE67" s="387"/>
      <c r="DF67" s="387"/>
      <c r="DG67" s="387"/>
      <c r="DH67" s="387"/>
      <c r="DI67" s="387"/>
      <c r="DJ67" s="387"/>
      <c r="DK67" s="387"/>
      <c r="DL67" s="387"/>
      <c r="DM67" s="387"/>
      <c r="DN67" s="387"/>
      <c r="DO67" s="387"/>
      <c r="DP67" s="387"/>
      <c r="DQ67" s="387"/>
      <c r="DR67" s="387"/>
      <c r="DS67" s="387"/>
      <c r="DT67" s="387"/>
      <c r="DU67" s="387"/>
      <c r="DV67" s="387"/>
      <c r="DW67" s="387"/>
      <c r="DX67" s="387"/>
      <c r="DY67" s="387"/>
      <c r="DZ67" s="387"/>
      <c r="EA67" s="387"/>
      <c r="EB67" s="387"/>
      <c r="EC67" s="387"/>
      <c r="ED67" s="387"/>
      <c r="EE67" s="387"/>
      <c r="EF67" s="387"/>
      <c r="EG67" s="387"/>
      <c r="EH67" s="387"/>
      <c r="EI67" s="387"/>
      <c r="EJ67" s="387"/>
      <c r="EK67" s="387"/>
      <c r="EL67" s="387"/>
      <c r="EM67" s="387"/>
      <c r="EN67" s="387"/>
      <c r="EO67" s="387"/>
      <c r="EP67" s="387"/>
      <c r="EQ67" s="387"/>
      <c r="ER67" s="387"/>
      <c r="ES67" s="387"/>
      <c r="ET67" s="387"/>
      <c r="EU67" s="387"/>
      <c r="EV67" s="387"/>
      <c r="EW67" s="387"/>
      <c r="EX67" s="387"/>
      <c r="EY67" s="387"/>
      <c r="EZ67" s="387"/>
      <c r="FA67" s="387"/>
      <c r="FB67" s="387"/>
      <c r="FC67" s="387"/>
      <c r="FD67" s="387"/>
      <c r="FE67" s="387"/>
      <c r="FF67" s="387"/>
      <c r="FG67" s="387"/>
      <c r="FH67" s="387"/>
      <c r="FI67" s="387"/>
      <c r="FJ67" s="387"/>
      <c r="FK67" s="387"/>
      <c r="FL67" s="387"/>
      <c r="FM67" s="387"/>
      <c r="FN67" s="387"/>
      <c r="FO67" s="387"/>
      <c r="FP67" s="387"/>
      <c r="FQ67" s="387"/>
      <c r="FR67" s="387"/>
      <c r="FS67" s="387"/>
      <c r="FT67" s="387"/>
      <c r="FU67" s="387"/>
      <c r="FV67" s="387"/>
      <c r="FW67" s="387"/>
      <c r="FX67" s="387"/>
      <c r="FY67" s="387"/>
      <c r="FZ67" s="387"/>
      <c r="GA67" s="387"/>
      <c r="GB67" s="387"/>
      <c r="GC67" s="387"/>
      <c r="GD67" s="387"/>
      <c r="GE67" s="387"/>
      <c r="GF67" s="387"/>
      <c r="GG67" s="387"/>
      <c r="GH67" s="387"/>
      <c r="GI67" s="387"/>
      <c r="GJ67" s="387"/>
      <c r="GK67" s="387"/>
      <c r="GL67" s="387"/>
      <c r="GM67" s="387"/>
      <c r="GN67" s="387"/>
      <c r="GO67" s="387"/>
      <c r="GP67" s="387"/>
      <c r="GQ67" s="387"/>
      <c r="GR67" s="387"/>
      <c r="GS67" s="387"/>
      <c r="GT67" s="387"/>
      <c r="GU67" s="387"/>
      <c r="GV67" s="387"/>
      <c r="GW67" s="387"/>
      <c r="GX67" s="387"/>
      <c r="GY67" s="387"/>
      <c r="GZ67" s="387"/>
      <c r="HA67" s="387"/>
      <c r="HB67" s="387"/>
      <c r="HC67" s="387"/>
      <c r="HD67" s="387"/>
      <c r="HE67" s="387"/>
      <c r="HF67" s="387"/>
      <c r="HG67" s="387"/>
      <c r="HH67" s="387"/>
      <c r="HI67" s="387"/>
      <c r="HJ67" s="387"/>
      <c r="HK67" s="387"/>
      <c r="HL67" s="387"/>
      <c r="HM67" s="387"/>
      <c r="HN67" s="387"/>
      <c r="HO67" s="387"/>
      <c r="HP67" s="387"/>
      <c r="HQ67" s="387"/>
      <c r="HR67" s="387"/>
      <c r="HS67" s="387"/>
      <c r="HT67" s="387"/>
      <c r="HU67" s="387"/>
      <c r="HV67" s="387"/>
      <c r="HW67" s="387"/>
      <c r="HX67" s="387"/>
      <c r="HY67" s="387"/>
      <c r="HZ67" s="387"/>
      <c r="IA67" s="387"/>
      <c r="IB67" s="387"/>
      <c r="IC67" s="387"/>
      <c r="ID67" s="387"/>
      <c r="IE67" s="387"/>
      <c r="IF67" s="387"/>
      <c r="IG67" s="387"/>
      <c r="IH67" s="387"/>
      <c r="II67" s="387"/>
      <c r="IJ67" s="387"/>
      <c r="IK67" s="387"/>
      <c r="IL67" s="387"/>
      <c r="IM67" s="387"/>
      <c r="IN67" s="387"/>
      <c r="IO67" s="387"/>
      <c r="IP67" s="387"/>
      <c r="IQ67" s="387"/>
      <c r="IR67" s="387"/>
      <c r="IS67" s="387"/>
      <c r="IT67" s="387"/>
      <c r="IU67" s="391"/>
    </row>
    <row r="68" spans="1:255" ht="24" customHeight="1" thickBot="1">
      <c r="A68" s="406"/>
      <c r="B68" s="349" t="s">
        <v>233</v>
      </c>
      <c r="C68" s="371"/>
      <c r="D68" s="1090" t="s">
        <v>1507</v>
      </c>
      <c r="E68" s="1108"/>
      <c r="F68" s="1108"/>
      <c r="G68" s="1108"/>
      <c r="H68" s="1108"/>
      <c r="I68" s="1108"/>
      <c r="J68" s="1109"/>
      <c r="K68" s="280"/>
      <c r="L68" s="387"/>
      <c r="M68" s="387"/>
      <c r="N68" s="387"/>
      <c r="O68" s="387"/>
      <c r="P68" s="387"/>
      <c r="Q68" s="387"/>
      <c r="R68" s="387"/>
      <c r="S68" s="387"/>
      <c r="T68" s="387"/>
      <c r="U68" s="387"/>
      <c r="V68" s="387"/>
      <c r="W68" s="387"/>
      <c r="X68" s="387"/>
      <c r="Y68" s="387"/>
      <c r="Z68" s="387"/>
      <c r="AA68" s="387"/>
      <c r="AB68" s="387"/>
      <c r="AC68" s="387"/>
      <c r="AD68" s="387"/>
      <c r="AE68" s="387"/>
      <c r="AF68" s="387"/>
      <c r="AG68" s="387"/>
      <c r="AH68" s="387"/>
      <c r="AI68" s="387"/>
      <c r="AJ68" s="387"/>
      <c r="AK68" s="387"/>
      <c r="AL68" s="387"/>
      <c r="AM68" s="387"/>
      <c r="AN68" s="387"/>
      <c r="AO68" s="387"/>
      <c r="AP68" s="387"/>
      <c r="AQ68" s="387"/>
      <c r="AR68" s="387"/>
      <c r="AS68" s="387"/>
      <c r="AT68" s="387"/>
      <c r="AU68" s="387"/>
      <c r="AV68" s="387"/>
      <c r="AW68" s="387"/>
      <c r="AX68" s="387"/>
      <c r="AY68" s="387"/>
      <c r="AZ68" s="387"/>
      <c r="BA68" s="387"/>
      <c r="BB68" s="387"/>
      <c r="BC68" s="387"/>
      <c r="BD68" s="387"/>
      <c r="BE68" s="387"/>
      <c r="BF68" s="387"/>
      <c r="BG68" s="387"/>
      <c r="BH68" s="387"/>
      <c r="BI68" s="387"/>
      <c r="BJ68" s="387"/>
      <c r="BK68" s="387"/>
      <c r="BL68" s="387"/>
      <c r="BM68" s="387"/>
      <c r="BN68" s="387"/>
      <c r="BO68" s="387"/>
      <c r="BP68" s="387"/>
      <c r="BQ68" s="387"/>
      <c r="BR68" s="387"/>
      <c r="BS68" s="387"/>
      <c r="BT68" s="387"/>
      <c r="BU68" s="387"/>
      <c r="BV68" s="387"/>
      <c r="BW68" s="387"/>
      <c r="BX68" s="387"/>
      <c r="BY68" s="387"/>
      <c r="BZ68" s="387"/>
      <c r="CA68" s="387"/>
      <c r="CB68" s="387"/>
      <c r="CC68" s="387"/>
      <c r="CD68" s="387"/>
      <c r="CE68" s="387"/>
      <c r="CF68" s="387"/>
      <c r="CG68" s="387"/>
      <c r="CH68" s="387"/>
      <c r="CI68" s="387"/>
      <c r="CJ68" s="387"/>
      <c r="CK68" s="387"/>
      <c r="CL68" s="387"/>
      <c r="CM68" s="387"/>
      <c r="CN68" s="387"/>
      <c r="CO68" s="387"/>
      <c r="CP68" s="387"/>
      <c r="CQ68" s="387"/>
      <c r="CR68" s="387"/>
      <c r="CS68" s="387"/>
      <c r="CT68" s="387"/>
      <c r="CU68" s="387"/>
      <c r="CV68" s="387"/>
      <c r="CW68" s="387"/>
      <c r="CX68" s="387"/>
      <c r="CY68" s="387"/>
      <c r="CZ68" s="387"/>
      <c r="DA68" s="387"/>
      <c r="DB68" s="387"/>
      <c r="DC68" s="387"/>
      <c r="DD68" s="387"/>
      <c r="DE68" s="387"/>
      <c r="DF68" s="387"/>
      <c r="DG68" s="387"/>
      <c r="DH68" s="387"/>
      <c r="DI68" s="387"/>
      <c r="DJ68" s="387"/>
      <c r="DK68" s="387"/>
      <c r="DL68" s="387"/>
      <c r="DM68" s="387"/>
      <c r="DN68" s="387"/>
      <c r="DO68" s="387"/>
      <c r="DP68" s="387"/>
      <c r="DQ68" s="387"/>
      <c r="DR68" s="387"/>
      <c r="DS68" s="387"/>
      <c r="DT68" s="387"/>
      <c r="DU68" s="387"/>
      <c r="DV68" s="387"/>
      <c r="DW68" s="387"/>
      <c r="DX68" s="387"/>
      <c r="DY68" s="387"/>
      <c r="DZ68" s="387"/>
      <c r="EA68" s="387"/>
      <c r="EB68" s="387"/>
      <c r="EC68" s="387"/>
      <c r="ED68" s="387"/>
      <c r="EE68" s="387"/>
      <c r="EF68" s="387"/>
      <c r="EG68" s="387"/>
      <c r="EH68" s="387"/>
      <c r="EI68" s="387"/>
      <c r="EJ68" s="387"/>
      <c r="EK68" s="387"/>
      <c r="EL68" s="387"/>
      <c r="EM68" s="387"/>
      <c r="EN68" s="387"/>
      <c r="EO68" s="387"/>
      <c r="EP68" s="387"/>
      <c r="EQ68" s="387"/>
      <c r="ER68" s="387"/>
      <c r="ES68" s="387"/>
      <c r="ET68" s="387"/>
      <c r="EU68" s="387"/>
      <c r="EV68" s="387"/>
      <c r="EW68" s="387"/>
      <c r="EX68" s="387"/>
      <c r="EY68" s="387"/>
      <c r="EZ68" s="387"/>
      <c r="FA68" s="387"/>
      <c r="FB68" s="387"/>
      <c r="FC68" s="387"/>
      <c r="FD68" s="387"/>
      <c r="FE68" s="387"/>
      <c r="FF68" s="387"/>
      <c r="FG68" s="387"/>
      <c r="FH68" s="387"/>
      <c r="FI68" s="387"/>
      <c r="FJ68" s="387"/>
      <c r="FK68" s="387"/>
      <c r="FL68" s="387"/>
      <c r="FM68" s="387"/>
      <c r="FN68" s="387"/>
      <c r="FO68" s="387"/>
      <c r="FP68" s="387"/>
      <c r="FQ68" s="387"/>
      <c r="FR68" s="387"/>
      <c r="FS68" s="387"/>
      <c r="FT68" s="387"/>
      <c r="FU68" s="387"/>
      <c r="FV68" s="387"/>
      <c r="FW68" s="387"/>
      <c r="FX68" s="387"/>
      <c r="FY68" s="387"/>
      <c r="FZ68" s="387"/>
      <c r="GA68" s="387"/>
      <c r="GB68" s="387"/>
      <c r="GC68" s="387"/>
      <c r="GD68" s="387"/>
      <c r="GE68" s="387"/>
      <c r="GF68" s="387"/>
      <c r="GG68" s="387"/>
      <c r="GH68" s="387"/>
      <c r="GI68" s="387"/>
      <c r="GJ68" s="387"/>
      <c r="GK68" s="387"/>
      <c r="GL68" s="387"/>
      <c r="GM68" s="387"/>
      <c r="GN68" s="387"/>
      <c r="GO68" s="387"/>
      <c r="GP68" s="387"/>
      <c r="GQ68" s="387"/>
      <c r="GR68" s="387"/>
      <c r="GS68" s="387"/>
      <c r="GT68" s="387"/>
      <c r="GU68" s="387"/>
      <c r="GV68" s="387"/>
      <c r="GW68" s="387"/>
      <c r="GX68" s="387"/>
      <c r="GY68" s="387"/>
      <c r="GZ68" s="387"/>
      <c r="HA68" s="387"/>
      <c r="HB68" s="387"/>
      <c r="HC68" s="387"/>
      <c r="HD68" s="387"/>
      <c r="HE68" s="387"/>
      <c r="HF68" s="387"/>
      <c r="HG68" s="387"/>
      <c r="HH68" s="387"/>
      <c r="HI68" s="387"/>
      <c r="HJ68" s="387"/>
      <c r="HK68" s="387"/>
      <c r="HL68" s="387"/>
      <c r="HM68" s="387"/>
      <c r="HN68" s="387"/>
      <c r="HO68" s="387"/>
      <c r="HP68" s="387"/>
      <c r="HQ68" s="387"/>
      <c r="HR68" s="387"/>
      <c r="HS68" s="387"/>
      <c r="HT68" s="387"/>
      <c r="HU68" s="387"/>
      <c r="HV68" s="387"/>
      <c r="HW68" s="387"/>
      <c r="HX68" s="387"/>
      <c r="HY68" s="387"/>
      <c r="HZ68" s="387"/>
      <c r="IA68" s="387"/>
      <c r="IB68" s="387"/>
      <c r="IC68" s="387"/>
      <c r="ID68" s="387"/>
      <c r="IE68" s="387"/>
      <c r="IF68" s="387"/>
      <c r="IG68" s="387"/>
      <c r="IH68" s="387"/>
      <c r="II68" s="387"/>
      <c r="IJ68" s="387"/>
      <c r="IK68" s="387"/>
      <c r="IL68" s="387"/>
      <c r="IM68" s="387"/>
      <c r="IN68" s="387"/>
      <c r="IO68" s="387"/>
      <c r="IP68" s="387"/>
      <c r="IQ68" s="387"/>
      <c r="IR68" s="387"/>
      <c r="IS68" s="387"/>
      <c r="IT68" s="387"/>
      <c r="IU68" s="391"/>
    </row>
    <row r="69" spans="1:255" ht="15.6" customHeight="1">
      <c r="A69" s="406"/>
      <c r="B69" s="1097" t="s">
        <v>245</v>
      </c>
      <c r="C69" s="345"/>
      <c r="D69" s="1127"/>
      <c r="E69" s="1119"/>
      <c r="F69" s="1119"/>
      <c r="G69" s="1119"/>
      <c r="H69" s="1119"/>
      <c r="I69" s="1119"/>
      <c r="J69" s="1120"/>
      <c r="K69" s="280"/>
      <c r="L69" s="387"/>
      <c r="M69" s="387"/>
      <c r="N69" s="387"/>
      <c r="O69" s="387"/>
      <c r="P69" s="387"/>
      <c r="Q69" s="387"/>
      <c r="R69" s="387"/>
      <c r="S69" s="387"/>
      <c r="T69" s="387"/>
      <c r="U69" s="387"/>
      <c r="V69" s="387"/>
      <c r="W69" s="387"/>
      <c r="X69" s="387"/>
      <c r="Y69" s="387"/>
      <c r="Z69" s="387"/>
      <c r="AA69" s="387"/>
      <c r="AB69" s="387"/>
      <c r="AC69" s="387"/>
      <c r="AD69" s="387"/>
      <c r="AE69" s="387"/>
      <c r="AF69" s="387"/>
      <c r="AG69" s="387"/>
      <c r="AH69" s="387"/>
      <c r="AI69" s="387"/>
      <c r="AJ69" s="387"/>
      <c r="AK69" s="387"/>
      <c r="AL69" s="387"/>
      <c r="AM69" s="387"/>
      <c r="AN69" s="387"/>
      <c r="AO69" s="387"/>
      <c r="AP69" s="387"/>
      <c r="AQ69" s="387"/>
      <c r="AR69" s="387"/>
      <c r="AS69" s="387"/>
      <c r="AT69" s="387"/>
      <c r="AU69" s="387"/>
      <c r="AV69" s="387"/>
      <c r="AW69" s="387"/>
      <c r="AX69" s="387"/>
      <c r="AY69" s="387"/>
      <c r="AZ69" s="387"/>
      <c r="BA69" s="387"/>
      <c r="BB69" s="387"/>
      <c r="BC69" s="387"/>
      <c r="BD69" s="387"/>
      <c r="BE69" s="387"/>
      <c r="BF69" s="387"/>
      <c r="BG69" s="387"/>
      <c r="BH69" s="387"/>
      <c r="BI69" s="387"/>
      <c r="BJ69" s="387"/>
      <c r="BK69" s="387"/>
      <c r="BL69" s="387"/>
      <c r="BM69" s="387"/>
      <c r="BN69" s="387"/>
      <c r="BO69" s="387"/>
      <c r="BP69" s="387"/>
      <c r="BQ69" s="387"/>
      <c r="BR69" s="387"/>
      <c r="BS69" s="387"/>
      <c r="BT69" s="387"/>
      <c r="BU69" s="387"/>
      <c r="BV69" s="387"/>
      <c r="BW69" s="387"/>
      <c r="BX69" s="387"/>
      <c r="BY69" s="387"/>
      <c r="BZ69" s="387"/>
      <c r="CA69" s="387"/>
      <c r="CB69" s="387"/>
      <c r="CC69" s="387"/>
      <c r="CD69" s="387"/>
      <c r="CE69" s="387"/>
      <c r="CF69" s="387"/>
      <c r="CG69" s="387"/>
      <c r="CH69" s="387"/>
      <c r="CI69" s="387"/>
      <c r="CJ69" s="387"/>
      <c r="CK69" s="387"/>
      <c r="CL69" s="387"/>
      <c r="CM69" s="387"/>
      <c r="CN69" s="387"/>
      <c r="CO69" s="387"/>
      <c r="CP69" s="387"/>
      <c r="CQ69" s="387"/>
      <c r="CR69" s="387"/>
      <c r="CS69" s="387"/>
      <c r="CT69" s="387"/>
      <c r="CU69" s="387"/>
      <c r="CV69" s="387"/>
      <c r="CW69" s="387"/>
      <c r="CX69" s="387"/>
      <c r="CY69" s="387"/>
      <c r="CZ69" s="387"/>
      <c r="DA69" s="387"/>
      <c r="DB69" s="387"/>
      <c r="DC69" s="387"/>
      <c r="DD69" s="387"/>
      <c r="DE69" s="387"/>
      <c r="DF69" s="387"/>
      <c r="DG69" s="387"/>
      <c r="DH69" s="387"/>
      <c r="DI69" s="387"/>
      <c r="DJ69" s="387"/>
      <c r="DK69" s="387"/>
      <c r="DL69" s="387"/>
      <c r="DM69" s="387"/>
      <c r="DN69" s="387"/>
      <c r="DO69" s="387"/>
      <c r="DP69" s="387"/>
      <c r="DQ69" s="387"/>
      <c r="DR69" s="387"/>
      <c r="DS69" s="387"/>
      <c r="DT69" s="387"/>
      <c r="DU69" s="387"/>
      <c r="DV69" s="387"/>
      <c r="DW69" s="387"/>
      <c r="DX69" s="387"/>
      <c r="DY69" s="387"/>
      <c r="DZ69" s="387"/>
      <c r="EA69" s="387"/>
      <c r="EB69" s="387"/>
      <c r="EC69" s="387"/>
      <c r="ED69" s="387"/>
      <c r="EE69" s="387"/>
      <c r="EF69" s="387"/>
      <c r="EG69" s="387"/>
      <c r="EH69" s="387"/>
      <c r="EI69" s="387"/>
      <c r="EJ69" s="387"/>
      <c r="EK69" s="387"/>
      <c r="EL69" s="387"/>
      <c r="EM69" s="387"/>
      <c r="EN69" s="387"/>
      <c r="EO69" s="387"/>
      <c r="EP69" s="387"/>
      <c r="EQ69" s="387"/>
      <c r="ER69" s="387"/>
      <c r="ES69" s="387"/>
      <c r="ET69" s="387"/>
      <c r="EU69" s="387"/>
      <c r="EV69" s="387"/>
      <c r="EW69" s="387"/>
      <c r="EX69" s="387"/>
      <c r="EY69" s="387"/>
      <c r="EZ69" s="387"/>
      <c r="FA69" s="387"/>
      <c r="FB69" s="387"/>
      <c r="FC69" s="387"/>
      <c r="FD69" s="387"/>
      <c r="FE69" s="387"/>
      <c r="FF69" s="387"/>
      <c r="FG69" s="387"/>
      <c r="FH69" s="387"/>
      <c r="FI69" s="387"/>
      <c r="FJ69" s="387"/>
      <c r="FK69" s="387"/>
      <c r="FL69" s="387"/>
      <c r="FM69" s="387"/>
      <c r="FN69" s="387"/>
      <c r="FO69" s="387"/>
      <c r="FP69" s="387"/>
      <c r="FQ69" s="387"/>
      <c r="FR69" s="387"/>
      <c r="FS69" s="387"/>
      <c r="FT69" s="387"/>
      <c r="FU69" s="387"/>
      <c r="FV69" s="387"/>
      <c r="FW69" s="387"/>
      <c r="FX69" s="387"/>
      <c r="FY69" s="387"/>
      <c r="FZ69" s="387"/>
      <c r="GA69" s="387"/>
      <c r="GB69" s="387"/>
      <c r="GC69" s="387"/>
      <c r="GD69" s="387"/>
      <c r="GE69" s="387"/>
      <c r="GF69" s="387"/>
      <c r="GG69" s="387"/>
      <c r="GH69" s="387"/>
      <c r="GI69" s="387"/>
      <c r="GJ69" s="387"/>
      <c r="GK69" s="387"/>
      <c r="GL69" s="387"/>
      <c r="GM69" s="387"/>
      <c r="GN69" s="387"/>
      <c r="GO69" s="387"/>
      <c r="GP69" s="387"/>
      <c r="GQ69" s="387"/>
      <c r="GR69" s="387"/>
      <c r="GS69" s="387"/>
      <c r="GT69" s="387"/>
      <c r="GU69" s="387"/>
      <c r="GV69" s="387"/>
      <c r="GW69" s="387"/>
      <c r="GX69" s="387"/>
      <c r="GY69" s="387"/>
      <c r="GZ69" s="387"/>
      <c r="HA69" s="387"/>
      <c r="HB69" s="387"/>
      <c r="HC69" s="387"/>
      <c r="HD69" s="387"/>
      <c r="HE69" s="387"/>
      <c r="HF69" s="387"/>
      <c r="HG69" s="387"/>
      <c r="HH69" s="387"/>
      <c r="HI69" s="387"/>
      <c r="HJ69" s="387"/>
      <c r="HK69" s="387"/>
      <c r="HL69" s="387"/>
      <c r="HM69" s="387"/>
      <c r="HN69" s="387"/>
      <c r="HO69" s="387"/>
      <c r="HP69" s="387"/>
      <c r="HQ69" s="387"/>
      <c r="HR69" s="387"/>
      <c r="HS69" s="387"/>
      <c r="HT69" s="387"/>
      <c r="HU69" s="387"/>
      <c r="HV69" s="387"/>
      <c r="HW69" s="387"/>
      <c r="HX69" s="387"/>
      <c r="HY69" s="387"/>
      <c r="HZ69" s="387"/>
      <c r="IA69" s="387"/>
      <c r="IB69" s="387"/>
      <c r="IC69" s="387"/>
      <c r="ID69" s="387"/>
      <c r="IE69" s="387"/>
      <c r="IF69" s="387"/>
      <c r="IG69" s="387"/>
      <c r="IH69" s="387"/>
      <c r="II69" s="387"/>
      <c r="IJ69" s="387"/>
      <c r="IK69" s="387"/>
      <c r="IL69" s="387"/>
      <c r="IM69" s="387"/>
      <c r="IN69" s="387"/>
      <c r="IO69" s="387"/>
      <c r="IP69" s="387"/>
      <c r="IQ69" s="387"/>
      <c r="IR69" s="387"/>
      <c r="IS69" s="387"/>
      <c r="IT69" s="387"/>
      <c r="IU69" s="391"/>
    </row>
    <row r="70" spans="1:255" ht="15" customHeight="1">
      <c r="A70" s="406"/>
      <c r="B70" s="1113"/>
      <c r="C70" s="348"/>
      <c r="D70" s="1104"/>
      <c r="E70" s="1084"/>
      <c r="F70" s="1084"/>
      <c r="G70" s="1084"/>
      <c r="H70" s="1084"/>
      <c r="I70" s="1084"/>
      <c r="J70" s="1126"/>
      <c r="K70" s="280"/>
      <c r="L70" s="387"/>
      <c r="M70" s="387"/>
      <c r="N70" s="387"/>
      <c r="O70" s="387"/>
      <c r="P70" s="387"/>
      <c r="Q70" s="387"/>
      <c r="R70" s="387"/>
      <c r="S70" s="387"/>
      <c r="T70" s="387"/>
      <c r="U70" s="387"/>
      <c r="V70" s="387"/>
      <c r="W70" s="387"/>
      <c r="X70" s="387"/>
      <c r="Y70" s="387"/>
      <c r="Z70" s="387"/>
      <c r="AA70" s="387"/>
      <c r="AB70" s="387"/>
      <c r="AC70" s="387"/>
      <c r="AD70" s="387"/>
      <c r="AE70" s="387"/>
      <c r="AF70" s="387"/>
      <c r="AG70" s="387"/>
      <c r="AH70" s="387"/>
      <c r="AI70" s="387"/>
      <c r="AJ70" s="387"/>
      <c r="AK70" s="387"/>
      <c r="AL70" s="387"/>
      <c r="AM70" s="387"/>
      <c r="AN70" s="387"/>
      <c r="AO70" s="387"/>
      <c r="AP70" s="387"/>
      <c r="AQ70" s="387"/>
      <c r="AR70" s="387"/>
      <c r="AS70" s="387"/>
      <c r="AT70" s="387"/>
      <c r="AU70" s="387"/>
      <c r="AV70" s="387"/>
      <c r="AW70" s="387"/>
      <c r="AX70" s="387"/>
      <c r="AY70" s="387"/>
      <c r="AZ70" s="387"/>
      <c r="BA70" s="387"/>
      <c r="BB70" s="387"/>
      <c r="BC70" s="387"/>
      <c r="BD70" s="387"/>
      <c r="BE70" s="387"/>
      <c r="BF70" s="387"/>
      <c r="BG70" s="387"/>
      <c r="BH70" s="387"/>
      <c r="BI70" s="387"/>
      <c r="BJ70" s="387"/>
      <c r="BK70" s="387"/>
      <c r="BL70" s="387"/>
      <c r="BM70" s="387"/>
      <c r="BN70" s="387"/>
      <c r="BO70" s="387"/>
      <c r="BP70" s="387"/>
      <c r="BQ70" s="387"/>
      <c r="BR70" s="387"/>
      <c r="BS70" s="387"/>
      <c r="BT70" s="387"/>
      <c r="BU70" s="387"/>
      <c r="BV70" s="387"/>
      <c r="BW70" s="387"/>
      <c r="BX70" s="387"/>
      <c r="BY70" s="387"/>
      <c r="BZ70" s="387"/>
      <c r="CA70" s="387"/>
      <c r="CB70" s="387"/>
      <c r="CC70" s="387"/>
      <c r="CD70" s="387"/>
      <c r="CE70" s="387"/>
      <c r="CF70" s="387"/>
      <c r="CG70" s="387"/>
      <c r="CH70" s="387"/>
      <c r="CI70" s="387"/>
      <c r="CJ70" s="387"/>
      <c r="CK70" s="387"/>
      <c r="CL70" s="387"/>
      <c r="CM70" s="387"/>
      <c r="CN70" s="387"/>
      <c r="CO70" s="387"/>
      <c r="CP70" s="387"/>
      <c r="CQ70" s="387"/>
      <c r="CR70" s="387"/>
      <c r="CS70" s="387"/>
      <c r="CT70" s="387"/>
      <c r="CU70" s="387"/>
      <c r="CV70" s="387"/>
      <c r="CW70" s="387"/>
      <c r="CX70" s="387"/>
      <c r="CY70" s="387"/>
      <c r="CZ70" s="387"/>
      <c r="DA70" s="387"/>
      <c r="DB70" s="387"/>
      <c r="DC70" s="387"/>
      <c r="DD70" s="387"/>
      <c r="DE70" s="387"/>
      <c r="DF70" s="387"/>
      <c r="DG70" s="387"/>
      <c r="DH70" s="387"/>
      <c r="DI70" s="387"/>
      <c r="DJ70" s="387"/>
      <c r="DK70" s="387"/>
      <c r="DL70" s="387"/>
      <c r="DM70" s="387"/>
      <c r="DN70" s="387"/>
      <c r="DO70" s="387"/>
      <c r="DP70" s="387"/>
      <c r="DQ70" s="387"/>
      <c r="DR70" s="387"/>
      <c r="DS70" s="387"/>
      <c r="DT70" s="387"/>
      <c r="DU70" s="387"/>
      <c r="DV70" s="387"/>
      <c r="DW70" s="387"/>
      <c r="DX70" s="387"/>
      <c r="DY70" s="387"/>
      <c r="DZ70" s="387"/>
      <c r="EA70" s="387"/>
      <c r="EB70" s="387"/>
      <c r="EC70" s="387"/>
      <c r="ED70" s="387"/>
      <c r="EE70" s="387"/>
      <c r="EF70" s="387"/>
      <c r="EG70" s="387"/>
      <c r="EH70" s="387"/>
      <c r="EI70" s="387"/>
      <c r="EJ70" s="387"/>
      <c r="EK70" s="387"/>
      <c r="EL70" s="387"/>
      <c r="EM70" s="387"/>
      <c r="EN70" s="387"/>
      <c r="EO70" s="387"/>
      <c r="EP70" s="387"/>
      <c r="EQ70" s="387"/>
      <c r="ER70" s="387"/>
      <c r="ES70" s="387"/>
      <c r="ET70" s="387"/>
      <c r="EU70" s="387"/>
      <c r="EV70" s="387"/>
      <c r="EW70" s="387"/>
      <c r="EX70" s="387"/>
      <c r="EY70" s="387"/>
      <c r="EZ70" s="387"/>
      <c r="FA70" s="387"/>
      <c r="FB70" s="387"/>
      <c r="FC70" s="387"/>
      <c r="FD70" s="387"/>
      <c r="FE70" s="387"/>
      <c r="FF70" s="387"/>
      <c r="FG70" s="387"/>
      <c r="FH70" s="387"/>
      <c r="FI70" s="387"/>
      <c r="FJ70" s="387"/>
      <c r="FK70" s="387"/>
      <c r="FL70" s="387"/>
      <c r="FM70" s="387"/>
      <c r="FN70" s="387"/>
      <c r="FO70" s="387"/>
      <c r="FP70" s="387"/>
      <c r="FQ70" s="387"/>
      <c r="FR70" s="387"/>
      <c r="FS70" s="387"/>
      <c r="FT70" s="387"/>
      <c r="FU70" s="387"/>
      <c r="FV70" s="387"/>
      <c r="FW70" s="387"/>
      <c r="FX70" s="387"/>
      <c r="FY70" s="387"/>
      <c r="FZ70" s="387"/>
      <c r="GA70" s="387"/>
      <c r="GB70" s="387"/>
      <c r="GC70" s="387"/>
      <c r="GD70" s="387"/>
      <c r="GE70" s="387"/>
      <c r="GF70" s="387"/>
      <c r="GG70" s="387"/>
      <c r="GH70" s="387"/>
      <c r="GI70" s="387"/>
      <c r="GJ70" s="387"/>
      <c r="GK70" s="387"/>
      <c r="GL70" s="387"/>
      <c r="GM70" s="387"/>
      <c r="GN70" s="387"/>
      <c r="GO70" s="387"/>
      <c r="GP70" s="387"/>
      <c r="GQ70" s="387"/>
      <c r="GR70" s="387"/>
      <c r="GS70" s="387"/>
      <c r="GT70" s="387"/>
      <c r="GU70" s="387"/>
      <c r="GV70" s="387"/>
      <c r="GW70" s="387"/>
      <c r="GX70" s="387"/>
      <c r="GY70" s="387"/>
      <c r="GZ70" s="387"/>
      <c r="HA70" s="387"/>
      <c r="HB70" s="387"/>
      <c r="HC70" s="387"/>
      <c r="HD70" s="387"/>
      <c r="HE70" s="387"/>
      <c r="HF70" s="387"/>
      <c r="HG70" s="387"/>
      <c r="HH70" s="387"/>
      <c r="HI70" s="387"/>
      <c r="HJ70" s="387"/>
      <c r="HK70" s="387"/>
      <c r="HL70" s="387"/>
      <c r="HM70" s="387"/>
      <c r="HN70" s="387"/>
      <c r="HO70" s="387"/>
      <c r="HP70" s="387"/>
      <c r="HQ70" s="387"/>
      <c r="HR70" s="387"/>
      <c r="HS70" s="387"/>
      <c r="HT70" s="387"/>
      <c r="HU70" s="387"/>
      <c r="HV70" s="387"/>
      <c r="HW70" s="387"/>
      <c r="HX70" s="387"/>
      <c r="HY70" s="387"/>
      <c r="HZ70" s="387"/>
      <c r="IA70" s="387"/>
      <c r="IB70" s="387"/>
      <c r="IC70" s="387"/>
      <c r="ID70" s="387"/>
      <c r="IE70" s="387"/>
      <c r="IF70" s="387"/>
      <c r="IG70" s="387"/>
      <c r="IH70" s="387"/>
      <c r="II70" s="387"/>
      <c r="IJ70" s="387"/>
      <c r="IK70" s="387"/>
      <c r="IL70" s="387"/>
      <c r="IM70" s="387"/>
      <c r="IN70" s="387"/>
      <c r="IO70" s="387"/>
      <c r="IP70" s="387"/>
      <c r="IQ70" s="387"/>
      <c r="IR70" s="387"/>
      <c r="IS70" s="387"/>
      <c r="IT70" s="387"/>
      <c r="IU70" s="391"/>
    </row>
    <row r="71" spans="1:255" ht="15" customHeight="1">
      <c r="A71" s="406"/>
      <c r="B71" s="1113"/>
      <c r="C71" s="348"/>
      <c r="D71" s="1082" t="s">
        <v>247</v>
      </c>
      <c r="E71" s="1084"/>
      <c r="F71" s="1084"/>
      <c r="G71" s="1084"/>
      <c r="H71" s="1084"/>
      <c r="I71" s="1084"/>
      <c r="J71" s="1126"/>
      <c r="K71" s="280"/>
      <c r="L71" s="387"/>
      <c r="M71" s="387"/>
      <c r="N71" s="387"/>
      <c r="O71" s="387"/>
      <c r="P71" s="387"/>
      <c r="Q71" s="387"/>
      <c r="R71" s="387"/>
      <c r="S71" s="387"/>
      <c r="T71" s="387"/>
      <c r="U71" s="387"/>
      <c r="V71" s="387"/>
      <c r="W71" s="387"/>
      <c r="X71" s="387"/>
      <c r="Y71" s="387"/>
      <c r="Z71" s="387"/>
      <c r="AA71" s="387"/>
      <c r="AB71" s="387"/>
      <c r="AC71" s="387"/>
      <c r="AD71" s="387"/>
      <c r="AE71" s="387"/>
      <c r="AF71" s="387"/>
      <c r="AG71" s="387"/>
      <c r="AH71" s="387"/>
      <c r="AI71" s="387"/>
      <c r="AJ71" s="387"/>
      <c r="AK71" s="387"/>
      <c r="AL71" s="387"/>
      <c r="AM71" s="387"/>
      <c r="AN71" s="387"/>
      <c r="AO71" s="387"/>
      <c r="AP71" s="387"/>
      <c r="AQ71" s="387"/>
      <c r="AR71" s="387"/>
      <c r="AS71" s="387"/>
      <c r="AT71" s="387"/>
      <c r="AU71" s="387"/>
      <c r="AV71" s="387"/>
      <c r="AW71" s="387"/>
      <c r="AX71" s="387"/>
      <c r="AY71" s="387"/>
      <c r="AZ71" s="387"/>
      <c r="BA71" s="387"/>
      <c r="BB71" s="387"/>
      <c r="BC71" s="387"/>
      <c r="BD71" s="387"/>
      <c r="BE71" s="387"/>
      <c r="BF71" s="387"/>
      <c r="BG71" s="387"/>
      <c r="BH71" s="387"/>
      <c r="BI71" s="387"/>
      <c r="BJ71" s="387"/>
      <c r="BK71" s="387"/>
      <c r="BL71" s="387"/>
      <c r="BM71" s="387"/>
      <c r="BN71" s="387"/>
      <c r="BO71" s="387"/>
      <c r="BP71" s="387"/>
      <c r="BQ71" s="387"/>
      <c r="BR71" s="387"/>
      <c r="BS71" s="387"/>
      <c r="BT71" s="387"/>
      <c r="BU71" s="387"/>
      <c r="BV71" s="387"/>
      <c r="BW71" s="387"/>
      <c r="BX71" s="387"/>
      <c r="BY71" s="387"/>
      <c r="BZ71" s="387"/>
      <c r="CA71" s="387"/>
      <c r="CB71" s="387"/>
      <c r="CC71" s="387"/>
      <c r="CD71" s="387"/>
      <c r="CE71" s="387"/>
      <c r="CF71" s="387"/>
      <c r="CG71" s="387"/>
      <c r="CH71" s="387"/>
      <c r="CI71" s="387"/>
      <c r="CJ71" s="387"/>
      <c r="CK71" s="387"/>
      <c r="CL71" s="387"/>
      <c r="CM71" s="387"/>
      <c r="CN71" s="387"/>
      <c r="CO71" s="387"/>
      <c r="CP71" s="387"/>
      <c r="CQ71" s="387"/>
      <c r="CR71" s="387"/>
      <c r="CS71" s="387"/>
      <c r="CT71" s="387"/>
      <c r="CU71" s="387"/>
      <c r="CV71" s="387"/>
      <c r="CW71" s="387"/>
      <c r="CX71" s="387"/>
      <c r="CY71" s="387"/>
      <c r="CZ71" s="387"/>
      <c r="DA71" s="387"/>
      <c r="DB71" s="387"/>
      <c r="DC71" s="387"/>
      <c r="DD71" s="387"/>
      <c r="DE71" s="387"/>
      <c r="DF71" s="387"/>
      <c r="DG71" s="387"/>
      <c r="DH71" s="387"/>
      <c r="DI71" s="387"/>
      <c r="DJ71" s="387"/>
      <c r="DK71" s="387"/>
      <c r="DL71" s="387"/>
      <c r="DM71" s="387"/>
      <c r="DN71" s="387"/>
      <c r="DO71" s="387"/>
      <c r="DP71" s="387"/>
      <c r="DQ71" s="387"/>
      <c r="DR71" s="387"/>
      <c r="DS71" s="387"/>
      <c r="DT71" s="387"/>
      <c r="DU71" s="387"/>
      <c r="DV71" s="387"/>
      <c r="DW71" s="387"/>
      <c r="DX71" s="387"/>
      <c r="DY71" s="387"/>
      <c r="DZ71" s="387"/>
      <c r="EA71" s="387"/>
      <c r="EB71" s="387"/>
      <c r="EC71" s="387"/>
      <c r="ED71" s="387"/>
      <c r="EE71" s="387"/>
      <c r="EF71" s="387"/>
      <c r="EG71" s="387"/>
      <c r="EH71" s="387"/>
      <c r="EI71" s="387"/>
      <c r="EJ71" s="387"/>
      <c r="EK71" s="387"/>
      <c r="EL71" s="387"/>
      <c r="EM71" s="387"/>
      <c r="EN71" s="387"/>
      <c r="EO71" s="387"/>
      <c r="EP71" s="387"/>
      <c r="EQ71" s="387"/>
      <c r="ER71" s="387"/>
      <c r="ES71" s="387"/>
      <c r="ET71" s="387"/>
      <c r="EU71" s="387"/>
      <c r="EV71" s="387"/>
      <c r="EW71" s="387"/>
      <c r="EX71" s="387"/>
      <c r="EY71" s="387"/>
      <c r="EZ71" s="387"/>
      <c r="FA71" s="387"/>
      <c r="FB71" s="387"/>
      <c r="FC71" s="387"/>
      <c r="FD71" s="387"/>
      <c r="FE71" s="387"/>
      <c r="FF71" s="387"/>
      <c r="FG71" s="387"/>
      <c r="FH71" s="387"/>
      <c r="FI71" s="387"/>
      <c r="FJ71" s="387"/>
      <c r="FK71" s="387"/>
      <c r="FL71" s="387"/>
      <c r="FM71" s="387"/>
      <c r="FN71" s="387"/>
      <c r="FO71" s="387"/>
      <c r="FP71" s="387"/>
      <c r="FQ71" s="387"/>
      <c r="FR71" s="387"/>
      <c r="FS71" s="387"/>
      <c r="FT71" s="387"/>
      <c r="FU71" s="387"/>
      <c r="FV71" s="387"/>
      <c r="FW71" s="387"/>
      <c r="FX71" s="387"/>
      <c r="FY71" s="387"/>
      <c r="FZ71" s="387"/>
      <c r="GA71" s="387"/>
      <c r="GB71" s="387"/>
      <c r="GC71" s="387"/>
      <c r="GD71" s="387"/>
      <c r="GE71" s="387"/>
      <c r="GF71" s="387"/>
      <c r="GG71" s="387"/>
      <c r="GH71" s="387"/>
      <c r="GI71" s="387"/>
      <c r="GJ71" s="387"/>
      <c r="GK71" s="387"/>
      <c r="GL71" s="387"/>
      <c r="GM71" s="387"/>
      <c r="GN71" s="387"/>
      <c r="GO71" s="387"/>
      <c r="GP71" s="387"/>
      <c r="GQ71" s="387"/>
      <c r="GR71" s="387"/>
      <c r="GS71" s="387"/>
      <c r="GT71" s="387"/>
      <c r="GU71" s="387"/>
      <c r="GV71" s="387"/>
      <c r="GW71" s="387"/>
      <c r="GX71" s="387"/>
      <c r="GY71" s="387"/>
      <c r="GZ71" s="387"/>
      <c r="HA71" s="387"/>
      <c r="HB71" s="387"/>
      <c r="HC71" s="387"/>
      <c r="HD71" s="387"/>
      <c r="HE71" s="387"/>
      <c r="HF71" s="387"/>
      <c r="HG71" s="387"/>
      <c r="HH71" s="387"/>
      <c r="HI71" s="387"/>
      <c r="HJ71" s="387"/>
      <c r="HK71" s="387"/>
      <c r="HL71" s="387"/>
      <c r="HM71" s="387"/>
      <c r="HN71" s="387"/>
      <c r="HO71" s="387"/>
      <c r="HP71" s="387"/>
      <c r="HQ71" s="387"/>
      <c r="HR71" s="387"/>
      <c r="HS71" s="387"/>
      <c r="HT71" s="387"/>
      <c r="HU71" s="387"/>
      <c r="HV71" s="387"/>
      <c r="HW71" s="387"/>
      <c r="HX71" s="387"/>
      <c r="HY71" s="387"/>
      <c r="HZ71" s="387"/>
      <c r="IA71" s="387"/>
      <c r="IB71" s="387"/>
      <c r="IC71" s="387"/>
      <c r="ID71" s="387"/>
      <c r="IE71" s="387"/>
      <c r="IF71" s="387"/>
      <c r="IG71" s="387"/>
      <c r="IH71" s="387"/>
      <c r="II71" s="387"/>
      <c r="IJ71" s="387"/>
      <c r="IK71" s="387"/>
      <c r="IL71" s="387"/>
      <c r="IM71" s="387"/>
      <c r="IN71" s="387"/>
      <c r="IO71" s="387"/>
      <c r="IP71" s="387"/>
      <c r="IQ71" s="387"/>
      <c r="IR71" s="387"/>
      <c r="IS71" s="387"/>
      <c r="IT71" s="387"/>
      <c r="IU71" s="391"/>
    </row>
    <row r="72" spans="1:255" ht="26.25" customHeight="1">
      <c r="A72" s="406"/>
      <c r="B72" s="1113"/>
      <c r="C72" s="348"/>
      <c r="D72" s="1082" t="s">
        <v>1508</v>
      </c>
      <c r="E72" s="1084"/>
      <c r="F72" s="1084"/>
      <c r="G72" s="1084"/>
      <c r="H72" s="1084"/>
      <c r="I72" s="1084"/>
      <c r="J72" s="1126"/>
      <c r="K72" s="280"/>
      <c r="L72" s="387"/>
      <c r="M72" s="387"/>
      <c r="N72" s="387"/>
      <c r="O72" s="387"/>
      <c r="P72" s="387"/>
      <c r="Q72" s="387"/>
      <c r="R72" s="387"/>
      <c r="S72" s="387"/>
      <c r="T72" s="387"/>
      <c r="U72" s="387"/>
      <c r="V72" s="387"/>
      <c r="W72" s="387"/>
      <c r="X72" s="387"/>
      <c r="Y72" s="387"/>
      <c r="Z72" s="387"/>
      <c r="AA72" s="387"/>
      <c r="AB72" s="387"/>
      <c r="AC72" s="387"/>
      <c r="AD72" s="387"/>
      <c r="AE72" s="387"/>
      <c r="AF72" s="387"/>
      <c r="AG72" s="387"/>
      <c r="AH72" s="387"/>
      <c r="AI72" s="387"/>
      <c r="AJ72" s="387"/>
      <c r="AK72" s="387"/>
      <c r="AL72" s="387"/>
      <c r="AM72" s="387"/>
      <c r="AN72" s="387"/>
      <c r="AO72" s="387"/>
      <c r="AP72" s="387"/>
      <c r="AQ72" s="387"/>
      <c r="AR72" s="387"/>
      <c r="AS72" s="387"/>
      <c r="AT72" s="387"/>
      <c r="AU72" s="387"/>
      <c r="AV72" s="387"/>
      <c r="AW72" s="387"/>
      <c r="AX72" s="387"/>
      <c r="AY72" s="387"/>
      <c r="AZ72" s="387"/>
      <c r="BA72" s="387"/>
      <c r="BB72" s="387"/>
      <c r="BC72" s="387"/>
      <c r="BD72" s="387"/>
      <c r="BE72" s="387"/>
      <c r="BF72" s="387"/>
      <c r="BG72" s="387"/>
      <c r="BH72" s="387"/>
      <c r="BI72" s="387"/>
      <c r="BJ72" s="387"/>
      <c r="BK72" s="387"/>
      <c r="BL72" s="387"/>
      <c r="BM72" s="387"/>
      <c r="BN72" s="387"/>
      <c r="BO72" s="387"/>
      <c r="BP72" s="387"/>
      <c r="BQ72" s="387"/>
      <c r="BR72" s="387"/>
      <c r="BS72" s="387"/>
      <c r="BT72" s="387"/>
      <c r="BU72" s="387"/>
      <c r="BV72" s="387"/>
      <c r="BW72" s="387"/>
      <c r="BX72" s="387"/>
      <c r="BY72" s="387"/>
      <c r="BZ72" s="387"/>
      <c r="CA72" s="387"/>
      <c r="CB72" s="387"/>
      <c r="CC72" s="387"/>
      <c r="CD72" s="387"/>
      <c r="CE72" s="387"/>
      <c r="CF72" s="387"/>
      <c r="CG72" s="387"/>
      <c r="CH72" s="387"/>
      <c r="CI72" s="387"/>
      <c r="CJ72" s="387"/>
      <c r="CK72" s="387"/>
      <c r="CL72" s="387"/>
      <c r="CM72" s="387"/>
      <c r="CN72" s="387"/>
      <c r="CO72" s="387"/>
      <c r="CP72" s="387"/>
      <c r="CQ72" s="387"/>
      <c r="CR72" s="387"/>
      <c r="CS72" s="387"/>
      <c r="CT72" s="387"/>
      <c r="CU72" s="387"/>
      <c r="CV72" s="387"/>
      <c r="CW72" s="387"/>
      <c r="CX72" s="387"/>
      <c r="CY72" s="387"/>
      <c r="CZ72" s="387"/>
      <c r="DA72" s="387"/>
      <c r="DB72" s="387"/>
      <c r="DC72" s="387"/>
      <c r="DD72" s="387"/>
      <c r="DE72" s="387"/>
      <c r="DF72" s="387"/>
      <c r="DG72" s="387"/>
      <c r="DH72" s="387"/>
      <c r="DI72" s="387"/>
      <c r="DJ72" s="387"/>
      <c r="DK72" s="387"/>
      <c r="DL72" s="387"/>
      <c r="DM72" s="387"/>
      <c r="DN72" s="387"/>
      <c r="DO72" s="387"/>
      <c r="DP72" s="387"/>
      <c r="DQ72" s="387"/>
      <c r="DR72" s="387"/>
      <c r="DS72" s="387"/>
      <c r="DT72" s="387"/>
      <c r="DU72" s="387"/>
      <c r="DV72" s="387"/>
      <c r="DW72" s="387"/>
      <c r="DX72" s="387"/>
      <c r="DY72" s="387"/>
      <c r="DZ72" s="387"/>
      <c r="EA72" s="387"/>
      <c r="EB72" s="387"/>
      <c r="EC72" s="387"/>
      <c r="ED72" s="387"/>
      <c r="EE72" s="387"/>
      <c r="EF72" s="387"/>
      <c r="EG72" s="387"/>
      <c r="EH72" s="387"/>
      <c r="EI72" s="387"/>
      <c r="EJ72" s="387"/>
      <c r="EK72" s="387"/>
      <c r="EL72" s="387"/>
      <c r="EM72" s="387"/>
      <c r="EN72" s="387"/>
      <c r="EO72" s="387"/>
      <c r="EP72" s="387"/>
      <c r="EQ72" s="387"/>
      <c r="ER72" s="387"/>
      <c r="ES72" s="387"/>
      <c r="ET72" s="387"/>
      <c r="EU72" s="387"/>
      <c r="EV72" s="387"/>
      <c r="EW72" s="387"/>
      <c r="EX72" s="387"/>
      <c r="EY72" s="387"/>
      <c r="EZ72" s="387"/>
      <c r="FA72" s="387"/>
      <c r="FB72" s="387"/>
      <c r="FC72" s="387"/>
      <c r="FD72" s="387"/>
      <c r="FE72" s="387"/>
      <c r="FF72" s="387"/>
      <c r="FG72" s="387"/>
      <c r="FH72" s="387"/>
      <c r="FI72" s="387"/>
      <c r="FJ72" s="387"/>
      <c r="FK72" s="387"/>
      <c r="FL72" s="387"/>
      <c r="FM72" s="387"/>
      <c r="FN72" s="387"/>
      <c r="FO72" s="387"/>
      <c r="FP72" s="387"/>
      <c r="FQ72" s="387"/>
      <c r="FR72" s="387"/>
      <c r="FS72" s="387"/>
      <c r="FT72" s="387"/>
      <c r="FU72" s="387"/>
      <c r="FV72" s="387"/>
      <c r="FW72" s="387"/>
      <c r="FX72" s="387"/>
      <c r="FY72" s="387"/>
      <c r="FZ72" s="387"/>
      <c r="GA72" s="387"/>
      <c r="GB72" s="387"/>
      <c r="GC72" s="387"/>
      <c r="GD72" s="387"/>
      <c r="GE72" s="387"/>
      <c r="GF72" s="387"/>
      <c r="GG72" s="387"/>
      <c r="GH72" s="387"/>
      <c r="GI72" s="387"/>
      <c r="GJ72" s="387"/>
      <c r="GK72" s="387"/>
      <c r="GL72" s="387"/>
      <c r="GM72" s="387"/>
      <c r="GN72" s="387"/>
      <c r="GO72" s="387"/>
      <c r="GP72" s="387"/>
      <c r="GQ72" s="387"/>
      <c r="GR72" s="387"/>
      <c r="GS72" s="387"/>
      <c r="GT72" s="387"/>
      <c r="GU72" s="387"/>
      <c r="GV72" s="387"/>
      <c r="GW72" s="387"/>
      <c r="GX72" s="387"/>
      <c r="GY72" s="387"/>
      <c r="GZ72" s="387"/>
      <c r="HA72" s="387"/>
      <c r="HB72" s="387"/>
      <c r="HC72" s="387"/>
      <c r="HD72" s="387"/>
      <c r="HE72" s="387"/>
      <c r="HF72" s="387"/>
      <c r="HG72" s="387"/>
      <c r="HH72" s="387"/>
      <c r="HI72" s="387"/>
      <c r="HJ72" s="387"/>
      <c r="HK72" s="387"/>
      <c r="HL72" s="387"/>
      <c r="HM72" s="387"/>
      <c r="HN72" s="387"/>
      <c r="HO72" s="387"/>
      <c r="HP72" s="387"/>
      <c r="HQ72" s="387"/>
      <c r="HR72" s="387"/>
      <c r="HS72" s="387"/>
      <c r="HT72" s="387"/>
      <c r="HU72" s="387"/>
      <c r="HV72" s="387"/>
      <c r="HW72" s="387"/>
      <c r="HX72" s="387"/>
      <c r="HY72" s="387"/>
      <c r="HZ72" s="387"/>
      <c r="IA72" s="387"/>
      <c r="IB72" s="387"/>
      <c r="IC72" s="387"/>
      <c r="ID72" s="387"/>
      <c r="IE72" s="387"/>
      <c r="IF72" s="387"/>
      <c r="IG72" s="387"/>
      <c r="IH72" s="387"/>
      <c r="II72" s="387"/>
      <c r="IJ72" s="387"/>
      <c r="IK72" s="387"/>
      <c r="IL72" s="387"/>
      <c r="IM72" s="387"/>
      <c r="IN72" s="387"/>
      <c r="IO72" s="387"/>
      <c r="IP72" s="387"/>
      <c r="IQ72" s="387"/>
      <c r="IR72" s="387"/>
      <c r="IS72" s="387"/>
      <c r="IT72" s="387"/>
      <c r="IU72" s="391"/>
    </row>
    <row r="73" spans="1:255" ht="14.25" customHeight="1">
      <c r="A73" s="406"/>
      <c r="B73" s="1113"/>
      <c r="C73" s="348"/>
      <c r="D73" s="1082" t="s">
        <v>1509</v>
      </c>
      <c r="E73" s="1084"/>
      <c r="F73" s="1084"/>
      <c r="G73" s="1084"/>
      <c r="H73" s="1084"/>
      <c r="I73" s="1084"/>
      <c r="J73" s="1126"/>
      <c r="K73" s="280"/>
      <c r="L73" s="387"/>
      <c r="M73" s="387"/>
      <c r="N73" s="387"/>
      <c r="O73" s="387"/>
      <c r="P73" s="387"/>
      <c r="Q73" s="387"/>
      <c r="R73" s="387"/>
      <c r="S73" s="387"/>
      <c r="T73" s="387"/>
      <c r="U73" s="387"/>
      <c r="V73" s="387"/>
      <c r="W73" s="387"/>
      <c r="X73" s="387"/>
      <c r="Y73" s="387"/>
      <c r="Z73" s="387"/>
      <c r="AA73" s="387"/>
      <c r="AB73" s="387"/>
      <c r="AC73" s="387"/>
      <c r="AD73" s="387"/>
      <c r="AE73" s="387"/>
      <c r="AF73" s="387"/>
      <c r="AG73" s="387"/>
      <c r="AH73" s="387"/>
      <c r="AI73" s="387"/>
      <c r="AJ73" s="387"/>
      <c r="AK73" s="387"/>
      <c r="AL73" s="387"/>
      <c r="AM73" s="387"/>
      <c r="AN73" s="387"/>
      <c r="AO73" s="387"/>
      <c r="AP73" s="387"/>
      <c r="AQ73" s="387"/>
      <c r="AR73" s="387"/>
      <c r="AS73" s="387"/>
      <c r="AT73" s="387"/>
      <c r="AU73" s="387"/>
      <c r="AV73" s="387"/>
      <c r="AW73" s="387"/>
      <c r="AX73" s="387"/>
      <c r="AY73" s="387"/>
      <c r="AZ73" s="387"/>
      <c r="BA73" s="387"/>
      <c r="BB73" s="387"/>
      <c r="BC73" s="387"/>
      <c r="BD73" s="387"/>
      <c r="BE73" s="387"/>
      <c r="BF73" s="387"/>
      <c r="BG73" s="387"/>
      <c r="BH73" s="387"/>
      <c r="BI73" s="387"/>
      <c r="BJ73" s="387"/>
      <c r="BK73" s="387"/>
      <c r="BL73" s="387"/>
      <c r="BM73" s="387"/>
      <c r="BN73" s="387"/>
      <c r="BO73" s="387"/>
      <c r="BP73" s="387"/>
      <c r="BQ73" s="387"/>
      <c r="BR73" s="387"/>
      <c r="BS73" s="387"/>
      <c r="BT73" s="387"/>
      <c r="BU73" s="387"/>
      <c r="BV73" s="387"/>
      <c r="BW73" s="387"/>
      <c r="BX73" s="387"/>
      <c r="BY73" s="387"/>
      <c r="BZ73" s="387"/>
      <c r="CA73" s="387"/>
      <c r="CB73" s="387"/>
      <c r="CC73" s="387"/>
      <c r="CD73" s="387"/>
      <c r="CE73" s="387"/>
      <c r="CF73" s="387"/>
      <c r="CG73" s="387"/>
      <c r="CH73" s="387"/>
      <c r="CI73" s="387"/>
      <c r="CJ73" s="387"/>
      <c r="CK73" s="387"/>
      <c r="CL73" s="387"/>
      <c r="CM73" s="387"/>
      <c r="CN73" s="387"/>
      <c r="CO73" s="387"/>
      <c r="CP73" s="387"/>
      <c r="CQ73" s="387"/>
      <c r="CR73" s="387"/>
      <c r="CS73" s="387"/>
      <c r="CT73" s="387"/>
      <c r="CU73" s="387"/>
      <c r="CV73" s="387"/>
      <c r="CW73" s="387"/>
      <c r="CX73" s="387"/>
      <c r="CY73" s="387"/>
      <c r="CZ73" s="387"/>
      <c r="DA73" s="387"/>
      <c r="DB73" s="387"/>
      <c r="DC73" s="387"/>
      <c r="DD73" s="387"/>
      <c r="DE73" s="387"/>
      <c r="DF73" s="387"/>
      <c r="DG73" s="387"/>
      <c r="DH73" s="387"/>
      <c r="DI73" s="387"/>
      <c r="DJ73" s="387"/>
      <c r="DK73" s="387"/>
      <c r="DL73" s="387"/>
      <c r="DM73" s="387"/>
      <c r="DN73" s="387"/>
      <c r="DO73" s="387"/>
      <c r="DP73" s="387"/>
      <c r="DQ73" s="387"/>
      <c r="DR73" s="387"/>
      <c r="DS73" s="387"/>
      <c r="DT73" s="387"/>
      <c r="DU73" s="387"/>
      <c r="DV73" s="387"/>
      <c r="DW73" s="387"/>
      <c r="DX73" s="387"/>
      <c r="DY73" s="387"/>
      <c r="DZ73" s="387"/>
      <c r="EA73" s="387"/>
      <c r="EB73" s="387"/>
      <c r="EC73" s="387"/>
      <c r="ED73" s="387"/>
      <c r="EE73" s="387"/>
      <c r="EF73" s="387"/>
      <c r="EG73" s="387"/>
      <c r="EH73" s="387"/>
      <c r="EI73" s="387"/>
      <c r="EJ73" s="387"/>
      <c r="EK73" s="387"/>
      <c r="EL73" s="387"/>
      <c r="EM73" s="387"/>
      <c r="EN73" s="387"/>
      <c r="EO73" s="387"/>
      <c r="EP73" s="387"/>
      <c r="EQ73" s="387"/>
      <c r="ER73" s="387"/>
      <c r="ES73" s="387"/>
      <c r="ET73" s="387"/>
      <c r="EU73" s="387"/>
      <c r="EV73" s="387"/>
      <c r="EW73" s="387"/>
      <c r="EX73" s="387"/>
      <c r="EY73" s="387"/>
      <c r="EZ73" s="387"/>
      <c r="FA73" s="387"/>
      <c r="FB73" s="387"/>
      <c r="FC73" s="387"/>
      <c r="FD73" s="387"/>
      <c r="FE73" s="387"/>
      <c r="FF73" s="387"/>
      <c r="FG73" s="387"/>
      <c r="FH73" s="387"/>
      <c r="FI73" s="387"/>
      <c r="FJ73" s="387"/>
      <c r="FK73" s="387"/>
      <c r="FL73" s="387"/>
      <c r="FM73" s="387"/>
      <c r="FN73" s="387"/>
      <c r="FO73" s="387"/>
      <c r="FP73" s="387"/>
      <c r="FQ73" s="387"/>
      <c r="FR73" s="387"/>
      <c r="FS73" s="387"/>
      <c r="FT73" s="387"/>
      <c r="FU73" s="387"/>
      <c r="FV73" s="387"/>
      <c r="FW73" s="387"/>
      <c r="FX73" s="387"/>
      <c r="FY73" s="387"/>
      <c r="FZ73" s="387"/>
      <c r="GA73" s="387"/>
      <c r="GB73" s="387"/>
      <c r="GC73" s="387"/>
      <c r="GD73" s="387"/>
      <c r="GE73" s="387"/>
      <c r="GF73" s="387"/>
      <c r="GG73" s="387"/>
      <c r="GH73" s="387"/>
      <c r="GI73" s="387"/>
      <c r="GJ73" s="387"/>
      <c r="GK73" s="387"/>
      <c r="GL73" s="387"/>
      <c r="GM73" s="387"/>
      <c r="GN73" s="387"/>
      <c r="GO73" s="387"/>
      <c r="GP73" s="387"/>
      <c r="GQ73" s="387"/>
      <c r="GR73" s="387"/>
      <c r="GS73" s="387"/>
      <c r="GT73" s="387"/>
      <c r="GU73" s="387"/>
      <c r="GV73" s="387"/>
      <c r="GW73" s="387"/>
      <c r="GX73" s="387"/>
      <c r="GY73" s="387"/>
      <c r="GZ73" s="387"/>
      <c r="HA73" s="387"/>
      <c r="HB73" s="387"/>
      <c r="HC73" s="387"/>
      <c r="HD73" s="387"/>
      <c r="HE73" s="387"/>
      <c r="HF73" s="387"/>
      <c r="HG73" s="387"/>
      <c r="HH73" s="387"/>
      <c r="HI73" s="387"/>
      <c r="HJ73" s="387"/>
      <c r="HK73" s="387"/>
      <c r="HL73" s="387"/>
      <c r="HM73" s="387"/>
      <c r="HN73" s="387"/>
      <c r="HO73" s="387"/>
      <c r="HP73" s="387"/>
      <c r="HQ73" s="387"/>
      <c r="HR73" s="387"/>
      <c r="HS73" s="387"/>
      <c r="HT73" s="387"/>
      <c r="HU73" s="387"/>
      <c r="HV73" s="387"/>
      <c r="HW73" s="387"/>
      <c r="HX73" s="387"/>
      <c r="HY73" s="387"/>
      <c r="HZ73" s="387"/>
      <c r="IA73" s="387"/>
      <c r="IB73" s="387"/>
      <c r="IC73" s="387"/>
      <c r="ID73" s="387"/>
      <c r="IE73" s="387"/>
      <c r="IF73" s="387"/>
      <c r="IG73" s="387"/>
      <c r="IH73" s="387"/>
      <c r="II73" s="387"/>
      <c r="IJ73" s="387"/>
      <c r="IK73" s="387"/>
      <c r="IL73" s="387"/>
      <c r="IM73" s="387"/>
      <c r="IN73" s="387"/>
      <c r="IO73" s="387"/>
      <c r="IP73" s="387"/>
      <c r="IQ73" s="387"/>
      <c r="IR73" s="387"/>
      <c r="IS73" s="387"/>
      <c r="IT73" s="387"/>
      <c r="IU73" s="391"/>
    </row>
    <row r="74" spans="1:255" ht="14.25" customHeight="1">
      <c r="A74" s="406"/>
      <c r="B74" s="1113"/>
      <c r="C74" s="348"/>
      <c r="D74" s="1082" t="s">
        <v>1510</v>
      </c>
      <c r="E74" s="1084"/>
      <c r="F74" s="1084"/>
      <c r="G74" s="1084"/>
      <c r="H74" s="1084"/>
      <c r="I74" s="1084"/>
      <c r="J74" s="1126"/>
      <c r="K74" s="280"/>
      <c r="L74" s="387"/>
      <c r="M74" s="387"/>
      <c r="N74" s="387"/>
      <c r="O74" s="387"/>
      <c r="P74" s="387"/>
      <c r="Q74" s="387"/>
      <c r="R74" s="387"/>
      <c r="S74" s="387"/>
      <c r="T74" s="387"/>
      <c r="U74" s="387"/>
      <c r="V74" s="387"/>
      <c r="W74" s="387"/>
      <c r="X74" s="387"/>
      <c r="Y74" s="387"/>
      <c r="Z74" s="387"/>
      <c r="AA74" s="387"/>
      <c r="AB74" s="387"/>
      <c r="AC74" s="387"/>
      <c r="AD74" s="387"/>
      <c r="AE74" s="387"/>
      <c r="AF74" s="387"/>
      <c r="AG74" s="387"/>
      <c r="AH74" s="387"/>
      <c r="AI74" s="387"/>
      <c r="AJ74" s="387"/>
      <c r="AK74" s="387"/>
      <c r="AL74" s="387"/>
      <c r="AM74" s="387"/>
      <c r="AN74" s="387"/>
      <c r="AO74" s="387"/>
      <c r="AP74" s="387"/>
      <c r="AQ74" s="387"/>
      <c r="AR74" s="387"/>
      <c r="AS74" s="387"/>
      <c r="AT74" s="387"/>
      <c r="AU74" s="387"/>
      <c r="AV74" s="387"/>
      <c r="AW74" s="387"/>
      <c r="AX74" s="387"/>
      <c r="AY74" s="387"/>
      <c r="AZ74" s="387"/>
      <c r="BA74" s="387"/>
      <c r="BB74" s="387"/>
      <c r="BC74" s="387"/>
      <c r="BD74" s="387"/>
      <c r="BE74" s="387"/>
      <c r="BF74" s="387"/>
      <c r="BG74" s="387"/>
      <c r="BH74" s="387"/>
      <c r="BI74" s="387"/>
      <c r="BJ74" s="387"/>
      <c r="BK74" s="387"/>
      <c r="BL74" s="387"/>
      <c r="BM74" s="387"/>
      <c r="BN74" s="387"/>
      <c r="BO74" s="387"/>
      <c r="BP74" s="387"/>
      <c r="BQ74" s="387"/>
      <c r="BR74" s="387"/>
      <c r="BS74" s="387"/>
      <c r="BT74" s="387"/>
      <c r="BU74" s="387"/>
      <c r="BV74" s="387"/>
      <c r="BW74" s="387"/>
      <c r="BX74" s="387"/>
      <c r="BY74" s="387"/>
      <c r="BZ74" s="387"/>
      <c r="CA74" s="387"/>
      <c r="CB74" s="387"/>
      <c r="CC74" s="387"/>
      <c r="CD74" s="387"/>
      <c r="CE74" s="387"/>
      <c r="CF74" s="387"/>
      <c r="CG74" s="387"/>
      <c r="CH74" s="387"/>
      <c r="CI74" s="387"/>
      <c r="CJ74" s="387"/>
      <c r="CK74" s="387"/>
      <c r="CL74" s="387"/>
      <c r="CM74" s="387"/>
      <c r="CN74" s="387"/>
      <c r="CO74" s="387"/>
      <c r="CP74" s="387"/>
      <c r="CQ74" s="387"/>
      <c r="CR74" s="387"/>
      <c r="CS74" s="387"/>
      <c r="CT74" s="387"/>
      <c r="CU74" s="387"/>
      <c r="CV74" s="387"/>
      <c r="CW74" s="387"/>
      <c r="CX74" s="387"/>
      <c r="CY74" s="387"/>
      <c r="CZ74" s="387"/>
      <c r="DA74" s="387"/>
      <c r="DB74" s="387"/>
      <c r="DC74" s="387"/>
      <c r="DD74" s="387"/>
      <c r="DE74" s="387"/>
      <c r="DF74" s="387"/>
      <c r="DG74" s="387"/>
      <c r="DH74" s="387"/>
      <c r="DI74" s="387"/>
      <c r="DJ74" s="387"/>
      <c r="DK74" s="387"/>
      <c r="DL74" s="387"/>
      <c r="DM74" s="387"/>
      <c r="DN74" s="387"/>
      <c r="DO74" s="387"/>
      <c r="DP74" s="387"/>
      <c r="DQ74" s="387"/>
      <c r="DR74" s="387"/>
      <c r="DS74" s="387"/>
      <c r="DT74" s="387"/>
      <c r="DU74" s="387"/>
      <c r="DV74" s="387"/>
      <c r="DW74" s="387"/>
      <c r="DX74" s="387"/>
      <c r="DY74" s="387"/>
      <c r="DZ74" s="387"/>
      <c r="EA74" s="387"/>
      <c r="EB74" s="387"/>
      <c r="EC74" s="387"/>
      <c r="ED74" s="387"/>
      <c r="EE74" s="387"/>
      <c r="EF74" s="387"/>
      <c r="EG74" s="387"/>
      <c r="EH74" s="387"/>
      <c r="EI74" s="387"/>
      <c r="EJ74" s="387"/>
      <c r="EK74" s="387"/>
      <c r="EL74" s="387"/>
      <c r="EM74" s="387"/>
      <c r="EN74" s="387"/>
      <c r="EO74" s="387"/>
      <c r="EP74" s="387"/>
      <c r="EQ74" s="387"/>
      <c r="ER74" s="387"/>
      <c r="ES74" s="387"/>
      <c r="ET74" s="387"/>
      <c r="EU74" s="387"/>
      <c r="EV74" s="387"/>
      <c r="EW74" s="387"/>
      <c r="EX74" s="387"/>
      <c r="EY74" s="387"/>
      <c r="EZ74" s="387"/>
      <c r="FA74" s="387"/>
      <c r="FB74" s="387"/>
      <c r="FC74" s="387"/>
      <c r="FD74" s="387"/>
      <c r="FE74" s="387"/>
      <c r="FF74" s="387"/>
      <c r="FG74" s="387"/>
      <c r="FH74" s="387"/>
      <c r="FI74" s="387"/>
      <c r="FJ74" s="387"/>
      <c r="FK74" s="387"/>
      <c r="FL74" s="387"/>
      <c r="FM74" s="387"/>
      <c r="FN74" s="387"/>
      <c r="FO74" s="387"/>
      <c r="FP74" s="387"/>
      <c r="FQ74" s="387"/>
      <c r="FR74" s="387"/>
      <c r="FS74" s="387"/>
      <c r="FT74" s="387"/>
      <c r="FU74" s="387"/>
      <c r="FV74" s="387"/>
      <c r="FW74" s="387"/>
      <c r="FX74" s="387"/>
      <c r="FY74" s="387"/>
      <c r="FZ74" s="387"/>
      <c r="GA74" s="387"/>
      <c r="GB74" s="387"/>
      <c r="GC74" s="387"/>
      <c r="GD74" s="387"/>
      <c r="GE74" s="387"/>
      <c r="GF74" s="387"/>
      <c r="GG74" s="387"/>
      <c r="GH74" s="387"/>
      <c r="GI74" s="387"/>
      <c r="GJ74" s="387"/>
      <c r="GK74" s="387"/>
      <c r="GL74" s="387"/>
      <c r="GM74" s="387"/>
      <c r="GN74" s="387"/>
      <c r="GO74" s="387"/>
      <c r="GP74" s="387"/>
      <c r="GQ74" s="387"/>
      <c r="GR74" s="387"/>
      <c r="GS74" s="387"/>
      <c r="GT74" s="387"/>
      <c r="GU74" s="387"/>
      <c r="GV74" s="387"/>
      <c r="GW74" s="387"/>
      <c r="GX74" s="387"/>
      <c r="GY74" s="387"/>
      <c r="GZ74" s="387"/>
      <c r="HA74" s="387"/>
      <c r="HB74" s="387"/>
      <c r="HC74" s="387"/>
      <c r="HD74" s="387"/>
      <c r="HE74" s="387"/>
      <c r="HF74" s="387"/>
      <c r="HG74" s="387"/>
      <c r="HH74" s="387"/>
      <c r="HI74" s="387"/>
      <c r="HJ74" s="387"/>
      <c r="HK74" s="387"/>
      <c r="HL74" s="387"/>
      <c r="HM74" s="387"/>
      <c r="HN74" s="387"/>
      <c r="HO74" s="387"/>
      <c r="HP74" s="387"/>
      <c r="HQ74" s="387"/>
      <c r="HR74" s="387"/>
      <c r="HS74" s="387"/>
      <c r="HT74" s="387"/>
      <c r="HU74" s="387"/>
      <c r="HV74" s="387"/>
      <c r="HW74" s="387"/>
      <c r="HX74" s="387"/>
      <c r="HY74" s="387"/>
      <c r="HZ74" s="387"/>
      <c r="IA74" s="387"/>
      <c r="IB74" s="387"/>
      <c r="IC74" s="387"/>
      <c r="ID74" s="387"/>
      <c r="IE74" s="387"/>
      <c r="IF74" s="387"/>
      <c r="IG74" s="387"/>
      <c r="IH74" s="387"/>
      <c r="II74" s="387"/>
      <c r="IJ74" s="387"/>
      <c r="IK74" s="387"/>
      <c r="IL74" s="387"/>
      <c r="IM74" s="387"/>
      <c r="IN74" s="387"/>
      <c r="IO74" s="387"/>
      <c r="IP74" s="387"/>
      <c r="IQ74" s="387"/>
      <c r="IR74" s="387"/>
      <c r="IS74" s="387"/>
      <c r="IT74" s="387"/>
      <c r="IU74" s="391"/>
    </row>
    <row r="75" spans="1:255" ht="24" customHeight="1" thickBot="1">
      <c r="A75" s="421"/>
      <c r="B75" s="1114"/>
      <c r="C75" s="284"/>
      <c r="D75" s="1099" t="s">
        <v>1511</v>
      </c>
      <c r="E75" s="1121"/>
      <c r="F75" s="1121"/>
      <c r="G75" s="1121"/>
      <c r="H75" s="1121"/>
      <c r="I75" s="1121"/>
      <c r="J75" s="1122"/>
      <c r="K75" s="378"/>
      <c r="L75" s="422"/>
      <c r="M75" s="422"/>
      <c r="N75" s="422"/>
      <c r="O75" s="422"/>
      <c r="P75" s="422"/>
      <c r="Q75" s="422"/>
      <c r="R75" s="422"/>
      <c r="S75" s="422"/>
      <c r="T75" s="422"/>
      <c r="U75" s="422"/>
      <c r="V75" s="422"/>
      <c r="W75" s="422"/>
      <c r="X75" s="422"/>
      <c r="Y75" s="422"/>
      <c r="Z75" s="422"/>
      <c r="AA75" s="422"/>
      <c r="AB75" s="422"/>
      <c r="AC75" s="422"/>
      <c r="AD75" s="422"/>
      <c r="AE75" s="422"/>
      <c r="AF75" s="422"/>
      <c r="AG75" s="422"/>
      <c r="AH75" s="422"/>
      <c r="AI75" s="422"/>
      <c r="AJ75" s="422"/>
      <c r="AK75" s="422"/>
      <c r="AL75" s="422"/>
      <c r="AM75" s="422"/>
      <c r="AN75" s="422"/>
      <c r="AO75" s="422"/>
      <c r="AP75" s="422"/>
      <c r="AQ75" s="422"/>
      <c r="AR75" s="422"/>
      <c r="AS75" s="422"/>
      <c r="AT75" s="422"/>
      <c r="AU75" s="422"/>
      <c r="AV75" s="422"/>
      <c r="AW75" s="422"/>
      <c r="AX75" s="422"/>
      <c r="AY75" s="422"/>
      <c r="AZ75" s="422"/>
      <c r="BA75" s="422"/>
      <c r="BB75" s="422"/>
      <c r="BC75" s="422"/>
      <c r="BD75" s="422"/>
      <c r="BE75" s="422"/>
      <c r="BF75" s="422"/>
      <c r="BG75" s="422"/>
      <c r="BH75" s="422"/>
      <c r="BI75" s="422"/>
      <c r="BJ75" s="422"/>
      <c r="BK75" s="422"/>
      <c r="BL75" s="422"/>
      <c r="BM75" s="422"/>
      <c r="BN75" s="422"/>
      <c r="BO75" s="422"/>
      <c r="BP75" s="422"/>
      <c r="BQ75" s="422"/>
      <c r="BR75" s="422"/>
      <c r="BS75" s="422"/>
      <c r="BT75" s="422"/>
      <c r="BU75" s="422"/>
      <c r="BV75" s="422"/>
      <c r="BW75" s="422"/>
      <c r="BX75" s="422"/>
      <c r="BY75" s="422"/>
      <c r="BZ75" s="422"/>
      <c r="CA75" s="422"/>
      <c r="CB75" s="422"/>
      <c r="CC75" s="422"/>
      <c r="CD75" s="422"/>
      <c r="CE75" s="422"/>
      <c r="CF75" s="422"/>
      <c r="CG75" s="422"/>
      <c r="CH75" s="422"/>
      <c r="CI75" s="422"/>
      <c r="CJ75" s="422"/>
      <c r="CK75" s="422"/>
      <c r="CL75" s="422"/>
      <c r="CM75" s="422"/>
      <c r="CN75" s="422"/>
      <c r="CO75" s="422"/>
      <c r="CP75" s="422"/>
      <c r="CQ75" s="422"/>
      <c r="CR75" s="422"/>
      <c r="CS75" s="422"/>
      <c r="CT75" s="422"/>
      <c r="CU75" s="422"/>
      <c r="CV75" s="422"/>
      <c r="CW75" s="422"/>
      <c r="CX75" s="422"/>
      <c r="CY75" s="422"/>
      <c r="CZ75" s="422"/>
      <c r="DA75" s="422"/>
      <c r="DB75" s="422"/>
      <c r="DC75" s="422"/>
      <c r="DD75" s="422"/>
      <c r="DE75" s="422"/>
      <c r="DF75" s="422"/>
      <c r="DG75" s="422"/>
      <c r="DH75" s="422"/>
      <c r="DI75" s="422"/>
      <c r="DJ75" s="422"/>
      <c r="DK75" s="422"/>
      <c r="DL75" s="422"/>
      <c r="DM75" s="422"/>
      <c r="DN75" s="422"/>
      <c r="DO75" s="422"/>
      <c r="DP75" s="422"/>
      <c r="DQ75" s="422"/>
      <c r="DR75" s="422"/>
      <c r="DS75" s="422"/>
      <c r="DT75" s="422"/>
      <c r="DU75" s="422"/>
      <c r="DV75" s="422"/>
      <c r="DW75" s="422"/>
      <c r="DX75" s="422"/>
      <c r="DY75" s="422"/>
      <c r="DZ75" s="422"/>
      <c r="EA75" s="422"/>
      <c r="EB75" s="422"/>
      <c r="EC75" s="422"/>
      <c r="ED75" s="422"/>
      <c r="EE75" s="422"/>
      <c r="EF75" s="422"/>
      <c r="EG75" s="422"/>
      <c r="EH75" s="422"/>
      <c r="EI75" s="422"/>
      <c r="EJ75" s="422"/>
      <c r="EK75" s="422"/>
      <c r="EL75" s="422"/>
      <c r="EM75" s="422"/>
      <c r="EN75" s="422"/>
      <c r="EO75" s="422"/>
      <c r="EP75" s="422"/>
      <c r="EQ75" s="422"/>
      <c r="ER75" s="422"/>
      <c r="ES75" s="422"/>
      <c r="ET75" s="422"/>
      <c r="EU75" s="422"/>
      <c r="EV75" s="422"/>
      <c r="EW75" s="422"/>
      <c r="EX75" s="422"/>
      <c r="EY75" s="422"/>
      <c r="EZ75" s="422"/>
      <c r="FA75" s="422"/>
      <c r="FB75" s="422"/>
      <c r="FC75" s="422"/>
      <c r="FD75" s="422"/>
      <c r="FE75" s="422"/>
      <c r="FF75" s="422"/>
      <c r="FG75" s="422"/>
      <c r="FH75" s="422"/>
      <c r="FI75" s="422"/>
      <c r="FJ75" s="422"/>
      <c r="FK75" s="422"/>
      <c r="FL75" s="422"/>
      <c r="FM75" s="422"/>
      <c r="FN75" s="422"/>
      <c r="FO75" s="422"/>
      <c r="FP75" s="422"/>
      <c r="FQ75" s="422"/>
      <c r="FR75" s="422"/>
      <c r="FS75" s="422"/>
      <c r="FT75" s="422"/>
      <c r="FU75" s="422"/>
      <c r="FV75" s="422"/>
      <c r="FW75" s="422"/>
      <c r="FX75" s="422"/>
      <c r="FY75" s="422"/>
      <c r="FZ75" s="422"/>
      <c r="GA75" s="422"/>
      <c r="GB75" s="422"/>
      <c r="GC75" s="422"/>
      <c r="GD75" s="422"/>
      <c r="GE75" s="422"/>
      <c r="GF75" s="422"/>
      <c r="GG75" s="422"/>
      <c r="GH75" s="422"/>
      <c r="GI75" s="422"/>
      <c r="GJ75" s="422"/>
      <c r="GK75" s="422"/>
      <c r="GL75" s="422"/>
      <c r="GM75" s="422"/>
      <c r="GN75" s="422"/>
      <c r="GO75" s="422"/>
      <c r="GP75" s="422"/>
      <c r="GQ75" s="422"/>
      <c r="GR75" s="422"/>
      <c r="GS75" s="422"/>
      <c r="GT75" s="422"/>
      <c r="GU75" s="422"/>
      <c r="GV75" s="422"/>
      <c r="GW75" s="422"/>
      <c r="GX75" s="422"/>
      <c r="GY75" s="422"/>
      <c r="GZ75" s="422"/>
      <c r="HA75" s="422"/>
      <c r="HB75" s="422"/>
      <c r="HC75" s="422"/>
      <c r="HD75" s="422"/>
      <c r="HE75" s="422"/>
      <c r="HF75" s="422"/>
      <c r="HG75" s="422"/>
      <c r="HH75" s="422"/>
      <c r="HI75" s="422"/>
      <c r="HJ75" s="422"/>
      <c r="HK75" s="422"/>
      <c r="HL75" s="422"/>
      <c r="HM75" s="422"/>
      <c r="HN75" s="422"/>
      <c r="HO75" s="422"/>
      <c r="HP75" s="422"/>
      <c r="HQ75" s="422"/>
      <c r="HR75" s="422"/>
      <c r="HS75" s="422"/>
      <c r="HT75" s="422"/>
      <c r="HU75" s="422"/>
      <c r="HV75" s="422"/>
      <c r="HW75" s="422"/>
      <c r="HX75" s="422"/>
      <c r="HY75" s="422"/>
      <c r="HZ75" s="422"/>
      <c r="IA75" s="422"/>
      <c r="IB75" s="422"/>
      <c r="IC75" s="422"/>
      <c r="ID75" s="422"/>
      <c r="IE75" s="422"/>
      <c r="IF75" s="422"/>
      <c r="IG75" s="422"/>
      <c r="IH75" s="422"/>
      <c r="II75" s="422"/>
      <c r="IJ75" s="422"/>
      <c r="IK75" s="422"/>
      <c r="IL75" s="422"/>
      <c r="IM75" s="422"/>
      <c r="IN75" s="422"/>
      <c r="IO75" s="422"/>
      <c r="IP75" s="422"/>
      <c r="IQ75" s="422"/>
      <c r="IR75" s="422"/>
      <c r="IS75" s="422"/>
      <c r="IT75" s="422"/>
      <c r="IU75" s="423"/>
    </row>
  </sheetData>
  <sheetProtection algorithmName="SHA-512" hashValue="9YtJU4T68KQVvZlArTRyFy51lzy4nbV5eeiJCKeENlm9MnZuAuTJFMBxh3yh4Og4cv9DWktj4pGE6vyWlcgyYQ==" saltValue="AIdaHt+I0zWUYJra1aEmWg==" spinCount="100000" sheet="1" objects="1" scenarios="1" selectLockedCells="1" selectUnlockedCells="1"/>
  <mergeCells count="44">
    <mergeCell ref="D68:J68"/>
    <mergeCell ref="B69:B75"/>
    <mergeCell ref="D69:J69"/>
    <mergeCell ref="D70:J70"/>
    <mergeCell ref="D71:J71"/>
    <mergeCell ref="D72:J72"/>
    <mergeCell ref="D73:J73"/>
    <mergeCell ref="D74:J74"/>
    <mergeCell ref="D75:J75"/>
    <mergeCell ref="D67:J67"/>
    <mergeCell ref="B50:J50"/>
    <mergeCell ref="B53:D53"/>
    <mergeCell ref="D55:J55"/>
    <mergeCell ref="B56:B66"/>
    <mergeCell ref="D56:J56"/>
    <mergeCell ref="D57:J57"/>
    <mergeCell ref="D58:J58"/>
    <mergeCell ref="D59:J59"/>
    <mergeCell ref="D60:J60"/>
    <mergeCell ref="D61:J61"/>
    <mergeCell ref="D62:J62"/>
    <mergeCell ref="D63:J63"/>
    <mergeCell ref="D64:J64"/>
    <mergeCell ref="D65:J65"/>
    <mergeCell ref="D66:J66"/>
    <mergeCell ref="B37:B43"/>
    <mergeCell ref="F11:S11"/>
    <mergeCell ref="E12:R12"/>
    <mergeCell ref="E13:R13"/>
    <mergeCell ref="B15:B23"/>
    <mergeCell ref="D15:J15"/>
    <mergeCell ref="D19:J19"/>
    <mergeCell ref="D24:J24"/>
    <mergeCell ref="D25:J25"/>
    <mergeCell ref="B27:D27"/>
    <mergeCell ref="B28:B34"/>
    <mergeCell ref="B36:E36"/>
    <mergeCell ref="B10:D10"/>
    <mergeCell ref="F10:S10"/>
    <mergeCell ref="A1:P1"/>
    <mergeCell ref="A2:P2"/>
    <mergeCell ref="A3:P3"/>
    <mergeCell ref="A4:D4"/>
    <mergeCell ref="A5:P5"/>
  </mergeCells>
  <hyperlinks>
    <hyperlink ref="E32" r:id="rId1"/>
  </hyperlinks>
  <pageMargins left="0.25" right="0.25" top="0.75" bottom="0.75" header="0" footer="0"/>
  <pageSetup orientation="landscape"/>
  <headerFooter>
    <oddFooter>&amp;C&amp;"Helvetica Neue,Regular"&amp;12&amp;K000000&amp;P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5"/>
  <sheetViews>
    <sheetView workbookViewId="0">
      <selection activeCell="B26" sqref="B26:E26"/>
    </sheetView>
  </sheetViews>
  <sheetFormatPr baseColWidth="10" defaultColWidth="10.85546875" defaultRowHeight="15"/>
  <cols>
    <col min="1" max="1" width="1.85546875" style="131" customWidth="1"/>
    <col min="2" max="2" width="12.85546875" style="131" customWidth="1"/>
    <col min="3" max="3" width="5" style="160" bestFit="1" customWidth="1"/>
    <col min="4" max="4" width="34.85546875" style="131" customWidth="1"/>
    <col min="5" max="5" width="12.140625" style="131" customWidth="1"/>
    <col min="6" max="16384" width="10.85546875" style="131"/>
  </cols>
  <sheetData>
    <row r="1" spans="1:21" s="424" customFormat="1" ht="100.5" customHeight="1" thickBot="1">
      <c r="A1" s="1131"/>
      <c r="B1" s="1132"/>
      <c r="C1" s="1132"/>
      <c r="D1" s="1132"/>
      <c r="E1" s="1132"/>
      <c r="F1" s="1132"/>
      <c r="G1" s="1132"/>
      <c r="H1" s="1132"/>
      <c r="I1" s="1132"/>
      <c r="J1" s="1132"/>
      <c r="K1" s="1132"/>
      <c r="L1" s="1132"/>
      <c r="M1" s="1132"/>
      <c r="N1" s="1132"/>
      <c r="O1" s="1132"/>
      <c r="P1" s="1133"/>
      <c r="Q1" s="131"/>
      <c r="R1" s="131"/>
    </row>
    <row r="2" spans="1:21" s="425" customFormat="1" ht="16.5" thickBot="1">
      <c r="A2" s="1134" t="str">
        <f>'[9]Datos Generales'!C5</f>
        <v>Corporación Autónoma Regional de Caldas – CORPOCALDAS</v>
      </c>
      <c r="B2" s="1135"/>
      <c r="C2" s="1135"/>
      <c r="D2" s="1135"/>
      <c r="E2" s="1135"/>
      <c r="F2" s="1135"/>
      <c r="G2" s="1135"/>
      <c r="H2" s="1135"/>
      <c r="I2" s="1135"/>
      <c r="J2" s="1135"/>
      <c r="K2" s="1135"/>
      <c r="L2" s="1135"/>
      <c r="M2" s="1135"/>
      <c r="N2" s="1135"/>
      <c r="O2" s="1135"/>
      <c r="P2" s="1136"/>
      <c r="Q2" s="131"/>
      <c r="R2" s="131"/>
    </row>
    <row r="3" spans="1:21" s="425" customFormat="1" ht="16.5" thickBot="1">
      <c r="A3" s="1137" t="s">
        <v>104</v>
      </c>
      <c r="B3" s="1138"/>
      <c r="C3" s="1138"/>
      <c r="D3" s="1138"/>
      <c r="E3" s="1138"/>
      <c r="F3" s="1138"/>
      <c r="G3" s="1138"/>
      <c r="H3" s="1138"/>
      <c r="I3" s="1138"/>
      <c r="J3" s="1138"/>
      <c r="K3" s="1138"/>
      <c r="L3" s="1138"/>
      <c r="M3" s="1138"/>
      <c r="N3" s="1138"/>
      <c r="O3" s="1138"/>
      <c r="P3" s="1139"/>
      <c r="Q3" s="131"/>
      <c r="R3" s="131"/>
    </row>
    <row r="4" spans="1:21" s="425" customFormat="1" ht="16.5" thickBot="1">
      <c r="A4" s="1140" t="s">
        <v>263</v>
      </c>
      <c r="B4" s="1141"/>
      <c r="C4" s="1141"/>
      <c r="D4" s="1141"/>
      <c r="E4" s="426">
        <v>2019</v>
      </c>
      <c r="F4" s="426"/>
      <c r="G4" s="426"/>
      <c r="H4" s="426"/>
      <c r="I4" s="426"/>
      <c r="J4" s="426"/>
      <c r="K4" s="426"/>
      <c r="L4" s="427"/>
      <c r="M4" s="427"/>
      <c r="N4" s="427"/>
      <c r="O4" s="427"/>
      <c r="P4" s="428"/>
      <c r="Q4" s="131"/>
      <c r="R4" s="131"/>
    </row>
    <row r="5" spans="1:21" ht="16.5" customHeight="1" thickBot="1">
      <c r="A5" s="1137" t="s">
        <v>109</v>
      </c>
      <c r="B5" s="1138"/>
      <c r="C5" s="1138"/>
      <c r="D5" s="1138"/>
      <c r="E5" s="1138"/>
      <c r="F5" s="1138"/>
      <c r="G5" s="1138"/>
      <c r="H5" s="1138"/>
      <c r="I5" s="1138"/>
      <c r="J5" s="1138"/>
      <c r="K5" s="1138"/>
      <c r="L5" s="1138"/>
      <c r="M5" s="1138"/>
      <c r="N5" s="1138"/>
      <c r="O5" s="1138"/>
      <c r="P5" s="1139"/>
    </row>
    <row r="6" spans="1:21">
      <c r="B6" s="135" t="s">
        <v>134</v>
      </c>
      <c r="C6" s="136"/>
      <c r="D6" s="137"/>
      <c r="E6" s="138"/>
      <c r="F6" s="137" t="s">
        <v>135</v>
      </c>
      <c r="G6" s="137"/>
      <c r="H6" s="137"/>
      <c r="I6" s="137"/>
      <c r="J6" s="137"/>
      <c r="K6" s="137"/>
    </row>
    <row r="7" spans="1:21" ht="15.75" thickBot="1">
      <c r="B7" s="429"/>
      <c r="C7" s="430"/>
      <c r="D7" s="137"/>
      <c r="E7" s="139"/>
      <c r="F7" s="137" t="s">
        <v>136</v>
      </c>
      <c r="G7" s="137"/>
      <c r="H7" s="137"/>
      <c r="I7" s="137"/>
      <c r="J7" s="137"/>
      <c r="K7" s="137"/>
    </row>
    <row r="8" spans="1:21" ht="15.75" thickBot="1">
      <c r="B8" s="98" t="s">
        <v>137</v>
      </c>
      <c r="C8" s="141">
        <v>2019</v>
      </c>
      <c r="D8" s="431">
        <f>IF(E10="NO APLICA","NO APLICA",IF(E11="NO SE REPORTA","SIN INFORMACION",+H22))</f>
        <v>0.95652173913043481</v>
      </c>
      <c r="E8" s="142"/>
      <c r="F8" s="137" t="s">
        <v>138</v>
      </c>
      <c r="G8" s="137"/>
      <c r="H8" s="137"/>
      <c r="I8" s="137"/>
      <c r="J8" s="137"/>
      <c r="K8" s="137"/>
    </row>
    <row r="9" spans="1:21">
      <c r="B9" s="143" t="s">
        <v>139</v>
      </c>
      <c r="C9" s="144"/>
      <c r="D9" s="137"/>
      <c r="E9" s="137"/>
      <c r="F9" s="137"/>
      <c r="G9" s="137"/>
      <c r="H9" s="137"/>
      <c r="I9" s="137"/>
      <c r="J9" s="137"/>
      <c r="K9" s="137"/>
    </row>
    <row r="10" spans="1:21">
      <c r="B10" s="1128" t="s">
        <v>140</v>
      </c>
      <c r="C10" s="1128"/>
      <c r="D10" s="1128"/>
      <c r="E10" s="145" t="s">
        <v>141</v>
      </c>
      <c r="F10" s="1129"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130"/>
      <c r="H10" s="1130"/>
      <c r="I10" s="1130"/>
      <c r="J10" s="1130"/>
      <c r="K10" s="1130"/>
      <c r="L10" s="1130"/>
      <c r="M10" s="1130"/>
      <c r="N10" s="1130"/>
      <c r="O10" s="1130"/>
      <c r="P10" s="1130"/>
      <c r="Q10" s="1130"/>
      <c r="R10" s="1130"/>
      <c r="S10" s="1130"/>
      <c r="T10" s="137"/>
      <c r="U10" s="137"/>
    </row>
    <row r="11" spans="1:21" ht="14.45" customHeight="1">
      <c r="B11" s="146"/>
      <c r="C11" s="144"/>
      <c r="D11" s="98" t="str">
        <f>IF(E10="SI APLICA","¿El indicador no se reporta por limitaciones de información disponible? ","")</f>
        <v xml:space="preserve">¿El indicador no se reporta por limitaciones de información disponible? </v>
      </c>
      <c r="E11" s="147" t="s">
        <v>142</v>
      </c>
      <c r="F11" s="1142"/>
      <c r="G11" s="1143"/>
      <c r="H11" s="1143"/>
      <c r="I11" s="1143"/>
      <c r="J11" s="1143"/>
      <c r="K11" s="1143"/>
      <c r="L11" s="1143"/>
      <c r="M11" s="1143"/>
      <c r="N11" s="1143"/>
      <c r="O11" s="1143"/>
      <c r="P11" s="1143"/>
      <c r="Q11" s="1143"/>
      <c r="R11" s="1143"/>
      <c r="S11" s="1143"/>
    </row>
    <row r="12" spans="1:21" ht="23.45" customHeight="1">
      <c r="B12" s="143"/>
      <c r="C12" s="144"/>
      <c r="D12" s="98" t="str">
        <f>IF(E11="SI SE REPORTA","¿Qué programas o proyectos del Plan de Acción están asociados al indicador? ","")</f>
        <v xml:space="preserve">¿Qué programas o proyectos del Plan de Acción están asociados al indicador? </v>
      </c>
      <c r="E12" s="1144"/>
      <c r="F12" s="1144"/>
      <c r="G12" s="1144"/>
      <c r="H12" s="1144"/>
      <c r="I12" s="1144"/>
      <c r="J12" s="1144"/>
      <c r="K12" s="1144"/>
      <c r="L12" s="1144"/>
      <c r="M12" s="1144"/>
      <c r="N12" s="1144"/>
      <c r="O12" s="1144"/>
      <c r="P12" s="1144"/>
      <c r="Q12" s="1144"/>
      <c r="R12" s="1144"/>
    </row>
    <row r="13" spans="1:21" ht="21.95" customHeight="1">
      <c r="B13" s="143"/>
      <c r="C13" s="144"/>
      <c r="D13" s="98" t="s">
        <v>143</v>
      </c>
      <c r="E13" s="1145"/>
      <c r="F13" s="1146"/>
      <c r="G13" s="1146"/>
      <c r="H13" s="1146"/>
      <c r="I13" s="1146"/>
      <c r="J13" s="1146"/>
      <c r="K13" s="1146"/>
      <c r="L13" s="1146"/>
      <c r="M13" s="1146"/>
      <c r="N13" s="1146"/>
      <c r="O13" s="1146"/>
      <c r="P13" s="1146"/>
      <c r="Q13" s="1146"/>
      <c r="R13" s="1147"/>
    </row>
    <row r="14" spans="1:21" ht="6.95" customHeight="1" thickBot="1">
      <c r="B14" s="143"/>
      <c r="C14" s="144"/>
      <c r="D14" s="137"/>
      <c r="E14" s="137"/>
      <c r="F14" s="137"/>
      <c r="G14" s="137"/>
      <c r="H14" s="137"/>
      <c r="I14" s="137"/>
      <c r="J14" s="137"/>
      <c r="K14" s="137"/>
    </row>
    <row r="15" spans="1:21" ht="15.75" thickBot="1">
      <c r="B15" s="1148" t="s">
        <v>144</v>
      </c>
      <c r="C15" s="433"/>
      <c r="D15" s="1151" t="s">
        <v>268</v>
      </c>
      <c r="E15" s="1152"/>
      <c r="F15" s="1152"/>
      <c r="G15" s="1152"/>
      <c r="H15" s="1152"/>
      <c r="I15" s="1152"/>
      <c r="J15" s="1153"/>
      <c r="K15" s="137"/>
    </row>
    <row r="16" spans="1:21" ht="36.75" thickBot="1">
      <c r="B16" s="1149"/>
      <c r="C16" s="435"/>
      <c r="D16" s="436" t="s">
        <v>1014</v>
      </c>
      <c r="E16" s="437">
        <v>23</v>
      </c>
      <c r="F16" s="137"/>
      <c r="G16" s="137"/>
      <c r="H16" s="137"/>
      <c r="I16" s="137"/>
      <c r="J16" s="438"/>
      <c r="K16" s="137"/>
    </row>
    <row r="17" spans="2:11" ht="48.75" thickBot="1">
      <c r="B17" s="1149"/>
      <c r="C17" s="435"/>
      <c r="D17" s="439" t="s">
        <v>1015</v>
      </c>
      <c r="E17" s="437">
        <v>23</v>
      </c>
      <c r="F17" s="137"/>
      <c r="G17" s="137"/>
      <c r="H17" s="137"/>
      <c r="I17" s="137"/>
      <c r="J17" s="438"/>
      <c r="K17" s="137"/>
    </row>
    <row r="18" spans="2:11" ht="15.75" thickBot="1">
      <c r="B18" s="1149"/>
      <c r="C18" s="440"/>
      <c r="D18" s="1154"/>
      <c r="E18" s="1155"/>
      <c r="F18" s="1155"/>
      <c r="G18" s="1155"/>
      <c r="H18" s="1155"/>
      <c r="I18" s="1155"/>
      <c r="J18" s="1156"/>
      <c r="K18" s="137"/>
    </row>
    <row r="19" spans="2:11" ht="15.75" thickBot="1">
      <c r="B19" s="1149"/>
      <c r="C19" s="442" t="s">
        <v>105</v>
      </c>
      <c r="D19" s="436" t="s">
        <v>418</v>
      </c>
      <c r="E19" s="443" t="s">
        <v>419</v>
      </c>
      <c r="F19" s="443" t="s">
        <v>420</v>
      </c>
      <c r="G19" s="443" t="s">
        <v>421</v>
      </c>
      <c r="H19" s="443" t="s">
        <v>422</v>
      </c>
      <c r="I19" s="444" t="s">
        <v>167</v>
      </c>
      <c r="J19" s="445"/>
      <c r="K19" s="137"/>
    </row>
    <row r="20" spans="2:11" ht="36.75" thickBot="1">
      <c r="B20" s="1149"/>
      <c r="C20" s="446" t="s">
        <v>152</v>
      </c>
      <c r="D20" s="439" t="s">
        <v>1016</v>
      </c>
      <c r="E20" s="437">
        <v>23</v>
      </c>
      <c r="F20" s="437">
        <v>23</v>
      </c>
      <c r="G20" s="437">
        <v>23</v>
      </c>
      <c r="H20" s="437">
        <v>23</v>
      </c>
      <c r="I20" s="447"/>
      <c r="J20" s="448"/>
      <c r="K20" s="137"/>
    </row>
    <row r="21" spans="2:11" ht="36.75" thickBot="1">
      <c r="B21" s="1149"/>
      <c r="C21" s="446" t="s">
        <v>154</v>
      </c>
      <c r="D21" s="439" t="s">
        <v>1017</v>
      </c>
      <c r="E21" s="437">
        <v>23</v>
      </c>
      <c r="F21" s="437">
        <v>20</v>
      </c>
      <c r="G21" s="437">
        <v>23</v>
      </c>
      <c r="H21" s="437">
        <v>22</v>
      </c>
      <c r="I21" s="447" t="s">
        <v>1018</v>
      </c>
      <c r="J21" s="448"/>
      <c r="K21" s="137"/>
    </row>
    <row r="22" spans="2:11" ht="36.75" thickBot="1">
      <c r="B22" s="1150"/>
      <c r="C22" s="446" t="s">
        <v>156</v>
      </c>
      <c r="D22" s="439" t="s">
        <v>1019</v>
      </c>
      <c r="E22" s="449">
        <f>IFERROR(E21/E20,"N.A.")</f>
        <v>1</v>
      </c>
      <c r="F22" s="449">
        <f>IFERROR(F21/F20,"N.A.")</f>
        <v>0.86956521739130432</v>
      </c>
      <c r="G22" s="449">
        <f>IFERROR(G21/G20,"N.A.")</f>
        <v>1</v>
      </c>
      <c r="H22" s="449">
        <f>IFERROR(H21/H20,"N.A.")</f>
        <v>0.95652173913043481</v>
      </c>
      <c r="I22" s="450"/>
      <c r="J22" s="451"/>
      <c r="K22" s="137"/>
    </row>
    <row r="23" spans="2:11" ht="24" customHeight="1" thickBot="1">
      <c r="B23" s="452" t="s">
        <v>195</v>
      </c>
      <c r="C23" s="453"/>
      <c r="D23" s="1160" t="s">
        <v>1020</v>
      </c>
      <c r="E23" s="1161"/>
      <c r="F23" s="1161"/>
      <c r="G23" s="1161"/>
      <c r="H23" s="1161"/>
      <c r="I23" s="1161"/>
      <c r="J23" s="1162"/>
      <c r="K23" s="137"/>
    </row>
    <row r="24" spans="2:11" ht="24.75" thickBot="1">
      <c r="B24" s="452" t="s">
        <v>197</v>
      </c>
      <c r="C24" s="453"/>
      <c r="D24" s="1160" t="s">
        <v>401</v>
      </c>
      <c r="E24" s="1161"/>
      <c r="F24" s="1161"/>
      <c r="G24" s="1161"/>
      <c r="H24" s="1161"/>
      <c r="I24" s="1161"/>
      <c r="J24" s="1162"/>
      <c r="K24" s="137"/>
    </row>
    <row r="25" spans="2:11" ht="15.75" thickBot="1">
      <c r="B25" s="135"/>
      <c r="C25" s="136"/>
      <c r="D25" s="137"/>
      <c r="E25" s="137"/>
      <c r="F25" s="137"/>
      <c r="G25" s="137"/>
      <c r="H25" s="137"/>
      <c r="I25" s="137"/>
      <c r="J25" s="137"/>
      <c r="K25" s="137"/>
    </row>
    <row r="26" spans="2:11" ht="24" customHeight="1" thickBot="1">
      <c r="B26" s="1163" t="s">
        <v>199</v>
      </c>
      <c r="C26" s="1164"/>
      <c r="D26" s="1164"/>
      <c r="E26" s="1165"/>
      <c r="F26" s="137"/>
      <c r="G26" s="137"/>
      <c r="H26" s="137"/>
      <c r="I26" s="137"/>
      <c r="J26" s="137"/>
      <c r="K26" s="137"/>
    </row>
    <row r="27" spans="2:11" ht="15.75" thickBot="1">
      <c r="B27" s="1148">
        <v>1</v>
      </c>
      <c r="C27" s="435"/>
      <c r="D27" s="456" t="s">
        <v>200</v>
      </c>
      <c r="E27" s="447" t="s">
        <v>201</v>
      </c>
      <c r="F27" s="137"/>
      <c r="G27" s="137"/>
      <c r="H27" s="137"/>
      <c r="I27" s="137"/>
      <c r="J27" s="137"/>
      <c r="K27" s="137"/>
    </row>
    <row r="28" spans="2:11" ht="15.75" thickBot="1">
      <c r="B28" s="1149"/>
      <c r="C28" s="435"/>
      <c r="D28" s="439" t="s">
        <v>202</v>
      </c>
      <c r="E28" s="447" t="s">
        <v>1021</v>
      </c>
      <c r="F28" s="137"/>
      <c r="G28" s="137"/>
      <c r="H28" s="137"/>
      <c r="I28" s="137"/>
      <c r="J28" s="137"/>
      <c r="K28" s="137"/>
    </row>
    <row r="29" spans="2:11" ht="15.75" thickBot="1">
      <c r="B29" s="1149"/>
      <c r="C29" s="435"/>
      <c r="D29" s="439" t="s">
        <v>204</v>
      </c>
      <c r="E29" s="447" t="s">
        <v>1022</v>
      </c>
      <c r="F29" s="137"/>
      <c r="G29" s="137"/>
      <c r="H29" s="137"/>
      <c r="I29" s="137"/>
      <c r="J29" s="137"/>
      <c r="K29" s="137"/>
    </row>
    <row r="30" spans="2:11" ht="15.75" thickBot="1">
      <c r="B30" s="1149"/>
      <c r="C30" s="435"/>
      <c r="D30" s="439" t="s">
        <v>205</v>
      </c>
      <c r="E30" s="447" t="s">
        <v>1023</v>
      </c>
      <c r="F30" s="137"/>
      <c r="G30" s="137"/>
      <c r="H30" s="137"/>
      <c r="I30" s="137"/>
      <c r="J30" s="137"/>
      <c r="K30" s="137"/>
    </row>
    <row r="31" spans="2:11" ht="15.75" thickBot="1">
      <c r="B31" s="1149"/>
      <c r="C31" s="435"/>
      <c r="D31" s="439" t="s">
        <v>207</v>
      </c>
      <c r="E31" s="447" t="s">
        <v>1024</v>
      </c>
      <c r="F31" s="137"/>
      <c r="G31" s="137"/>
      <c r="H31" s="137"/>
      <c r="I31" s="137"/>
      <c r="J31" s="137"/>
      <c r="K31" s="137"/>
    </row>
    <row r="32" spans="2:11" ht="15.75" thickBot="1">
      <c r="B32" s="1149"/>
      <c r="C32" s="435"/>
      <c r="D32" s="439" t="s">
        <v>208</v>
      </c>
      <c r="E32" s="447" t="s">
        <v>1025</v>
      </c>
      <c r="F32" s="137"/>
      <c r="G32" s="137"/>
      <c r="H32" s="137"/>
      <c r="I32" s="137"/>
      <c r="J32" s="137"/>
      <c r="K32" s="137"/>
    </row>
    <row r="33" spans="2:11" ht="15.75" thickBot="1">
      <c r="B33" s="1150"/>
      <c r="C33" s="446"/>
      <c r="D33" s="439" t="s">
        <v>210</v>
      </c>
      <c r="E33" s="447" t="s">
        <v>1026</v>
      </c>
      <c r="F33" s="137"/>
      <c r="G33" s="137"/>
      <c r="H33" s="137"/>
      <c r="I33" s="137"/>
      <c r="J33" s="137"/>
      <c r="K33" s="137"/>
    </row>
    <row r="34" spans="2:11" ht="15.75" thickBot="1">
      <c r="B34" s="135"/>
      <c r="C34" s="136"/>
      <c r="D34" s="137"/>
      <c r="E34" s="137"/>
      <c r="F34" s="137"/>
      <c r="G34" s="137"/>
      <c r="H34" s="137"/>
      <c r="I34" s="137"/>
      <c r="J34" s="137"/>
      <c r="K34" s="137"/>
    </row>
    <row r="35" spans="2:11" ht="15.75" thickBot="1">
      <c r="B35" s="1163" t="s">
        <v>212</v>
      </c>
      <c r="C35" s="1164"/>
      <c r="D35" s="1164"/>
      <c r="E35" s="1165"/>
      <c r="F35" s="137"/>
      <c r="G35" s="137"/>
      <c r="H35" s="137"/>
      <c r="I35" s="137"/>
      <c r="J35" s="137"/>
      <c r="K35" s="137"/>
    </row>
    <row r="36" spans="2:11" ht="15.75" thickBot="1">
      <c r="B36" s="1148">
        <v>1</v>
      </c>
      <c r="C36" s="435"/>
      <c r="D36" s="456" t="s">
        <v>200</v>
      </c>
      <c r="E36" s="457" t="s">
        <v>213</v>
      </c>
      <c r="F36" s="137"/>
      <c r="G36" s="137"/>
      <c r="H36" s="137"/>
      <c r="I36" s="137"/>
      <c r="J36" s="137"/>
      <c r="K36" s="137"/>
    </row>
    <row r="37" spans="2:11" ht="15.75" thickBot="1">
      <c r="B37" s="1149"/>
      <c r="C37" s="435"/>
      <c r="D37" s="439" t="s">
        <v>202</v>
      </c>
      <c r="E37" s="457" t="s">
        <v>292</v>
      </c>
      <c r="F37" s="137"/>
      <c r="G37" s="137"/>
      <c r="H37" s="137"/>
      <c r="I37" s="137"/>
      <c r="J37" s="137"/>
      <c r="K37" s="137"/>
    </row>
    <row r="38" spans="2:11" ht="15.75" thickBot="1">
      <c r="B38" s="1149"/>
      <c r="C38" s="435"/>
      <c r="D38" s="439" t="s">
        <v>204</v>
      </c>
      <c r="E38" s="458"/>
      <c r="F38" s="137"/>
      <c r="G38" s="137"/>
      <c r="H38" s="137"/>
      <c r="I38" s="137"/>
      <c r="J38" s="137"/>
      <c r="K38" s="137"/>
    </row>
    <row r="39" spans="2:11" ht="15.75" thickBot="1">
      <c r="B39" s="1149"/>
      <c r="C39" s="435"/>
      <c r="D39" s="439" t="s">
        <v>205</v>
      </c>
      <c r="E39" s="458"/>
      <c r="F39" s="137"/>
      <c r="G39" s="137"/>
      <c r="H39" s="137"/>
      <c r="I39" s="137"/>
      <c r="J39" s="137"/>
      <c r="K39" s="137"/>
    </row>
    <row r="40" spans="2:11" ht="15.75" thickBot="1">
      <c r="B40" s="1149"/>
      <c r="C40" s="435"/>
      <c r="D40" s="439" t="s">
        <v>207</v>
      </c>
      <c r="E40" s="458"/>
      <c r="F40" s="137"/>
      <c r="G40" s="137"/>
      <c r="H40" s="137"/>
      <c r="I40" s="137"/>
      <c r="J40" s="137"/>
      <c r="K40" s="137"/>
    </row>
    <row r="41" spans="2:11" ht="15.75" thickBot="1">
      <c r="B41" s="1149"/>
      <c r="C41" s="435"/>
      <c r="D41" s="439" t="s">
        <v>208</v>
      </c>
      <c r="E41" s="458"/>
      <c r="F41" s="137"/>
      <c r="G41" s="137"/>
      <c r="H41" s="137"/>
      <c r="I41" s="137"/>
      <c r="J41" s="137"/>
      <c r="K41" s="137"/>
    </row>
    <row r="42" spans="2:11" ht="15.75" thickBot="1">
      <c r="B42" s="1150"/>
      <c r="C42" s="446"/>
      <c r="D42" s="439" t="s">
        <v>210</v>
      </c>
      <c r="E42" s="458"/>
      <c r="F42" s="137"/>
      <c r="G42" s="137"/>
      <c r="H42" s="137"/>
      <c r="I42" s="137"/>
      <c r="J42" s="137"/>
      <c r="K42" s="137"/>
    </row>
    <row r="43" spans="2:11" ht="15.75" thickBot="1">
      <c r="B43" s="135"/>
      <c r="C43" s="136"/>
      <c r="D43" s="137"/>
      <c r="E43" s="137"/>
      <c r="F43" s="137"/>
      <c r="G43" s="137"/>
      <c r="H43" s="137"/>
      <c r="I43" s="137"/>
      <c r="J43" s="137"/>
      <c r="K43" s="137"/>
    </row>
    <row r="44" spans="2:11" ht="15" customHeight="1" thickBot="1">
      <c r="B44" s="459" t="s">
        <v>215</v>
      </c>
      <c r="C44" s="460"/>
      <c r="D44" s="460"/>
      <c r="E44" s="461"/>
      <c r="G44" s="137"/>
      <c r="H44" s="137"/>
      <c r="I44" s="137"/>
      <c r="J44" s="137"/>
      <c r="K44" s="137"/>
    </row>
    <row r="45" spans="2:11" ht="24.75" thickBot="1">
      <c r="B45" s="452" t="s">
        <v>216</v>
      </c>
      <c r="C45" s="439" t="s">
        <v>217</v>
      </c>
      <c r="D45" s="439" t="s">
        <v>218</v>
      </c>
      <c r="E45" s="439" t="s">
        <v>219</v>
      </c>
      <c r="F45" s="137"/>
      <c r="G45" s="137"/>
      <c r="H45" s="137"/>
      <c r="I45" s="137"/>
      <c r="J45" s="137"/>
    </row>
    <row r="46" spans="2:11" ht="72.75" thickBot="1">
      <c r="B46" s="462">
        <v>42401</v>
      </c>
      <c r="C46" s="439">
        <v>0.01</v>
      </c>
      <c r="D46" s="463" t="s">
        <v>1027</v>
      </c>
      <c r="E46" s="439"/>
      <c r="F46" s="137"/>
      <c r="G46" s="137"/>
      <c r="H46" s="137"/>
      <c r="I46" s="137"/>
      <c r="J46" s="137"/>
    </row>
    <row r="47" spans="2:11" ht="15.75" thickBot="1">
      <c r="B47" s="158"/>
      <c r="C47" s="159"/>
      <c r="D47" s="137"/>
      <c r="E47" s="137"/>
      <c r="F47" s="137"/>
      <c r="G47" s="137"/>
      <c r="H47" s="137"/>
      <c r="I47" s="137"/>
      <c r="J47" s="137"/>
      <c r="K47" s="137"/>
    </row>
    <row r="48" spans="2:11">
      <c r="B48" s="464" t="s">
        <v>167</v>
      </c>
      <c r="C48" s="465"/>
      <c r="D48" s="137"/>
      <c r="E48" s="137"/>
      <c r="F48" s="137"/>
      <c r="G48" s="137"/>
      <c r="H48" s="137"/>
      <c r="I48" s="137"/>
      <c r="J48" s="137"/>
      <c r="K48" s="137"/>
    </row>
    <row r="49" spans="2:11">
      <c r="B49" s="1157" t="s">
        <v>1028</v>
      </c>
      <c r="C49" s="1158"/>
      <c r="D49" s="1158"/>
      <c r="E49" s="1159"/>
      <c r="F49" s="137"/>
      <c r="G49" s="137"/>
      <c r="H49" s="137"/>
      <c r="I49" s="137"/>
      <c r="J49" s="137"/>
      <c r="K49" s="137"/>
    </row>
    <row r="50" spans="2:11" ht="15.75" thickBot="1">
      <c r="B50" s="137"/>
      <c r="D50" s="137"/>
      <c r="E50" s="137"/>
      <c r="F50" s="137"/>
      <c r="G50" s="137"/>
      <c r="H50" s="137"/>
      <c r="I50" s="137"/>
      <c r="J50" s="137"/>
      <c r="K50" s="137"/>
    </row>
    <row r="51" spans="2:11" ht="24.75" thickBot="1">
      <c r="B51" s="466" t="s">
        <v>221</v>
      </c>
      <c r="C51" s="467"/>
      <c r="D51" s="137"/>
      <c r="E51" s="137"/>
      <c r="F51" s="137"/>
      <c r="G51" s="137"/>
      <c r="H51" s="137"/>
      <c r="I51" s="137"/>
      <c r="J51" s="137"/>
      <c r="K51" s="137"/>
    </row>
    <row r="52" spans="2:11" ht="15.75" thickBot="1">
      <c r="B52" s="135"/>
      <c r="C52" s="136"/>
      <c r="D52" s="137"/>
      <c r="E52" s="137"/>
      <c r="F52" s="137"/>
      <c r="G52" s="137"/>
      <c r="H52" s="137"/>
      <c r="I52" s="137"/>
      <c r="J52" s="137"/>
      <c r="K52" s="137"/>
    </row>
    <row r="53" spans="2:11" ht="60.75" thickBot="1">
      <c r="B53" s="468" t="s">
        <v>222</v>
      </c>
      <c r="C53" s="442"/>
      <c r="D53" s="436" t="s">
        <v>1029</v>
      </c>
      <c r="E53" s="137"/>
      <c r="F53" s="137"/>
      <c r="G53" s="137"/>
      <c r="H53" s="137"/>
      <c r="I53" s="137"/>
      <c r="J53" s="137"/>
      <c r="K53" s="137"/>
    </row>
    <row r="54" spans="2:11">
      <c r="B54" s="1148" t="s">
        <v>224</v>
      </c>
      <c r="C54" s="435"/>
      <c r="D54" s="469" t="s">
        <v>225</v>
      </c>
      <c r="E54" s="137"/>
      <c r="F54" s="137"/>
      <c r="G54" s="137"/>
      <c r="H54" s="137"/>
      <c r="I54" s="137"/>
      <c r="J54" s="137"/>
      <c r="K54" s="137"/>
    </row>
    <row r="55" spans="2:11" ht="60">
      <c r="B55" s="1149"/>
      <c r="C55" s="435"/>
      <c r="D55" s="470" t="s">
        <v>1030</v>
      </c>
      <c r="E55" s="137"/>
      <c r="F55" s="137"/>
      <c r="G55" s="137"/>
      <c r="H55" s="137"/>
      <c r="I55" s="137"/>
      <c r="J55" s="137"/>
      <c r="K55" s="137"/>
    </row>
    <row r="56" spans="2:11">
      <c r="B56" s="1149"/>
      <c r="C56" s="435"/>
      <c r="D56" s="469" t="s">
        <v>296</v>
      </c>
      <c r="E56" s="137"/>
      <c r="F56" s="137"/>
      <c r="G56" s="137"/>
      <c r="H56" s="137"/>
      <c r="I56" s="137"/>
      <c r="J56" s="137"/>
      <c r="K56" s="137"/>
    </row>
    <row r="57" spans="2:11">
      <c r="B57" s="1149"/>
      <c r="C57" s="435"/>
      <c r="D57" s="470" t="s">
        <v>538</v>
      </c>
      <c r="E57" s="137"/>
      <c r="F57" s="137"/>
      <c r="G57" s="137"/>
      <c r="H57" s="137"/>
      <c r="I57" s="137"/>
      <c r="J57" s="137"/>
      <c r="K57" s="137"/>
    </row>
    <row r="58" spans="2:11">
      <c r="B58" s="1149"/>
      <c r="C58" s="435"/>
      <c r="D58" s="470" t="s">
        <v>539</v>
      </c>
      <c r="E58" s="137"/>
      <c r="F58" s="137"/>
      <c r="G58" s="137"/>
      <c r="H58" s="137"/>
      <c r="I58" s="137"/>
      <c r="J58" s="137"/>
      <c r="K58" s="137"/>
    </row>
    <row r="59" spans="2:11">
      <c r="B59" s="1149"/>
      <c r="C59" s="435"/>
      <c r="D59" s="470" t="s">
        <v>1031</v>
      </c>
      <c r="E59" s="137"/>
      <c r="F59" s="137"/>
      <c r="G59" s="137"/>
      <c r="H59" s="137"/>
      <c r="I59" s="137"/>
      <c r="J59" s="137"/>
      <c r="K59" s="137"/>
    </row>
    <row r="60" spans="2:11">
      <c r="B60" s="1149"/>
      <c r="C60" s="435"/>
      <c r="D60" s="470" t="s">
        <v>1032</v>
      </c>
      <c r="E60" s="137"/>
      <c r="F60" s="137"/>
      <c r="G60" s="137"/>
      <c r="H60" s="137"/>
      <c r="I60" s="137"/>
      <c r="J60" s="137"/>
      <c r="K60" s="137"/>
    </row>
    <row r="61" spans="2:11">
      <c r="B61" s="1149"/>
      <c r="C61" s="435"/>
      <c r="D61" s="470" t="s">
        <v>1033</v>
      </c>
      <c r="E61" s="137"/>
      <c r="F61" s="137"/>
      <c r="G61" s="137"/>
      <c r="H61" s="137"/>
      <c r="I61" s="137"/>
      <c r="J61" s="137"/>
      <c r="K61" s="137"/>
    </row>
    <row r="62" spans="2:11" ht="15.75" thickBot="1">
      <c r="B62" s="1150"/>
      <c r="C62" s="446"/>
      <c r="D62" s="463"/>
      <c r="E62" s="137"/>
      <c r="F62" s="137"/>
      <c r="G62" s="137"/>
      <c r="H62" s="137"/>
      <c r="I62" s="137"/>
      <c r="J62" s="137"/>
      <c r="K62" s="137"/>
    </row>
    <row r="63" spans="2:11" ht="24.75" thickBot="1">
      <c r="B63" s="452" t="s">
        <v>232</v>
      </c>
      <c r="C63" s="446"/>
      <c r="D63" s="439"/>
      <c r="E63" s="137"/>
      <c r="F63" s="137"/>
      <c r="G63" s="137"/>
      <c r="H63" s="137"/>
      <c r="I63" s="137"/>
      <c r="J63" s="137"/>
      <c r="K63" s="137"/>
    </row>
    <row r="64" spans="2:11" ht="108">
      <c r="B64" s="1148" t="s">
        <v>233</v>
      </c>
      <c r="C64" s="435"/>
      <c r="D64" s="470" t="s">
        <v>1034</v>
      </c>
      <c r="E64" s="137"/>
      <c r="F64" s="137"/>
      <c r="G64" s="137"/>
      <c r="H64" s="137"/>
      <c r="I64" s="137"/>
      <c r="J64" s="137"/>
      <c r="K64" s="137"/>
    </row>
    <row r="65" spans="2:11" ht="96">
      <c r="B65" s="1149"/>
      <c r="C65" s="435"/>
      <c r="D65" s="470" t="s">
        <v>1035</v>
      </c>
      <c r="E65" s="137"/>
      <c r="F65" s="137"/>
      <c r="G65" s="137"/>
      <c r="H65" s="137"/>
      <c r="I65" s="137"/>
      <c r="J65" s="137"/>
      <c r="K65" s="137"/>
    </row>
    <row r="66" spans="2:11" ht="120.75" thickBot="1">
      <c r="B66" s="1150"/>
      <c r="C66" s="446"/>
      <c r="D66" s="439" t="s">
        <v>1036</v>
      </c>
      <c r="E66" s="137"/>
      <c r="F66" s="137"/>
      <c r="G66" s="137"/>
      <c r="H66" s="137"/>
      <c r="I66" s="137"/>
      <c r="J66" s="137"/>
      <c r="K66" s="137"/>
    </row>
    <row r="67" spans="2:11">
      <c r="B67" s="1148" t="s">
        <v>245</v>
      </c>
      <c r="C67" s="435"/>
      <c r="D67" s="470"/>
      <c r="E67" s="137"/>
      <c r="F67" s="137"/>
      <c r="G67" s="137"/>
      <c r="H67" s="137"/>
      <c r="I67" s="137"/>
      <c r="J67" s="137"/>
      <c r="K67" s="137"/>
    </row>
    <row r="68" spans="2:11">
      <c r="B68" s="1149"/>
      <c r="C68" s="435"/>
      <c r="D68" s="471"/>
      <c r="E68" s="137"/>
      <c r="F68" s="137"/>
      <c r="G68" s="137"/>
      <c r="H68" s="137"/>
      <c r="I68" s="137"/>
      <c r="J68" s="137"/>
      <c r="K68" s="137"/>
    </row>
    <row r="69" spans="2:11">
      <c r="B69" s="1149"/>
      <c r="C69" s="435"/>
      <c r="D69" s="470" t="s">
        <v>247</v>
      </c>
      <c r="E69" s="137"/>
      <c r="F69" s="137"/>
      <c r="G69" s="137"/>
      <c r="H69" s="137"/>
      <c r="I69" s="137"/>
      <c r="J69" s="137"/>
      <c r="K69" s="137"/>
    </row>
    <row r="70" spans="2:11" ht="37.5">
      <c r="B70" s="1149"/>
      <c r="C70" s="435"/>
      <c r="D70" s="470" t="s">
        <v>1037</v>
      </c>
      <c r="E70" s="137"/>
      <c r="F70" s="137"/>
      <c r="G70" s="137"/>
      <c r="H70" s="137"/>
      <c r="I70" s="137"/>
      <c r="J70" s="137"/>
      <c r="K70" s="137"/>
    </row>
    <row r="71" spans="2:11" ht="37.5">
      <c r="B71" s="1149"/>
      <c r="C71" s="435"/>
      <c r="D71" s="470" t="s">
        <v>1038</v>
      </c>
      <c r="E71" s="137"/>
      <c r="F71" s="137"/>
      <c r="G71" s="137"/>
      <c r="H71" s="137"/>
      <c r="I71" s="137"/>
      <c r="J71" s="137"/>
      <c r="K71" s="137"/>
    </row>
    <row r="72" spans="2:11" ht="37.5">
      <c r="B72" s="1149"/>
      <c r="C72" s="435"/>
      <c r="D72" s="470" t="s">
        <v>1039</v>
      </c>
      <c r="E72" s="137"/>
      <c r="F72" s="137"/>
      <c r="G72" s="137"/>
      <c r="H72" s="137"/>
      <c r="I72" s="137"/>
      <c r="J72" s="137"/>
      <c r="K72" s="137"/>
    </row>
    <row r="73" spans="2:11" ht="48.75" thickBot="1">
      <c r="B73" s="1150"/>
      <c r="C73" s="446"/>
      <c r="D73" s="439" t="s">
        <v>1040</v>
      </c>
      <c r="E73" s="137"/>
      <c r="F73" s="137"/>
      <c r="G73" s="137"/>
      <c r="H73" s="137"/>
      <c r="I73" s="137"/>
      <c r="J73" s="137"/>
      <c r="K73" s="137"/>
    </row>
    <row r="74" spans="2:11">
      <c r="B74" s="137"/>
      <c r="D74" s="137"/>
      <c r="E74" s="137"/>
      <c r="F74" s="137"/>
      <c r="G74" s="137"/>
      <c r="H74" s="137"/>
      <c r="I74" s="137"/>
      <c r="J74" s="137"/>
      <c r="K74" s="137"/>
    </row>
    <row r="75" spans="2:11">
      <c r="B75" s="137"/>
      <c r="D75" s="137"/>
      <c r="E75" s="137"/>
      <c r="F75" s="137"/>
      <c r="G75" s="137"/>
      <c r="H75" s="137"/>
      <c r="I75" s="137"/>
      <c r="J75" s="137"/>
      <c r="K75" s="137"/>
    </row>
  </sheetData>
  <sheetProtection algorithmName="SHA-512" hashValue="tp/RYAo4l/wPN0gL4o/AQckr5veTTJCgBPEkVW6DeyPc2lcm/Ab9swi16L51XUYaoqYeGdNIU7u4ayO3ckKkXA==" saltValue="4R0uXpMrO/UVmRup2Dxl+Q==" spinCount="100000" sheet="1" objects="1" scenarios="1" selectLockedCells="1" selectUnlockedCells="1"/>
  <mergeCells count="23">
    <mergeCell ref="B49:E49"/>
    <mergeCell ref="B54:B62"/>
    <mergeCell ref="B64:B66"/>
    <mergeCell ref="B67:B73"/>
    <mergeCell ref="D23:J23"/>
    <mergeCell ref="D24:J24"/>
    <mergeCell ref="B26:E26"/>
    <mergeCell ref="B27:B33"/>
    <mergeCell ref="B35:E35"/>
    <mergeCell ref="B36:B42"/>
    <mergeCell ref="F11:S11"/>
    <mergeCell ref="E12:R12"/>
    <mergeCell ref="E13:R13"/>
    <mergeCell ref="B15:B22"/>
    <mergeCell ref="D15:J15"/>
    <mergeCell ref="D18:J18"/>
    <mergeCell ref="B10:D10"/>
    <mergeCell ref="F10:S10"/>
    <mergeCell ref="A1:P1"/>
    <mergeCell ref="A2:P2"/>
    <mergeCell ref="A3:P3"/>
    <mergeCell ref="A4:D4"/>
    <mergeCell ref="A5:P5"/>
  </mergeCells>
  <conditionalFormatting sqref="F10">
    <cfRule type="notContainsBlanks" dxfId="61" priority="4">
      <formula>LEN(TRIM(F10))&gt;0</formula>
    </cfRule>
  </conditionalFormatting>
  <conditionalFormatting sqref="F11:S11">
    <cfRule type="expression" dxfId="60" priority="2">
      <formula>E11="NO SE REPORTA"</formula>
    </cfRule>
    <cfRule type="expression" dxfId="59" priority="3">
      <formula>E10="NO APLICA"</formula>
    </cfRule>
  </conditionalFormatting>
  <conditionalFormatting sqref="E12:R12">
    <cfRule type="expression" dxfId="58" priority="1">
      <formula>E11="SI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5"/>
  <sheetViews>
    <sheetView showGridLines="0" zoomScale="91" zoomScaleNormal="91" zoomScalePageLayoutView="98" workbookViewId="0">
      <selection activeCell="B50" sqref="B50:E51"/>
    </sheetView>
  </sheetViews>
  <sheetFormatPr baseColWidth="10" defaultColWidth="10.85546875" defaultRowHeight="15"/>
  <cols>
    <col min="1" max="1" width="1.85546875" style="131" customWidth="1"/>
    <col min="2" max="2" width="12.85546875" style="131" customWidth="1"/>
    <col min="3" max="3" width="5" style="160" bestFit="1" customWidth="1"/>
    <col min="4" max="4" width="34.85546875" style="131" customWidth="1"/>
    <col min="5" max="5" width="12.140625" style="131" customWidth="1"/>
    <col min="6" max="16384" width="10.85546875" style="131"/>
  </cols>
  <sheetData>
    <row r="1" spans="1:21" s="424" customFormat="1" ht="100.5" customHeight="1" thickBot="1">
      <c r="A1" s="1131"/>
      <c r="B1" s="1132"/>
      <c r="C1" s="1132"/>
      <c r="D1" s="1132"/>
      <c r="E1" s="1132"/>
      <c r="F1" s="1132"/>
      <c r="G1" s="1132"/>
      <c r="H1" s="1132"/>
      <c r="I1" s="1132"/>
      <c r="J1" s="1132"/>
      <c r="K1" s="1132"/>
      <c r="L1" s="1132"/>
      <c r="M1" s="1132"/>
      <c r="N1" s="1132"/>
      <c r="O1" s="1132"/>
      <c r="P1" s="1133"/>
      <c r="Q1" s="131"/>
      <c r="R1" s="131"/>
    </row>
    <row r="2" spans="1:21" s="425" customFormat="1" ht="16.5" thickBot="1">
      <c r="A2" s="1167">
        <f>'[10]Datos Generales'!C5</f>
        <v>0</v>
      </c>
      <c r="B2" s="1168"/>
      <c r="C2" s="1168"/>
      <c r="D2" s="1168"/>
      <c r="E2" s="1168"/>
      <c r="F2" s="1168"/>
      <c r="G2" s="1168"/>
      <c r="H2" s="1168"/>
      <c r="I2" s="1168"/>
      <c r="J2" s="1168"/>
      <c r="K2" s="1168"/>
      <c r="L2" s="1168"/>
      <c r="M2" s="1168"/>
      <c r="N2" s="1168"/>
      <c r="O2" s="1168"/>
      <c r="P2" s="1169"/>
      <c r="Q2" s="131"/>
      <c r="R2" s="131"/>
    </row>
    <row r="3" spans="1:21" s="425" customFormat="1" ht="16.5" thickBot="1">
      <c r="A3" s="1137" t="s">
        <v>104</v>
      </c>
      <c r="B3" s="1138"/>
      <c r="C3" s="1138"/>
      <c r="D3" s="1138"/>
      <c r="E3" s="1138"/>
      <c r="F3" s="1138"/>
      <c r="G3" s="1138"/>
      <c r="H3" s="1138"/>
      <c r="I3" s="1138"/>
      <c r="J3" s="1138"/>
      <c r="K3" s="1138"/>
      <c r="L3" s="1138"/>
      <c r="M3" s="1138"/>
      <c r="N3" s="1138"/>
      <c r="O3" s="1138"/>
      <c r="P3" s="1139"/>
      <c r="Q3" s="131"/>
      <c r="R3" s="131"/>
    </row>
    <row r="4" spans="1:21" s="425" customFormat="1" ht="16.5" thickBot="1">
      <c r="A4" s="1170" t="s">
        <v>263</v>
      </c>
      <c r="B4" s="1171"/>
      <c r="C4" s="1171"/>
      <c r="D4" s="1171"/>
      <c r="E4" s="472">
        <f>'[10]Datos Generales'!C6</f>
        <v>0</v>
      </c>
      <c r="F4" s="472"/>
      <c r="G4" s="472"/>
      <c r="H4" s="472"/>
      <c r="I4" s="472"/>
      <c r="J4" s="472"/>
      <c r="K4" s="472"/>
      <c r="L4" s="427"/>
      <c r="M4" s="427"/>
      <c r="N4" s="427"/>
      <c r="O4" s="427"/>
      <c r="P4" s="428"/>
      <c r="Q4" s="131"/>
      <c r="R4" s="131"/>
    </row>
    <row r="5" spans="1:21" ht="16.5" customHeight="1" thickBot="1">
      <c r="A5" s="1137" t="s">
        <v>110</v>
      </c>
      <c r="B5" s="1138"/>
      <c r="C5" s="1138"/>
      <c r="D5" s="1138"/>
      <c r="E5" s="1138"/>
      <c r="F5" s="1138"/>
      <c r="G5" s="1138"/>
      <c r="H5" s="1138"/>
      <c r="I5" s="1138"/>
      <c r="J5" s="1138"/>
      <c r="K5" s="1138"/>
      <c r="L5" s="1138"/>
      <c r="M5" s="1138"/>
      <c r="N5" s="1138"/>
      <c r="O5" s="1138"/>
      <c r="P5" s="1139"/>
    </row>
    <row r="6" spans="1:21">
      <c r="B6" s="135" t="s">
        <v>134</v>
      </c>
      <c r="C6" s="136"/>
      <c r="D6" s="137"/>
      <c r="E6" s="138"/>
      <c r="F6" s="137" t="s">
        <v>135</v>
      </c>
      <c r="G6" s="137"/>
      <c r="H6" s="137"/>
      <c r="I6" s="137"/>
      <c r="J6" s="137"/>
      <c r="K6" s="137"/>
    </row>
    <row r="7" spans="1:21" ht="15.75" thickBot="1">
      <c r="B7" s="429"/>
      <c r="C7" s="430"/>
      <c r="D7" s="137"/>
      <c r="E7" s="139"/>
      <c r="F7" s="137" t="s">
        <v>136</v>
      </c>
      <c r="G7" s="137"/>
      <c r="H7" s="137"/>
      <c r="I7" s="137"/>
      <c r="J7" s="137"/>
      <c r="K7" s="137"/>
    </row>
    <row r="8" spans="1:21" ht="15.75" thickBot="1">
      <c r="B8" s="98" t="s">
        <v>137</v>
      </c>
      <c r="C8" s="141">
        <v>2019</v>
      </c>
      <c r="D8" s="473">
        <f>H23</f>
        <v>1</v>
      </c>
      <c r="E8" s="142"/>
      <c r="F8" s="137" t="s">
        <v>138</v>
      </c>
      <c r="G8" s="137"/>
      <c r="H8" s="137"/>
      <c r="I8" s="137"/>
      <c r="J8" s="137"/>
      <c r="K8" s="137"/>
    </row>
    <row r="9" spans="1:21">
      <c r="B9" s="143" t="s">
        <v>139</v>
      </c>
      <c r="C9" s="144"/>
      <c r="D9" s="137"/>
      <c r="E9" s="137"/>
      <c r="F9" s="137"/>
      <c r="G9" s="137"/>
      <c r="H9" s="137"/>
      <c r="I9" s="137"/>
      <c r="J9" s="137"/>
      <c r="K9" s="137"/>
    </row>
    <row r="10" spans="1:21">
      <c r="B10" s="1128" t="s">
        <v>140</v>
      </c>
      <c r="C10" s="1128"/>
      <c r="D10" s="1128"/>
      <c r="E10" s="145" t="s">
        <v>141</v>
      </c>
      <c r="F10" s="116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130"/>
      <c r="H10" s="1130"/>
      <c r="I10" s="1130"/>
      <c r="J10" s="1130"/>
      <c r="K10" s="1130"/>
      <c r="L10" s="1130"/>
      <c r="M10" s="1130"/>
      <c r="N10" s="1130"/>
      <c r="O10" s="1130"/>
      <c r="P10" s="1130"/>
      <c r="Q10" s="1130"/>
      <c r="R10" s="1130"/>
      <c r="S10" s="1130"/>
      <c r="T10" s="137"/>
      <c r="U10" s="137"/>
    </row>
    <row r="11" spans="1:21" ht="14.45" customHeight="1">
      <c r="B11" s="146"/>
      <c r="C11" s="144"/>
      <c r="D11" s="98" t="str">
        <f>IF(E10="SI APLICA","¿El indicador no se reporta por limitaciones de información disponible? ","")</f>
        <v xml:space="preserve">¿El indicador no se reporta por limitaciones de información disponible? </v>
      </c>
      <c r="E11" s="147" t="s">
        <v>142</v>
      </c>
      <c r="F11" s="1172"/>
      <c r="G11" s="1143"/>
      <c r="H11" s="1143"/>
      <c r="I11" s="1143"/>
      <c r="J11" s="1143"/>
      <c r="K11" s="1143"/>
      <c r="L11" s="1143"/>
      <c r="M11" s="1143"/>
      <c r="N11" s="1143"/>
      <c r="O11" s="1143"/>
      <c r="P11" s="1143"/>
      <c r="Q11" s="1143"/>
      <c r="R11" s="1143"/>
      <c r="S11" s="1143"/>
    </row>
    <row r="12" spans="1:21" ht="23.45" customHeight="1">
      <c r="B12" s="143"/>
      <c r="C12" s="144"/>
      <c r="D12" s="98" t="str">
        <f>IF(E11="SI SE REPORTA","¿Qué programas o proyectos del Plan de Acción están asociados al indicador? ","")</f>
        <v xml:space="preserve">¿Qué programas o proyectos del Plan de Acción están asociados al indicador? </v>
      </c>
      <c r="E12" s="1144" t="s">
        <v>5</v>
      </c>
      <c r="F12" s="1144"/>
      <c r="G12" s="1144"/>
      <c r="H12" s="1144"/>
      <c r="I12" s="1144"/>
      <c r="J12" s="1144"/>
      <c r="K12" s="1144"/>
      <c r="L12" s="1144"/>
      <c r="M12" s="1144"/>
      <c r="N12" s="1144"/>
      <c r="O12" s="1144"/>
      <c r="P12" s="1144"/>
      <c r="Q12" s="1144"/>
      <c r="R12" s="1144"/>
    </row>
    <row r="13" spans="1:21" ht="21.95" customHeight="1">
      <c r="B13" s="143"/>
      <c r="C13" s="144"/>
      <c r="D13" s="98" t="s">
        <v>143</v>
      </c>
      <c r="E13" s="1145"/>
      <c r="F13" s="1146"/>
      <c r="G13" s="1146"/>
      <c r="H13" s="1146"/>
      <c r="I13" s="1146"/>
      <c r="J13" s="1146"/>
      <c r="K13" s="1146"/>
      <c r="L13" s="1146"/>
      <c r="M13" s="1146"/>
      <c r="N13" s="1146"/>
      <c r="O13" s="1146"/>
      <c r="P13" s="1146"/>
      <c r="Q13" s="1146"/>
      <c r="R13" s="1147"/>
    </row>
    <row r="14" spans="1:21" ht="6.95" customHeight="1" thickBot="1">
      <c r="B14" s="143"/>
      <c r="C14" s="144"/>
      <c r="D14" s="137"/>
      <c r="E14" s="137"/>
      <c r="F14" s="137"/>
      <c r="G14" s="137"/>
      <c r="H14" s="137"/>
      <c r="I14" s="137"/>
      <c r="J14" s="137"/>
      <c r="K14" s="137"/>
    </row>
    <row r="15" spans="1:21" ht="15.75" thickBot="1">
      <c r="B15" s="1148" t="s">
        <v>144</v>
      </c>
      <c r="C15" s="148"/>
      <c r="D15" s="1173" t="s">
        <v>268</v>
      </c>
      <c r="E15" s="1174"/>
      <c r="F15" s="1174"/>
      <c r="G15" s="1174"/>
      <c r="H15" s="1174"/>
      <c r="I15" s="1174"/>
      <c r="J15" s="1175"/>
      <c r="K15" s="137"/>
    </row>
    <row r="16" spans="1:21" ht="24.75" thickBot="1">
      <c r="B16" s="1149"/>
      <c r="C16" s="435"/>
      <c r="D16" s="436" t="s">
        <v>987</v>
      </c>
      <c r="E16" s="437">
        <v>312</v>
      </c>
      <c r="F16" s="137"/>
      <c r="G16" s="137"/>
      <c r="H16" s="137"/>
      <c r="I16" s="137"/>
      <c r="J16" s="438"/>
      <c r="K16" s="137"/>
    </row>
    <row r="17" spans="2:11" ht="40.5" customHeight="1" thickBot="1">
      <c r="B17" s="1149"/>
      <c r="C17" s="435"/>
      <c r="D17" s="439" t="s">
        <v>988</v>
      </c>
      <c r="E17" s="437">
        <v>21</v>
      </c>
      <c r="F17" s="137"/>
      <c r="G17" s="137"/>
      <c r="H17" s="137"/>
      <c r="I17" s="137"/>
      <c r="J17" s="438"/>
      <c r="K17" s="137"/>
    </row>
    <row r="18" spans="2:11" ht="36.75" thickBot="1">
      <c r="B18" s="1149"/>
      <c r="C18" s="435"/>
      <c r="D18" s="439" t="s">
        <v>989</v>
      </c>
      <c r="E18" s="437">
        <v>6</v>
      </c>
      <c r="F18" s="137"/>
      <c r="G18" s="137"/>
      <c r="H18" s="137"/>
      <c r="I18" s="137"/>
      <c r="J18" s="438"/>
      <c r="K18" s="137"/>
    </row>
    <row r="19" spans="2:11" ht="15.75" thickBot="1">
      <c r="B19" s="1149"/>
      <c r="C19" s="151"/>
      <c r="D19" s="1154"/>
      <c r="E19" s="1176"/>
      <c r="F19" s="1176"/>
      <c r="G19" s="1176"/>
      <c r="H19" s="1176"/>
      <c r="I19" s="1176"/>
      <c r="J19" s="1156"/>
      <c r="K19" s="137"/>
    </row>
    <row r="20" spans="2:11" ht="15.75" thickBot="1">
      <c r="B20" s="1149"/>
      <c r="C20" s="442" t="s">
        <v>105</v>
      </c>
      <c r="D20" s="436" t="s">
        <v>418</v>
      </c>
      <c r="E20" s="443" t="s">
        <v>419</v>
      </c>
      <c r="F20" s="443" t="s">
        <v>420</v>
      </c>
      <c r="G20" s="443" t="s">
        <v>421</v>
      </c>
      <c r="H20" s="443" t="s">
        <v>422</v>
      </c>
      <c r="I20" s="443" t="s">
        <v>184</v>
      </c>
      <c r="J20" s="445"/>
      <c r="K20" s="137"/>
    </row>
    <row r="21" spans="2:11" ht="36.75" thickBot="1">
      <c r="B21" s="1149"/>
      <c r="C21" s="446" t="s">
        <v>152</v>
      </c>
      <c r="D21" s="439" t="s">
        <v>990</v>
      </c>
      <c r="E21" s="437">
        <v>0</v>
      </c>
      <c r="F21" s="437">
        <v>2</v>
      </c>
      <c r="G21" s="437">
        <v>2</v>
      </c>
      <c r="H21" s="437">
        <v>2</v>
      </c>
      <c r="I21" s="474">
        <f>SUM(E21:H21)</f>
        <v>6</v>
      </c>
      <c r="J21" s="448"/>
      <c r="K21" s="137"/>
    </row>
    <row r="22" spans="2:11" ht="36.75" thickBot="1">
      <c r="B22" s="1149"/>
      <c r="C22" s="446" t="s">
        <v>154</v>
      </c>
      <c r="D22" s="439" t="s">
        <v>991</v>
      </c>
      <c r="E22" s="437">
        <v>0</v>
      </c>
      <c r="F22" s="437"/>
      <c r="G22" s="437">
        <v>0</v>
      </c>
      <c r="H22" s="437">
        <v>2</v>
      </c>
      <c r="I22" s="474">
        <f>SUM(E22:H22)</f>
        <v>2</v>
      </c>
      <c r="J22" s="448"/>
      <c r="K22" s="137"/>
    </row>
    <row r="23" spans="2:11" ht="36.75" thickBot="1">
      <c r="B23" s="1150"/>
      <c r="C23" s="446" t="s">
        <v>156</v>
      </c>
      <c r="D23" s="439" t="s">
        <v>992</v>
      </c>
      <c r="E23" s="449" t="str">
        <f>IFERROR(E22/E21,"N.A.")</f>
        <v>N.A.</v>
      </c>
      <c r="F23" s="449">
        <f t="shared" ref="F23:I23" si="0">IFERROR(F22/F21,"N.A.")</f>
        <v>0</v>
      </c>
      <c r="G23" s="449">
        <f t="shared" si="0"/>
        <v>0</v>
      </c>
      <c r="H23" s="449">
        <f t="shared" si="0"/>
        <v>1</v>
      </c>
      <c r="I23" s="449">
        <f t="shared" si="0"/>
        <v>0.33333333333333331</v>
      </c>
      <c r="J23" s="451"/>
      <c r="K23" s="137"/>
    </row>
    <row r="24" spans="2:11" ht="24" customHeight="1" thickBot="1">
      <c r="B24" s="452" t="s">
        <v>195</v>
      </c>
      <c r="C24" s="453"/>
      <c r="D24" s="1160" t="s">
        <v>993</v>
      </c>
      <c r="E24" s="1161"/>
      <c r="F24" s="1161"/>
      <c r="G24" s="1161"/>
      <c r="H24" s="1161"/>
      <c r="I24" s="1161"/>
      <c r="J24" s="1162"/>
      <c r="K24" s="137"/>
    </row>
    <row r="25" spans="2:11" ht="24.75" thickBot="1">
      <c r="B25" s="452" t="s">
        <v>197</v>
      </c>
      <c r="C25" s="453"/>
      <c r="D25" s="1160" t="s">
        <v>401</v>
      </c>
      <c r="E25" s="1161"/>
      <c r="F25" s="1161"/>
      <c r="G25" s="1161"/>
      <c r="H25" s="1161"/>
      <c r="I25" s="1161"/>
      <c r="J25" s="1162"/>
      <c r="K25" s="137"/>
    </row>
    <row r="26" spans="2:11" ht="15.75" thickBot="1">
      <c r="B26" s="135"/>
      <c r="C26" s="136"/>
      <c r="D26" s="137"/>
      <c r="E26" s="137"/>
      <c r="F26" s="137"/>
      <c r="G26" s="137"/>
      <c r="H26" s="137"/>
      <c r="I26" s="137"/>
      <c r="J26" s="137"/>
      <c r="K26" s="137"/>
    </row>
    <row r="27" spans="2:11" ht="15" customHeight="1" thickBot="1">
      <c r="B27" s="475" t="s">
        <v>199</v>
      </c>
      <c r="C27" s="460"/>
      <c r="D27" s="460"/>
      <c r="E27" s="460"/>
      <c r="F27" s="461"/>
      <c r="G27" s="137"/>
      <c r="H27" s="137"/>
      <c r="I27" s="137"/>
      <c r="J27" s="137"/>
      <c r="K27" s="137"/>
    </row>
    <row r="28" spans="2:11" ht="15.75" thickBot="1">
      <c r="B28" s="1148">
        <v>1</v>
      </c>
      <c r="C28" s="435"/>
      <c r="D28" s="456" t="s">
        <v>200</v>
      </c>
      <c r="E28" s="476" t="s">
        <v>285</v>
      </c>
      <c r="F28" s="477"/>
      <c r="G28" s="137"/>
      <c r="H28" s="137"/>
      <c r="I28" s="137"/>
      <c r="J28" s="137"/>
      <c r="K28" s="137"/>
    </row>
    <row r="29" spans="2:11" ht="15.75" thickBot="1">
      <c r="B29" s="1149"/>
      <c r="C29" s="435"/>
      <c r="D29" s="439" t="s">
        <v>202</v>
      </c>
      <c r="E29" s="476" t="s">
        <v>994</v>
      </c>
      <c r="F29" s="477"/>
      <c r="G29" s="137"/>
      <c r="H29" s="137"/>
      <c r="I29" s="137"/>
      <c r="J29" s="137"/>
      <c r="K29" s="137"/>
    </row>
    <row r="30" spans="2:11" ht="15.75" thickBot="1">
      <c r="B30" s="1149"/>
      <c r="C30" s="435"/>
      <c r="D30" s="439" t="s">
        <v>204</v>
      </c>
      <c r="E30" s="476" t="s">
        <v>995</v>
      </c>
      <c r="F30" s="477"/>
      <c r="G30" s="137"/>
      <c r="H30" s="137"/>
      <c r="I30" s="137"/>
      <c r="J30" s="137"/>
      <c r="K30" s="137"/>
    </row>
    <row r="31" spans="2:11" ht="15.75" thickBot="1">
      <c r="B31" s="1149"/>
      <c r="C31" s="435"/>
      <c r="D31" s="439" t="s">
        <v>205</v>
      </c>
      <c r="E31" s="476" t="s">
        <v>996</v>
      </c>
      <c r="F31" s="477"/>
      <c r="G31" s="137"/>
      <c r="H31" s="137"/>
      <c r="I31" s="137"/>
      <c r="J31" s="137"/>
      <c r="K31" s="137"/>
    </row>
    <row r="32" spans="2:11" ht="15.75" thickBot="1">
      <c r="B32" s="1149"/>
      <c r="C32" s="435"/>
      <c r="D32" s="439" t="s">
        <v>207</v>
      </c>
      <c r="E32" s="476" t="s">
        <v>997</v>
      </c>
      <c r="F32" s="477"/>
      <c r="G32" s="137"/>
      <c r="H32" s="137"/>
      <c r="I32" s="137"/>
      <c r="J32" s="137"/>
      <c r="K32" s="137"/>
    </row>
    <row r="33" spans="2:11" ht="15.75" thickBot="1">
      <c r="B33" s="1149"/>
      <c r="C33" s="435"/>
      <c r="D33" s="439" t="s">
        <v>208</v>
      </c>
      <c r="E33" s="476" t="s">
        <v>998</v>
      </c>
      <c r="F33" s="477"/>
      <c r="G33" s="137"/>
      <c r="H33" s="137"/>
      <c r="I33" s="137"/>
      <c r="J33" s="137"/>
      <c r="K33" s="137"/>
    </row>
    <row r="34" spans="2:11" ht="15.75" thickBot="1">
      <c r="B34" s="1150"/>
      <c r="C34" s="446"/>
      <c r="D34" s="439" t="s">
        <v>210</v>
      </c>
      <c r="E34" s="476" t="s">
        <v>999</v>
      </c>
      <c r="F34" s="477"/>
      <c r="G34" s="137"/>
      <c r="H34" s="137"/>
      <c r="I34" s="137"/>
      <c r="J34" s="137"/>
      <c r="K34" s="137"/>
    </row>
    <row r="35" spans="2:11" ht="15.75" thickBot="1">
      <c r="B35" s="135"/>
      <c r="C35" s="136"/>
      <c r="D35" s="137"/>
      <c r="E35" s="137"/>
      <c r="F35" s="137"/>
      <c r="G35" s="137"/>
      <c r="H35" s="137"/>
      <c r="I35" s="137"/>
      <c r="J35" s="137"/>
      <c r="K35" s="137"/>
    </row>
    <row r="36" spans="2:11" ht="15" customHeight="1" thickBot="1">
      <c r="B36" s="475" t="s">
        <v>212</v>
      </c>
      <c r="C36" s="460"/>
      <c r="D36" s="460"/>
      <c r="E36" s="460"/>
      <c r="F36" s="461"/>
      <c r="G36" s="137"/>
      <c r="H36" s="137"/>
      <c r="I36" s="137"/>
      <c r="J36" s="137"/>
      <c r="K36" s="137"/>
    </row>
    <row r="37" spans="2:11" ht="15.75" thickBot="1">
      <c r="B37" s="1148">
        <v>1</v>
      </c>
      <c r="C37" s="435"/>
      <c r="D37" s="456" t="s">
        <v>200</v>
      </c>
      <c r="E37" s="457" t="s">
        <v>213</v>
      </c>
      <c r="F37" s="477"/>
      <c r="G37" s="137"/>
      <c r="H37" s="137"/>
      <c r="I37" s="137"/>
      <c r="J37" s="137"/>
      <c r="K37" s="137"/>
    </row>
    <row r="38" spans="2:11" ht="15.75" thickBot="1">
      <c r="B38" s="1149"/>
      <c r="C38" s="435"/>
      <c r="D38" s="439" t="s">
        <v>202</v>
      </c>
      <c r="E38" s="457" t="s">
        <v>292</v>
      </c>
      <c r="F38" s="477"/>
      <c r="G38" s="137"/>
      <c r="H38" s="137"/>
      <c r="I38" s="137"/>
      <c r="J38" s="137"/>
      <c r="K38" s="137"/>
    </row>
    <row r="39" spans="2:11" ht="15.75" thickBot="1">
      <c r="B39" s="1149"/>
      <c r="C39" s="435"/>
      <c r="D39" s="439" t="s">
        <v>204</v>
      </c>
      <c r="E39" s="458"/>
      <c r="F39" s="477"/>
      <c r="G39" s="137"/>
      <c r="H39" s="137"/>
      <c r="I39" s="137"/>
      <c r="J39" s="137"/>
      <c r="K39" s="137"/>
    </row>
    <row r="40" spans="2:11" ht="15.75" thickBot="1">
      <c r="B40" s="1149"/>
      <c r="C40" s="435"/>
      <c r="D40" s="439" t="s">
        <v>205</v>
      </c>
      <c r="E40" s="458"/>
      <c r="F40" s="477"/>
      <c r="G40" s="137"/>
      <c r="H40" s="137"/>
      <c r="I40" s="137"/>
      <c r="J40" s="137"/>
      <c r="K40" s="137"/>
    </row>
    <row r="41" spans="2:11" ht="15.75" thickBot="1">
      <c r="B41" s="1149"/>
      <c r="C41" s="435"/>
      <c r="D41" s="439" t="s">
        <v>207</v>
      </c>
      <c r="E41" s="458"/>
      <c r="F41" s="477"/>
      <c r="G41" s="137"/>
      <c r="H41" s="137"/>
      <c r="I41" s="137"/>
      <c r="J41" s="137"/>
      <c r="K41" s="137"/>
    </row>
    <row r="42" spans="2:11" ht="15.75" thickBot="1">
      <c r="B42" s="1149"/>
      <c r="C42" s="435"/>
      <c r="D42" s="439" t="s">
        <v>208</v>
      </c>
      <c r="E42" s="458"/>
      <c r="F42" s="477"/>
      <c r="G42" s="137"/>
      <c r="H42" s="137"/>
      <c r="I42" s="137"/>
      <c r="J42" s="137"/>
      <c r="K42" s="137"/>
    </row>
    <row r="43" spans="2:11" ht="15.75" thickBot="1">
      <c r="B43" s="1150"/>
      <c r="C43" s="446"/>
      <c r="D43" s="439" t="s">
        <v>210</v>
      </c>
      <c r="E43" s="458"/>
      <c r="F43" s="477"/>
      <c r="G43" s="137"/>
      <c r="H43" s="137"/>
      <c r="I43" s="137"/>
      <c r="J43" s="137"/>
      <c r="K43" s="137"/>
    </row>
    <row r="44" spans="2:11" ht="15.75" thickBot="1">
      <c r="B44" s="135"/>
      <c r="C44" s="136"/>
      <c r="D44" s="137"/>
      <c r="E44" s="137"/>
      <c r="F44" s="137"/>
      <c r="G44" s="137"/>
      <c r="H44" s="137"/>
      <c r="I44" s="137"/>
      <c r="J44" s="137"/>
      <c r="K44" s="137"/>
    </row>
    <row r="45" spans="2:11" ht="15" customHeight="1" thickBot="1">
      <c r="B45" s="475" t="s">
        <v>215</v>
      </c>
      <c r="C45" s="460"/>
      <c r="D45" s="460"/>
      <c r="E45" s="461"/>
      <c r="G45" s="137"/>
      <c r="H45" s="137"/>
      <c r="I45" s="137"/>
      <c r="J45" s="137"/>
      <c r="K45" s="137"/>
    </row>
    <row r="46" spans="2:11" ht="24.75" thickBot="1">
      <c r="B46" s="452" t="s">
        <v>216</v>
      </c>
      <c r="C46" s="439" t="s">
        <v>217</v>
      </c>
      <c r="D46" s="439" t="s">
        <v>218</v>
      </c>
      <c r="E46" s="439" t="s">
        <v>219</v>
      </c>
      <c r="F46" s="137"/>
      <c r="G46" s="137"/>
      <c r="H46" s="137"/>
      <c r="I46" s="137"/>
      <c r="J46" s="137"/>
    </row>
    <row r="47" spans="2:11" ht="72.75" thickBot="1">
      <c r="B47" s="462">
        <v>42401</v>
      </c>
      <c r="C47" s="439">
        <v>0.01</v>
      </c>
      <c r="D47" s="463" t="s">
        <v>1000</v>
      </c>
      <c r="E47" s="439"/>
      <c r="F47" s="137"/>
      <c r="G47" s="137"/>
      <c r="H47" s="137"/>
      <c r="I47" s="137"/>
      <c r="J47" s="137"/>
    </row>
    <row r="48" spans="2:11" ht="15.75" thickBot="1">
      <c r="B48" s="158"/>
      <c r="C48" s="159"/>
      <c r="D48" s="137"/>
      <c r="E48" s="137"/>
      <c r="F48" s="137"/>
      <c r="G48" s="137"/>
      <c r="H48" s="137"/>
      <c r="I48" s="137"/>
      <c r="J48" s="137"/>
      <c r="K48" s="137"/>
    </row>
    <row r="49" spans="2:11">
      <c r="B49" s="464" t="s">
        <v>167</v>
      </c>
      <c r="C49" s="465"/>
      <c r="D49" s="137"/>
      <c r="E49" s="137"/>
      <c r="F49" s="137"/>
      <c r="G49" s="137"/>
      <c r="H49" s="137"/>
      <c r="I49" s="137"/>
      <c r="J49" s="137"/>
      <c r="K49" s="137"/>
    </row>
    <row r="50" spans="2:11">
      <c r="B50" s="1177" t="s">
        <v>1512</v>
      </c>
      <c r="C50" s="1178"/>
      <c r="D50" s="1178"/>
      <c r="E50" s="1179"/>
      <c r="F50" s="137"/>
      <c r="G50" s="137"/>
      <c r="H50" s="137"/>
      <c r="I50" s="137"/>
      <c r="J50" s="137"/>
      <c r="K50" s="137"/>
    </row>
    <row r="51" spans="2:11">
      <c r="B51" s="1180"/>
      <c r="C51" s="1181"/>
      <c r="D51" s="1181"/>
      <c r="E51" s="1182"/>
      <c r="F51" s="137"/>
      <c r="G51" s="137"/>
      <c r="H51" s="137"/>
      <c r="I51" s="137"/>
      <c r="J51" s="137"/>
      <c r="K51" s="137"/>
    </row>
    <row r="52" spans="2:11" ht="15.75" thickBot="1">
      <c r="B52" s="137"/>
      <c r="D52" s="137"/>
      <c r="E52" s="137"/>
      <c r="F52" s="137"/>
      <c r="G52" s="137"/>
      <c r="H52" s="137"/>
      <c r="I52" s="137"/>
      <c r="J52" s="137"/>
      <c r="K52" s="137"/>
    </row>
    <row r="53" spans="2:11" ht="24.75" thickBot="1">
      <c r="B53" s="466" t="s">
        <v>221</v>
      </c>
      <c r="C53" s="467"/>
      <c r="D53" s="137"/>
      <c r="E53" s="137"/>
      <c r="F53" s="137"/>
      <c r="G53" s="137"/>
      <c r="H53" s="137"/>
      <c r="I53" s="137"/>
      <c r="J53" s="137"/>
      <c r="K53" s="137"/>
    </row>
    <row r="54" spans="2:11" ht="15.75" thickBot="1">
      <c r="B54" s="135"/>
      <c r="C54" s="136"/>
      <c r="D54" s="137"/>
      <c r="E54" s="137"/>
      <c r="F54" s="137"/>
      <c r="G54" s="137"/>
      <c r="H54" s="137"/>
      <c r="I54" s="137"/>
      <c r="J54" s="137"/>
      <c r="K54" s="137"/>
    </row>
    <row r="55" spans="2:11" ht="60.75" thickBot="1">
      <c r="B55" s="468" t="s">
        <v>222</v>
      </c>
      <c r="C55" s="442"/>
      <c r="D55" s="436" t="s">
        <v>1001</v>
      </c>
      <c r="E55" s="137"/>
      <c r="F55" s="137"/>
      <c r="G55" s="137"/>
      <c r="H55" s="137"/>
      <c r="I55" s="137"/>
      <c r="J55" s="137"/>
      <c r="K55" s="137"/>
    </row>
    <row r="56" spans="2:11">
      <c r="B56" s="1148" t="s">
        <v>224</v>
      </c>
      <c r="C56" s="435"/>
      <c r="D56" s="469" t="s">
        <v>225</v>
      </c>
      <c r="E56" s="137"/>
      <c r="F56" s="137"/>
      <c r="G56" s="137"/>
      <c r="H56" s="137"/>
      <c r="I56" s="137"/>
      <c r="J56" s="137"/>
      <c r="K56" s="137"/>
    </row>
    <row r="57" spans="2:11" ht="60">
      <c r="B57" s="1149"/>
      <c r="C57" s="435"/>
      <c r="D57" s="470" t="s">
        <v>1002</v>
      </c>
      <c r="E57" s="137"/>
      <c r="F57" s="137"/>
      <c r="G57" s="137"/>
      <c r="H57" s="137"/>
      <c r="I57" s="137"/>
      <c r="J57" s="137"/>
      <c r="K57" s="137"/>
    </row>
    <row r="58" spans="2:11">
      <c r="B58" s="1149"/>
      <c r="C58" s="435"/>
      <c r="D58" s="469" t="s">
        <v>296</v>
      </c>
      <c r="E58" s="137"/>
      <c r="F58" s="137"/>
      <c r="G58" s="137"/>
      <c r="H58" s="137"/>
      <c r="I58" s="137"/>
      <c r="J58" s="137"/>
      <c r="K58" s="137"/>
    </row>
    <row r="59" spans="2:11" ht="24">
      <c r="B59" s="1149"/>
      <c r="C59" s="435"/>
      <c r="D59" s="470" t="s">
        <v>1003</v>
      </c>
      <c r="E59" s="137"/>
      <c r="F59" s="137"/>
      <c r="G59" s="137"/>
      <c r="H59" s="137"/>
      <c r="I59" s="137"/>
      <c r="J59" s="137"/>
      <c r="K59" s="137"/>
    </row>
    <row r="60" spans="2:11">
      <c r="B60" s="1149"/>
      <c r="C60" s="435"/>
      <c r="D60" s="470" t="s">
        <v>539</v>
      </c>
      <c r="E60" s="137"/>
      <c r="F60" s="137"/>
      <c r="G60" s="137"/>
      <c r="H60" s="137"/>
      <c r="I60" s="137"/>
      <c r="J60" s="137"/>
      <c r="K60" s="137"/>
    </row>
    <row r="61" spans="2:11" ht="36">
      <c r="B61" s="1149"/>
      <c r="C61" s="435"/>
      <c r="D61" s="470" t="s">
        <v>1004</v>
      </c>
      <c r="E61" s="137"/>
      <c r="F61" s="137"/>
      <c r="G61" s="137"/>
      <c r="H61" s="137"/>
      <c r="I61" s="137"/>
      <c r="J61" s="137"/>
      <c r="K61" s="137"/>
    </row>
    <row r="62" spans="2:11">
      <c r="B62" s="1149"/>
      <c r="C62" s="435"/>
      <c r="D62" s="469" t="s">
        <v>1005</v>
      </c>
      <c r="E62" s="137"/>
      <c r="F62" s="137"/>
      <c r="G62" s="137"/>
      <c r="H62" s="137"/>
      <c r="I62" s="137"/>
      <c r="J62" s="137"/>
      <c r="K62" s="137"/>
    </row>
    <row r="63" spans="2:11" ht="24.75" thickBot="1">
      <c r="B63" s="1150"/>
      <c r="C63" s="446"/>
      <c r="D63" s="439" t="s">
        <v>1006</v>
      </c>
      <c r="E63" s="137"/>
      <c r="F63" s="137"/>
      <c r="G63" s="137"/>
      <c r="H63" s="137"/>
      <c r="I63" s="137"/>
      <c r="J63" s="137"/>
      <c r="K63" s="137"/>
    </row>
    <row r="64" spans="2:11" ht="24.75" thickBot="1">
      <c r="B64" s="452" t="s">
        <v>232</v>
      </c>
      <c r="C64" s="446"/>
      <c r="D64" s="439"/>
      <c r="E64" s="137"/>
      <c r="F64" s="137"/>
      <c r="G64" s="137"/>
      <c r="H64" s="137"/>
      <c r="I64" s="137"/>
      <c r="J64" s="137"/>
      <c r="K64" s="137"/>
    </row>
    <row r="65" spans="2:11" ht="108">
      <c r="B65" s="1148" t="s">
        <v>233</v>
      </c>
      <c r="C65" s="435"/>
      <c r="D65" s="470" t="s">
        <v>1007</v>
      </c>
      <c r="E65" s="137"/>
      <c r="F65" s="137"/>
      <c r="G65" s="137"/>
      <c r="H65" s="137"/>
      <c r="I65" s="137"/>
      <c r="J65" s="137"/>
      <c r="K65" s="137"/>
    </row>
    <row r="66" spans="2:11" ht="240">
      <c r="B66" s="1149"/>
      <c r="C66" s="435"/>
      <c r="D66" s="470" t="s">
        <v>1008</v>
      </c>
      <c r="E66" s="137"/>
      <c r="F66" s="137"/>
      <c r="G66" s="137"/>
      <c r="H66" s="137"/>
      <c r="I66" s="137"/>
      <c r="J66" s="137"/>
      <c r="K66" s="137"/>
    </row>
    <row r="67" spans="2:11" ht="48.75" thickBot="1">
      <c r="B67" s="1150"/>
      <c r="C67" s="446"/>
      <c r="D67" s="439" t="s">
        <v>1009</v>
      </c>
      <c r="E67" s="137"/>
      <c r="F67" s="137"/>
      <c r="G67" s="137"/>
      <c r="H67" s="137"/>
      <c r="I67" s="137"/>
      <c r="J67" s="137"/>
      <c r="K67" s="137"/>
    </row>
    <row r="68" spans="2:11">
      <c r="B68" s="1148" t="s">
        <v>245</v>
      </c>
      <c r="C68" s="435"/>
      <c r="D68" s="470"/>
      <c r="E68" s="137"/>
      <c r="F68" s="137"/>
      <c r="G68" s="137"/>
      <c r="H68" s="137"/>
      <c r="I68" s="137"/>
      <c r="J68" s="137"/>
      <c r="K68" s="137"/>
    </row>
    <row r="69" spans="2:11">
      <c r="B69" s="1149"/>
      <c r="C69" s="435"/>
      <c r="D69" s="471"/>
      <c r="E69" s="137"/>
      <c r="F69" s="137"/>
      <c r="G69" s="137"/>
      <c r="H69" s="137"/>
      <c r="I69" s="137"/>
      <c r="J69" s="137"/>
      <c r="K69" s="137"/>
    </row>
    <row r="70" spans="2:11">
      <c r="B70" s="1149"/>
      <c r="C70" s="435"/>
      <c r="D70" s="470" t="s">
        <v>247</v>
      </c>
      <c r="E70" s="137"/>
      <c r="F70" s="137"/>
      <c r="G70" s="137"/>
      <c r="H70" s="137"/>
      <c r="I70" s="137"/>
      <c r="J70" s="137"/>
      <c r="K70" s="137"/>
    </row>
    <row r="71" spans="2:11" ht="37.5">
      <c r="B71" s="1149"/>
      <c r="C71" s="435"/>
      <c r="D71" s="470" t="s">
        <v>1010</v>
      </c>
      <c r="E71" s="137"/>
      <c r="F71" s="137"/>
      <c r="G71" s="137"/>
      <c r="H71" s="137"/>
      <c r="I71" s="137"/>
      <c r="J71" s="137"/>
      <c r="K71" s="137"/>
    </row>
    <row r="72" spans="2:11" ht="37.5">
      <c r="B72" s="1149"/>
      <c r="C72" s="435"/>
      <c r="D72" s="470" t="s">
        <v>1011</v>
      </c>
      <c r="E72" s="137"/>
      <c r="F72" s="137"/>
      <c r="G72" s="137"/>
      <c r="H72" s="137"/>
      <c r="I72" s="137"/>
      <c r="J72" s="137"/>
      <c r="K72" s="137"/>
    </row>
    <row r="73" spans="2:11" ht="37.5">
      <c r="B73" s="1149"/>
      <c r="C73" s="435"/>
      <c r="D73" s="470" t="s">
        <v>1012</v>
      </c>
      <c r="E73" s="137"/>
      <c r="F73" s="137"/>
      <c r="G73" s="137"/>
      <c r="H73" s="137"/>
      <c r="I73" s="137"/>
      <c r="J73" s="137"/>
      <c r="K73" s="137"/>
    </row>
    <row r="74" spans="2:11" ht="48.75" thickBot="1">
      <c r="B74" s="1150"/>
      <c r="C74" s="446"/>
      <c r="D74" s="439" t="s">
        <v>1013</v>
      </c>
      <c r="E74" s="137"/>
      <c r="F74" s="137"/>
      <c r="G74" s="137"/>
      <c r="H74" s="137"/>
      <c r="I74" s="137"/>
      <c r="J74" s="137"/>
      <c r="K74" s="137"/>
    </row>
    <row r="75" spans="2:11">
      <c r="B75" s="137"/>
      <c r="D75" s="137"/>
      <c r="E75" s="137"/>
      <c r="F75" s="137"/>
      <c r="G75" s="137"/>
      <c r="H75" s="137"/>
      <c r="I75" s="137"/>
      <c r="J75" s="137"/>
      <c r="K75" s="137"/>
    </row>
  </sheetData>
  <sheetProtection algorithmName="SHA-512" hashValue="48e8Nn2uDyN0PJPoz1aQyBCzILgUQUYzTILbpISbB8OJqKYuYJ97ObDyOuAu9sAECOMtIlw0jIqWBsOf4OhX4A==" saltValue="rFoWkFjKx1ki1tyIhJZmsw==" spinCount="100000" sheet="1" objects="1" scenarios="1" selectLockedCells="1" selectUnlockedCells="1"/>
  <mergeCells count="21">
    <mergeCell ref="B65:B67"/>
    <mergeCell ref="B68:B74"/>
    <mergeCell ref="D24:J24"/>
    <mergeCell ref="D25:J25"/>
    <mergeCell ref="B28:B34"/>
    <mergeCell ref="B37:B43"/>
    <mergeCell ref="B50:E51"/>
    <mergeCell ref="B56:B63"/>
    <mergeCell ref="F11:S11"/>
    <mergeCell ref="E12:R12"/>
    <mergeCell ref="E13:R13"/>
    <mergeCell ref="B15:B23"/>
    <mergeCell ref="D15:J15"/>
    <mergeCell ref="D19:J19"/>
    <mergeCell ref="B10:D10"/>
    <mergeCell ref="F10:S10"/>
    <mergeCell ref="A1:P1"/>
    <mergeCell ref="A2:P2"/>
    <mergeCell ref="A3:P3"/>
    <mergeCell ref="A4:D4"/>
    <mergeCell ref="A5:P5"/>
  </mergeCells>
  <conditionalFormatting sqref="F10">
    <cfRule type="notContainsBlanks" dxfId="57" priority="4">
      <formula>LEN(TRIM(F10))&gt;0</formula>
    </cfRule>
  </conditionalFormatting>
  <conditionalFormatting sqref="F11:S11">
    <cfRule type="expression" dxfId="56" priority="2">
      <formula>E11="NO SE REPORTA"</formula>
    </cfRule>
    <cfRule type="expression" dxfId="55" priority="3">
      <formula>E10="NO APLICA"</formula>
    </cfRule>
  </conditionalFormatting>
  <conditionalFormatting sqref="E12:R12">
    <cfRule type="expression" dxfId="54"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formula1>0</formula1>
    </dataValidation>
    <dataValidation allowBlank="1" showInputMessage="1" showErrorMessage="1" sqref="I21:I22"/>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3622047244094491" right="0.23622047244094491" top="0.74803149606299213" bottom="0.74803149606299213" header="0.31496062992125984" footer="0.31496062992125984"/>
  <pageSetup scale="75"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8"/>
  <sheetViews>
    <sheetView showGridLines="0" zoomScale="98" zoomScaleNormal="98" zoomScalePageLayoutView="98" workbookViewId="0">
      <selection activeCell="M51" sqref="M51"/>
    </sheetView>
  </sheetViews>
  <sheetFormatPr baseColWidth="10" defaultColWidth="10.85546875" defaultRowHeight="15"/>
  <cols>
    <col min="1" max="1" width="1.85546875" style="131" customWidth="1"/>
    <col min="2" max="2" width="12.85546875" style="131" customWidth="1"/>
    <col min="3" max="3" width="5" style="160" bestFit="1" customWidth="1"/>
    <col min="4" max="4" width="34.85546875" style="131" customWidth="1"/>
    <col min="5" max="5" width="12.140625" style="131" customWidth="1"/>
    <col min="6" max="16384" width="10.85546875" style="131"/>
  </cols>
  <sheetData>
    <row r="1" spans="1:21" s="424" customFormat="1" ht="100.5" customHeight="1" thickBot="1">
      <c r="A1" s="1131"/>
      <c r="B1" s="1132"/>
      <c r="C1" s="1132"/>
      <c r="D1" s="1132"/>
      <c r="E1" s="1132"/>
      <c r="F1" s="1132"/>
      <c r="G1" s="1132"/>
      <c r="H1" s="1132"/>
      <c r="I1" s="1132"/>
      <c r="J1" s="1132"/>
      <c r="K1" s="1132"/>
      <c r="L1" s="1132"/>
      <c r="M1" s="1132"/>
      <c r="N1" s="1132"/>
      <c r="O1" s="1132"/>
      <c r="P1" s="1133"/>
      <c r="Q1" s="131"/>
      <c r="R1" s="131"/>
    </row>
    <row r="2" spans="1:21" s="425" customFormat="1" ht="16.5" thickBot="1">
      <c r="A2" s="1134">
        <f>'[11]Datos Generales'!C5</f>
        <v>0</v>
      </c>
      <c r="B2" s="1135"/>
      <c r="C2" s="1135"/>
      <c r="D2" s="1135"/>
      <c r="E2" s="1135"/>
      <c r="F2" s="1135"/>
      <c r="G2" s="1135"/>
      <c r="H2" s="1135"/>
      <c r="I2" s="1135"/>
      <c r="J2" s="1135"/>
      <c r="K2" s="1135"/>
      <c r="L2" s="1135"/>
      <c r="M2" s="1135"/>
      <c r="N2" s="1135"/>
      <c r="O2" s="1135"/>
      <c r="P2" s="1136"/>
      <c r="Q2" s="131"/>
      <c r="R2" s="131"/>
    </row>
    <row r="3" spans="1:21" s="425" customFormat="1" ht="16.5" thickBot="1">
      <c r="A3" s="1137" t="s">
        <v>104</v>
      </c>
      <c r="B3" s="1138"/>
      <c r="C3" s="1138"/>
      <c r="D3" s="1138"/>
      <c r="E3" s="1138"/>
      <c r="F3" s="1138"/>
      <c r="G3" s="1138"/>
      <c r="H3" s="1138"/>
      <c r="I3" s="1138"/>
      <c r="J3" s="1138"/>
      <c r="K3" s="1138"/>
      <c r="L3" s="1138"/>
      <c r="M3" s="1138"/>
      <c r="N3" s="1138"/>
      <c r="O3" s="1138"/>
      <c r="P3" s="1139"/>
      <c r="Q3" s="131"/>
      <c r="R3" s="131"/>
    </row>
    <row r="4" spans="1:21" s="425" customFormat="1" ht="16.5" thickBot="1">
      <c r="A4" s="1140" t="s">
        <v>263</v>
      </c>
      <c r="B4" s="1141"/>
      <c r="C4" s="1141"/>
      <c r="D4" s="1141"/>
      <c r="E4" s="426">
        <v>2019</v>
      </c>
      <c r="F4" s="426"/>
      <c r="G4" s="426"/>
      <c r="H4" s="426"/>
      <c r="I4" s="426"/>
      <c r="J4" s="426"/>
      <c r="K4" s="426"/>
      <c r="L4" s="427"/>
      <c r="M4" s="427"/>
      <c r="N4" s="427"/>
      <c r="O4" s="427"/>
      <c r="P4" s="428"/>
      <c r="Q4" s="131"/>
      <c r="R4" s="131"/>
    </row>
    <row r="5" spans="1:21" ht="16.5" customHeight="1" thickBot="1">
      <c r="A5" s="1137" t="s">
        <v>111</v>
      </c>
      <c r="B5" s="1138"/>
      <c r="C5" s="1138"/>
      <c r="D5" s="1138"/>
      <c r="E5" s="1138"/>
      <c r="F5" s="1138"/>
      <c r="G5" s="1138"/>
      <c r="H5" s="1138"/>
      <c r="I5" s="1138"/>
      <c r="J5" s="1138"/>
      <c r="K5" s="1138"/>
      <c r="L5" s="1138"/>
      <c r="M5" s="1138"/>
      <c r="N5" s="1138"/>
      <c r="O5" s="1138"/>
      <c r="P5" s="1139"/>
    </row>
    <row r="6" spans="1:21">
      <c r="B6" s="135" t="s">
        <v>134</v>
      </c>
      <c r="C6" s="136"/>
      <c r="D6" s="137"/>
      <c r="E6" s="138"/>
      <c r="F6" s="137" t="s">
        <v>135</v>
      </c>
      <c r="G6" s="137"/>
      <c r="H6" s="137"/>
      <c r="I6" s="137"/>
      <c r="J6" s="137"/>
      <c r="K6" s="137"/>
    </row>
    <row r="7" spans="1:21" ht="15.75" thickBot="1">
      <c r="B7" s="429"/>
      <c r="C7" s="430"/>
      <c r="D7" s="137"/>
      <c r="E7" s="139"/>
      <c r="F7" s="137" t="s">
        <v>136</v>
      </c>
      <c r="G7" s="137"/>
      <c r="H7" s="137"/>
      <c r="I7" s="137"/>
      <c r="J7" s="137"/>
      <c r="K7" s="137"/>
    </row>
    <row r="8" spans="1:21" ht="15.75" thickBot="1">
      <c r="B8" s="98" t="s">
        <v>137</v>
      </c>
      <c r="C8" s="141">
        <v>2019</v>
      </c>
      <c r="D8" s="431">
        <f>IF(E10="NO APLICA","NO APLICA",IF(E11="NO SE REPORTA","SIN INFORMACION",+H22))</f>
        <v>1</v>
      </c>
      <c r="E8" s="142"/>
      <c r="F8" s="137" t="s">
        <v>138</v>
      </c>
      <c r="G8" s="137"/>
      <c r="H8" s="137"/>
      <c r="I8" s="137"/>
      <c r="J8" s="137"/>
      <c r="K8" s="137"/>
    </row>
    <row r="9" spans="1:21">
      <c r="B9" s="143" t="s">
        <v>139</v>
      </c>
      <c r="C9" s="144"/>
      <c r="D9" s="137"/>
      <c r="E9" s="137"/>
      <c r="F9" s="137"/>
      <c r="G9" s="137"/>
      <c r="H9" s="137"/>
      <c r="I9" s="137"/>
      <c r="J9" s="137"/>
      <c r="K9" s="137"/>
    </row>
    <row r="10" spans="1:21">
      <c r="B10" s="1128" t="s">
        <v>140</v>
      </c>
      <c r="C10" s="1128"/>
      <c r="D10" s="1128"/>
      <c r="E10" s="145" t="s">
        <v>141</v>
      </c>
      <c r="F10" s="116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130"/>
      <c r="H10" s="1130"/>
      <c r="I10" s="1130"/>
      <c r="J10" s="1130"/>
      <c r="K10" s="1130"/>
      <c r="L10" s="1130"/>
      <c r="M10" s="1130"/>
      <c r="N10" s="1130"/>
      <c r="O10" s="1130"/>
      <c r="P10" s="1130"/>
      <c r="Q10" s="1130"/>
      <c r="R10" s="1130"/>
      <c r="S10" s="1130"/>
      <c r="T10" s="137"/>
      <c r="U10" s="137"/>
    </row>
    <row r="11" spans="1:21" ht="14.45" customHeight="1">
      <c r="B11" s="146"/>
      <c r="C11" s="144"/>
      <c r="D11" s="98" t="str">
        <f>IF(E10="SI APLICA","¿El indicador no se reporta por limitaciones de información disponible? ","")</f>
        <v xml:space="preserve">¿El indicador no se reporta por limitaciones de información disponible? </v>
      </c>
      <c r="E11" s="147" t="s">
        <v>142</v>
      </c>
      <c r="F11" s="1172"/>
      <c r="G11" s="1143"/>
      <c r="H11" s="1143"/>
      <c r="I11" s="1143"/>
      <c r="J11" s="1143"/>
      <c r="K11" s="1143"/>
      <c r="L11" s="1143"/>
      <c r="M11" s="1143"/>
      <c r="N11" s="1143"/>
      <c r="O11" s="1143"/>
      <c r="P11" s="1143"/>
      <c r="Q11" s="1143"/>
      <c r="R11" s="1143"/>
      <c r="S11" s="1143"/>
    </row>
    <row r="12" spans="1:21" ht="23.45" customHeight="1">
      <c r="B12" s="143"/>
      <c r="C12" s="144"/>
      <c r="D12" s="98" t="str">
        <f>IF(E11="SI SE REPORTA","¿Qué programas o proyectos del Plan de Acción están asociados al indicador? ","")</f>
        <v xml:space="preserve">¿Qué programas o proyectos del Plan de Acción están asociados al indicador? </v>
      </c>
      <c r="E12" s="1144"/>
      <c r="F12" s="1144"/>
      <c r="G12" s="1144"/>
      <c r="H12" s="1144"/>
      <c r="I12" s="1144"/>
      <c r="J12" s="1144"/>
      <c r="K12" s="1144"/>
      <c r="L12" s="1144"/>
      <c r="M12" s="1144"/>
      <c r="N12" s="1144"/>
      <c r="O12" s="1144"/>
      <c r="P12" s="1144"/>
      <c r="Q12" s="1144"/>
      <c r="R12" s="1144"/>
    </row>
    <row r="13" spans="1:21" ht="21.95" customHeight="1">
      <c r="B13" s="143"/>
      <c r="C13" s="144"/>
      <c r="D13" s="98" t="s">
        <v>143</v>
      </c>
      <c r="E13" s="1145"/>
      <c r="F13" s="1146"/>
      <c r="G13" s="1146"/>
      <c r="H13" s="1146"/>
      <c r="I13" s="1146"/>
      <c r="J13" s="1146"/>
      <c r="K13" s="1146"/>
      <c r="L13" s="1146"/>
      <c r="M13" s="1146"/>
      <c r="N13" s="1146"/>
      <c r="O13" s="1146"/>
      <c r="P13" s="1146"/>
      <c r="Q13" s="1146"/>
      <c r="R13" s="1147"/>
    </row>
    <row r="14" spans="1:21" ht="6.95" customHeight="1" thickBot="1">
      <c r="B14" s="143"/>
      <c r="C14" s="144"/>
      <c r="D14" s="137"/>
      <c r="E14" s="137"/>
      <c r="F14" s="137"/>
      <c r="G14" s="137"/>
      <c r="H14" s="137"/>
      <c r="I14" s="137"/>
      <c r="J14" s="137"/>
      <c r="K14" s="137"/>
    </row>
    <row r="15" spans="1:21" ht="15.75" thickBot="1">
      <c r="B15" s="1148" t="s">
        <v>144</v>
      </c>
      <c r="C15" s="148"/>
      <c r="D15" s="1173" t="s">
        <v>268</v>
      </c>
      <c r="E15" s="1174"/>
      <c r="F15" s="1174"/>
      <c r="G15" s="1174"/>
      <c r="H15" s="1174"/>
      <c r="I15" s="1174"/>
      <c r="J15" s="1175"/>
      <c r="K15" s="137"/>
    </row>
    <row r="16" spans="1:21" ht="36.75" thickBot="1">
      <c r="B16" s="1149"/>
      <c r="C16" s="435"/>
      <c r="D16" s="436" t="s">
        <v>1041</v>
      </c>
      <c r="E16" s="437">
        <v>26</v>
      </c>
      <c r="F16" s="137"/>
      <c r="G16" s="137"/>
      <c r="H16" s="137"/>
      <c r="I16" s="137"/>
      <c r="J16" s="438"/>
      <c r="K16" s="137"/>
    </row>
    <row r="17" spans="2:11" ht="48.75" thickBot="1">
      <c r="B17" s="1149"/>
      <c r="C17" s="435"/>
      <c r="D17" s="439" t="s">
        <v>1042</v>
      </c>
      <c r="E17" s="437">
        <v>30</v>
      </c>
      <c r="F17" s="137"/>
      <c r="G17" s="137"/>
      <c r="H17" s="137"/>
      <c r="I17" s="137"/>
      <c r="J17" s="438"/>
      <c r="K17" s="137"/>
    </row>
    <row r="18" spans="2:11" ht="15.75" thickBot="1">
      <c r="B18" s="1149"/>
      <c r="C18" s="151"/>
      <c r="D18" s="1154"/>
      <c r="E18" s="1176"/>
      <c r="F18" s="1176"/>
      <c r="G18" s="1176"/>
      <c r="H18" s="1176"/>
      <c r="I18" s="1176"/>
      <c r="J18" s="1156"/>
      <c r="K18" s="137"/>
    </row>
    <row r="19" spans="2:11" ht="15.75" thickBot="1">
      <c r="B19" s="1149"/>
      <c r="C19" s="442" t="s">
        <v>105</v>
      </c>
      <c r="D19" s="436" t="s">
        <v>418</v>
      </c>
      <c r="E19" s="478" t="s">
        <v>419</v>
      </c>
      <c r="F19" s="478" t="s">
        <v>420</v>
      </c>
      <c r="G19" s="478" t="s">
        <v>421</v>
      </c>
      <c r="H19" s="478" t="s">
        <v>422</v>
      </c>
      <c r="I19" s="444" t="s">
        <v>167</v>
      </c>
      <c r="J19" s="445"/>
      <c r="K19" s="137"/>
    </row>
    <row r="20" spans="2:11" ht="36.75" thickBot="1">
      <c r="B20" s="1149"/>
      <c r="C20" s="446" t="s">
        <v>152</v>
      </c>
      <c r="D20" s="439" t="s">
        <v>1043</v>
      </c>
      <c r="E20" s="437">
        <v>31</v>
      </c>
      <c r="F20" s="437">
        <v>31</v>
      </c>
      <c r="G20" s="437">
        <v>30</v>
      </c>
      <c r="H20" s="437">
        <v>31</v>
      </c>
      <c r="I20" s="447" t="s">
        <v>1044</v>
      </c>
      <c r="J20" s="448"/>
      <c r="K20" s="137"/>
    </row>
    <row r="21" spans="2:11" ht="36.75" thickBot="1">
      <c r="B21" s="1149"/>
      <c r="C21" s="446" t="s">
        <v>154</v>
      </c>
      <c r="D21" s="439" t="s">
        <v>1045</v>
      </c>
      <c r="E21" s="437">
        <v>31</v>
      </c>
      <c r="F21" s="437">
        <v>32</v>
      </c>
      <c r="G21" s="437">
        <v>26</v>
      </c>
      <c r="H21" s="437">
        <v>31</v>
      </c>
      <c r="I21" s="447" t="s">
        <v>1046</v>
      </c>
      <c r="J21" s="448"/>
      <c r="K21" s="137"/>
    </row>
    <row r="22" spans="2:11" ht="36.75" thickBot="1">
      <c r="B22" s="1150"/>
      <c r="C22" s="446" t="s">
        <v>156</v>
      </c>
      <c r="D22" s="439" t="s">
        <v>1047</v>
      </c>
      <c r="E22" s="449">
        <f>IFERROR(E21/E20,"N.A.")</f>
        <v>1</v>
      </c>
      <c r="F22" s="449">
        <f t="shared" ref="F22:H22" si="0">IFERROR(F21/F20,"N.A.")</f>
        <v>1.032258064516129</v>
      </c>
      <c r="G22" s="449">
        <f t="shared" si="0"/>
        <v>0.8666666666666667</v>
      </c>
      <c r="H22" s="449">
        <f t="shared" si="0"/>
        <v>1</v>
      </c>
      <c r="I22" s="450"/>
      <c r="J22" s="451"/>
      <c r="K22" s="137"/>
    </row>
    <row r="23" spans="2:11" ht="24" customHeight="1" thickBot="1">
      <c r="B23" s="452" t="s">
        <v>195</v>
      </c>
      <c r="C23" s="453"/>
      <c r="D23" s="1160" t="s">
        <v>1048</v>
      </c>
      <c r="E23" s="1161"/>
      <c r="F23" s="1161"/>
      <c r="G23" s="1161"/>
      <c r="H23" s="1161"/>
      <c r="I23" s="1161"/>
      <c r="J23" s="1162"/>
      <c r="K23" s="137"/>
    </row>
    <row r="24" spans="2:11" ht="24.75" thickBot="1">
      <c r="B24" s="452" t="s">
        <v>197</v>
      </c>
      <c r="C24" s="453"/>
      <c r="D24" s="1160" t="s">
        <v>401</v>
      </c>
      <c r="E24" s="1161"/>
      <c r="F24" s="1161"/>
      <c r="G24" s="1161"/>
      <c r="H24" s="1161"/>
      <c r="I24" s="1161"/>
      <c r="J24" s="1162"/>
      <c r="K24" s="137"/>
    </row>
    <row r="25" spans="2:11" ht="15.75" thickBot="1">
      <c r="B25" s="162"/>
      <c r="C25" s="144"/>
      <c r="D25" s="137"/>
      <c r="E25" s="137"/>
      <c r="F25" s="137"/>
      <c r="G25" s="137"/>
      <c r="H25" s="137"/>
      <c r="I25" s="137"/>
      <c r="J25" s="479"/>
      <c r="K25" s="137"/>
    </row>
    <row r="26" spans="2:11" ht="15" customHeight="1" thickBot="1">
      <c r="B26" s="475" t="s">
        <v>199</v>
      </c>
      <c r="C26" s="480"/>
      <c r="D26" s="480"/>
      <c r="E26" s="480"/>
      <c r="F26" s="480"/>
      <c r="G26" s="480"/>
      <c r="H26" s="480"/>
      <c r="I26" s="480"/>
      <c r="J26" s="481"/>
      <c r="K26" s="137"/>
    </row>
    <row r="27" spans="2:11" ht="15.75" thickBot="1">
      <c r="B27" s="1148">
        <v>1</v>
      </c>
      <c r="C27" s="148"/>
      <c r="D27" s="482" t="s">
        <v>200</v>
      </c>
      <c r="E27" s="1183" t="s">
        <v>285</v>
      </c>
      <c r="F27" s="1184"/>
      <c r="I27" s="477"/>
      <c r="J27" s="484"/>
      <c r="K27" s="137"/>
    </row>
    <row r="28" spans="2:11" ht="15.75" thickBot="1">
      <c r="B28" s="1149"/>
      <c r="C28" s="151"/>
      <c r="D28" s="485" t="s">
        <v>202</v>
      </c>
      <c r="E28" s="1183" t="s">
        <v>1049</v>
      </c>
      <c r="F28" s="1184"/>
      <c r="I28" s="477"/>
      <c r="J28" s="438"/>
      <c r="K28" s="137"/>
    </row>
    <row r="29" spans="2:11" ht="15.75" thickBot="1">
      <c r="B29" s="1149"/>
      <c r="C29" s="151"/>
      <c r="D29" s="485" t="s">
        <v>204</v>
      </c>
      <c r="E29" s="1183" t="s">
        <v>1050</v>
      </c>
      <c r="F29" s="1184"/>
      <c r="I29" s="477"/>
      <c r="J29" s="438"/>
      <c r="K29" s="137"/>
    </row>
    <row r="30" spans="2:11" ht="15.75" thickBot="1">
      <c r="B30" s="1149"/>
      <c r="C30" s="151"/>
      <c r="D30" s="485" t="s">
        <v>205</v>
      </c>
      <c r="E30" s="1183" t="s">
        <v>288</v>
      </c>
      <c r="F30" s="1184"/>
      <c r="I30" s="477"/>
      <c r="J30" s="438"/>
      <c r="K30" s="137"/>
    </row>
    <row r="31" spans="2:11" ht="15.75" thickBot="1">
      <c r="B31" s="1149"/>
      <c r="C31" s="151"/>
      <c r="D31" s="485" t="s">
        <v>207</v>
      </c>
      <c r="E31" s="1183" t="s">
        <v>1051</v>
      </c>
      <c r="F31" s="1184"/>
      <c r="I31" s="477"/>
      <c r="J31" s="438"/>
      <c r="K31" s="137"/>
    </row>
    <row r="32" spans="2:11" ht="15.75" thickBot="1">
      <c r="B32" s="1149"/>
      <c r="C32" s="151"/>
      <c r="D32" s="485" t="s">
        <v>208</v>
      </c>
      <c r="E32" s="1183" t="s">
        <v>1052</v>
      </c>
      <c r="F32" s="1184"/>
      <c r="I32" s="477"/>
      <c r="J32" s="438"/>
      <c r="K32" s="137"/>
    </row>
    <row r="33" spans="2:11" ht="15.75" thickBot="1">
      <c r="B33" s="1150"/>
      <c r="C33" s="453"/>
      <c r="D33" s="485" t="s">
        <v>210</v>
      </c>
      <c r="E33" s="1183" t="s">
        <v>1053</v>
      </c>
      <c r="F33" s="1184"/>
      <c r="I33" s="486"/>
      <c r="J33" s="487"/>
      <c r="K33" s="137"/>
    </row>
    <row r="34" spans="2:11" ht="15" customHeight="1" thickBot="1">
      <c r="B34" s="475" t="s">
        <v>212</v>
      </c>
      <c r="C34" s="460"/>
      <c r="D34" s="460"/>
      <c r="E34" s="460"/>
      <c r="F34" s="460"/>
      <c r="G34" s="460"/>
      <c r="H34" s="460"/>
      <c r="I34" s="480"/>
      <c r="J34" s="481"/>
      <c r="K34" s="137"/>
    </row>
    <row r="35" spans="2:11" ht="14.45" customHeight="1" thickBot="1">
      <c r="B35" s="1148">
        <v>1</v>
      </c>
      <c r="C35" s="148"/>
      <c r="D35" s="488" t="s">
        <v>200</v>
      </c>
      <c r="E35" s="489" t="s">
        <v>213</v>
      </c>
      <c r="F35" s="444"/>
      <c r="I35" s="477"/>
      <c r="J35" s="484"/>
      <c r="K35" s="137"/>
    </row>
    <row r="36" spans="2:11" ht="15.75" thickBot="1">
      <c r="B36" s="1149"/>
      <c r="C36" s="151"/>
      <c r="D36" s="490" t="s">
        <v>202</v>
      </c>
      <c r="E36" s="489" t="s">
        <v>292</v>
      </c>
      <c r="F36" s="489"/>
      <c r="I36" s="477"/>
      <c r="J36" s="438"/>
      <c r="K36" s="137"/>
    </row>
    <row r="37" spans="2:11" ht="15.75" thickBot="1">
      <c r="B37" s="1149"/>
      <c r="C37" s="151"/>
      <c r="D37" s="490" t="s">
        <v>204</v>
      </c>
      <c r="E37" s="1185"/>
      <c r="F37" s="1186"/>
      <c r="I37" s="477"/>
      <c r="J37" s="438"/>
      <c r="K37" s="137"/>
    </row>
    <row r="38" spans="2:11" ht="15.75" thickBot="1">
      <c r="B38" s="1149"/>
      <c r="C38" s="151"/>
      <c r="D38" s="490" t="s">
        <v>205</v>
      </c>
      <c r="E38" s="1185"/>
      <c r="F38" s="1186"/>
      <c r="I38" s="477"/>
      <c r="J38" s="438"/>
      <c r="K38" s="137"/>
    </row>
    <row r="39" spans="2:11" ht="15.75" thickBot="1">
      <c r="B39" s="1149"/>
      <c r="C39" s="151"/>
      <c r="D39" s="490" t="s">
        <v>207</v>
      </c>
      <c r="E39" s="1185"/>
      <c r="F39" s="1186"/>
      <c r="I39" s="477"/>
      <c r="J39" s="438"/>
      <c r="K39" s="137"/>
    </row>
    <row r="40" spans="2:11" ht="15.75" thickBot="1">
      <c r="B40" s="1149"/>
      <c r="C40" s="151"/>
      <c r="D40" s="490" t="s">
        <v>208</v>
      </c>
      <c r="E40" s="1185"/>
      <c r="F40" s="1186"/>
      <c r="I40" s="477"/>
      <c r="J40" s="438"/>
      <c r="K40" s="137"/>
    </row>
    <row r="41" spans="2:11" ht="15.75" thickBot="1">
      <c r="B41" s="1150"/>
      <c r="C41" s="453"/>
      <c r="D41" s="490" t="s">
        <v>210</v>
      </c>
      <c r="E41" s="1185"/>
      <c r="F41" s="1186"/>
      <c r="I41" s="486"/>
      <c r="J41" s="487"/>
      <c r="K41" s="137"/>
    </row>
    <row r="42" spans="2:11" ht="15.75" thickBot="1">
      <c r="B42" s="491"/>
      <c r="C42" s="492"/>
      <c r="D42" s="493"/>
      <c r="E42" s="493"/>
      <c r="F42" s="493"/>
      <c r="G42" s="480"/>
      <c r="H42" s="480"/>
      <c r="I42" s="480"/>
      <c r="J42" s="481"/>
      <c r="K42" s="137"/>
    </row>
    <row r="43" spans="2:11" ht="15.75" thickBot="1">
      <c r="B43" s="1163" t="s">
        <v>215</v>
      </c>
      <c r="C43" s="1164"/>
      <c r="D43" s="1164"/>
      <c r="E43" s="1164"/>
      <c r="F43" s="1164"/>
      <c r="G43" s="1164"/>
      <c r="H43" s="1164"/>
      <c r="I43" s="1165"/>
      <c r="J43" s="481"/>
      <c r="K43" s="137"/>
    </row>
    <row r="44" spans="2:11" ht="24" customHeight="1" thickBot="1">
      <c r="B44" s="1160" t="s">
        <v>216</v>
      </c>
      <c r="C44" s="1161"/>
      <c r="D44" s="1162"/>
      <c r="E44" s="439" t="s">
        <v>217</v>
      </c>
      <c r="F44" s="1160" t="s">
        <v>218</v>
      </c>
      <c r="G44" s="1162"/>
      <c r="H44" s="1160" t="s">
        <v>219</v>
      </c>
      <c r="I44" s="1162"/>
      <c r="J44" s="494"/>
      <c r="K44" s="137"/>
    </row>
    <row r="45" spans="2:11" ht="108" customHeight="1" thickBot="1">
      <c r="B45" s="1189">
        <v>42401</v>
      </c>
      <c r="C45" s="1190"/>
      <c r="D45" s="1191"/>
      <c r="E45" s="439">
        <v>0.01</v>
      </c>
      <c r="F45" s="1192" t="s">
        <v>1054</v>
      </c>
      <c r="G45" s="1193"/>
      <c r="H45" s="1160"/>
      <c r="I45" s="1162"/>
      <c r="J45" s="495"/>
      <c r="K45" s="137"/>
    </row>
    <row r="46" spans="2:11">
      <c r="B46" s="62"/>
      <c r="C46" s="496"/>
      <c r="D46" s="62"/>
      <c r="E46" s="62"/>
      <c r="F46" s="62"/>
      <c r="G46" s="62"/>
      <c r="H46" s="62"/>
      <c r="I46" s="62"/>
      <c r="J46" s="137"/>
      <c r="K46" s="137"/>
    </row>
    <row r="47" spans="2:11" ht="15.75" thickBot="1">
      <c r="B47" s="135"/>
      <c r="C47" s="136"/>
      <c r="D47" s="137"/>
      <c r="E47" s="137"/>
      <c r="F47" s="137"/>
      <c r="G47" s="137"/>
      <c r="H47" s="137"/>
      <c r="I47" s="137"/>
      <c r="J47" s="137"/>
      <c r="K47" s="137"/>
    </row>
    <row r="48" spans="2:11" ht="15.75" thickBot="1">
      <c r="B48" s="497" t="s">
        <v>167</v>
      </c>
      <c r="C48" s="465"/>
      <c r="D48" s="137"/>
      <c r="E48" s="137"/>
      <c r="F48" s="137"/>
      <c r="G48" s="137"/>
      <c r="H48" s="137"/>
      <c r="I48" s="137"/>
      <c r="J48" s="137"/>
      <c r="K48" s="137"/>
    </row>
    <row r="49" spans="2:11">
      <c r="B49" s="1187" t="s">
        <v>1513</v>
      </c>
      <c r="C49" s="1188"/>
      <c r="D49" s="1188"/>
      <c r="E49" s="1188"/>
      <c r="F49" s="1188"/>
      <c r="G49" s="1188"/>
      <c r="H49" s="1188"/>
      <c r="I49" s="1188"/>
      <c r="J49" s="1188"/>
      <c r="K49" s="137"/>
    </row>
    <row r="50" spans="2:11">
      <c r="B50" s="1187"/>
      <c r="C50" s="1188"/>
      <c r="D50" s="1188"/>
      <c r="E50" s="1188"/>
      <c r="F50" s="1188"/>
      <c r="G50" s="1188"/>
      <c r="H50" s="1188"/>
      <c r="I50" s="1188"/>
      <c r="J50" s="1188"/>
      <c r="K50" s="137"/>
    </row>
    <row r="51" spans="2:11">
      <c r="B51" s="135"/>
      <c r="C51" s="136"/>
      <c r="D51" s="137"/>
      <c r="E51" s="137"/>
      <c r="F51" s="137"/>
      <c r="G51" s="137"/>
      <c r="H51" s="137"/>
      <c r="I51" s="137"/>
      <c r="J51" s="137"/>
      <c r="K51" s="137"/>
    </row>
    <row r="52" spans="2:11" ht="15.75" thickBot="1">
      <c r="B52" s="137"/>
      <c r="D52" s="137"/>
      <c r="E52" s="137"/>
      <c r="F52" s="137"/>
      <c r="G52" s="137"/>
      <c r="H52" s="137"/>
      <c r="I52" s="137"/>
      <c r="J52" s="137"/>
      <c r="K52" s="137"/>
    </row>
    <row r="53" spans="2:11" ht="24.75" thickBot="1">
      <c r="B53" s="466" t="s">
        <v>221</v>
      </c>
      <c r="C53" s="467"/>
      <c r="D53" s="137"/>
      <c r="E53" s="137"/>
      <c r="F53" s="137"/>
      <c r="G53" s="137"/>
      <c r="H53" s="137"/>
      <c r="I53" s="137"/>
      <c r="J53" s="137"/>
      <c r="K53" s="137"/>
    </row>
    <row r="54" spans="2:11" ht="15.75" thickBot="1">
      <c r="B54" s="135"/>
      <c r="C54" s="136"/>
      <c r="D54" s="137"/>
      <c r="E54" s="137"/>
      <c r="F54" s="137"/>
      <c r="G54" s="137"/>
      <c r="H54" s="137"/>
      <c r="I54" s="137"/>
      <c r="J54" s="137"/>
      <c r="K54" s="137"/>
    </row>
    <row r="55" spans="2:11" ht="72.75" thickBot="1">
      <c r="B55" s="468" t="s">
        <v>222</v>
      </c>
      <c r="C55" s="442"/>
      <c r="D55" s="436" t="s">
        <v>1055</v>
      </c>
      <c r="E55" s="137"/>
      <c r="F55" s="137"/>
      <c r="G55" s="137"/>
      <c r="H55" s="137"/>
      <c r="I55" s="137"/>
      <c r="J55" s="137"/>
      <c r="K55" s="137"/>
    </row>
    <row r="56" spans="2:11">
      <c r="B56" s="1148" t="s">
        <v>224</v>
      </c>
      <c r="C56" s="435"/>
      <c r="D56" s="469" t="s">
        <v>225</v>
      </c>
      <c r="E56" s="137"/>
      <c r="F56" s="137"/>
      <c r="G56" s="137"/>
      <c r="H56" s="137"/>
      <c r="I56" s="137"/>
      <c r="J56" s="137"/>
      <c r="K56" s="137"/>
    </row>
    <row r="57" spans="2:11" ht="60">
      <c r="B57" s="1149"/>
      <c r="C57" s="435"/>
      <c r="D57" s="470" t="s">
        <v>1056</v>
      </c>
      <c r="E57" s="137"/>
      <c r="F57" s="137"/>
      <c r="G57" s="137"/>
      <c r="H57" s="137"/>
      <c r="I57" s="137"/>
      <c r="J57" s="137"/>
      <c r="K57" s="137"/>
    </row>
    <row r="58" spans="2:11">
      <c r="B58" s="1149"/>
      <c r="C58" s="435"/>
      <c r="D58" s="469" t="s">
        <v>296</v>
      </c>
      <c r="E58" s="137"/>
      <c r="F58" s="137"/>
      <c r="G58" s="137"/>
      <c r="H58" s="137"/>
      <c r="I58" s="137"/>
      <c r="J58" s="137"/>
      <c r="K58" s="137"/>
    </row>
    <row r="59" spans="2:11">
      <c r="B59" s="1149"/>
      <c r="C59" s="435"/>
      <c r="D59" s="470" t="s">
        <v>538</v>
      </c>
      <c r="E59" s="137"/>
      <c r="F59" s="137"/>
      <c r="G59" s="137"/>
      <c r="H59" s="137"/>
      <c r="I59" s="137"/>
      <c r="J59" s="137"/>
      <c r="K59" s="137"/>
    </row>
    <row r="60" spans="2:11">
      <c r="B60" s="1149"/>
      <c r="C60" s="435"/>
      <c r="D60" s="470" t="s">
        <v>539</v>
      </c>
      <c r="E60" s="137"/>
      <c r="F60" s="137"/>
      <c r="G60" s="137"/>
      <c r="H60" s="137"/>
      <c r="I60" s="137"/>
      <c r="J60" s="137"/>
      <c r="K60" s="137"/>
    </row>
    <row r="61" spans="2:11">
      <c r="B61" s="1149"/>
      <c r="C61" s="435"/>
      <c r="D61" s="470" t="s">
        <v>1057</v>
      </c>
      <c r="E61" s="137"/>
      <c r="F61" s="137"/>
      <c r="G61" s="137"/>
      <c r="H61" s="137"/>
      <c r="I61" s="137"/>
      <c r="J61" s="137"/>
      <c r="K61" s="137"/>
    </row>
    <row r="62" spans="2:11">
      <c r="B62" s="1149"/>
      <c r="C62" s="435"/>
      <c r="D62" s="470" t="s">
        <v>1058</v>
      </c>
      <c r="E62" s="137"/>
      <c r="F62" s="137"/>
      <c r="G62" s="137"/>
      <c r="H62" s="137"/>
      <c r="I62" s="137"/>
      <c r="J62" s="137"/>
      <c r="K62" s="137"/>
    </row>
    <row r="63" spans="2:11" ht="24">
      <c r="B63" s="1149"/>
      <c r="C63" s="435"/>
      <c r="D63" s="470" t="s">
        <v>1059</v>
      </c>
      <c r="E63" s="137"/>
      <c r="F63" s="137"/>
      <c r="G63" s="137"/>
      <c r="H63" s="137"/>
      <c r="I63" s="137"/>
      <c r="J63" s="137"/>
      <c r="K63" s="137"/>
    </row>
    <row r="64" spans="2:11">
      <c r="B64" s="1149"/>
      <c r="C64" s="435"/>
      <c r="D64" s="469" t="s">
        <v>1005</v>
      </c>
      <c r="E64" s="137"/>
      <c r="F64" s="137"/>
      <c r="G64" s="137"/>
      <c r="H64" s="137"/>
      <c r="I64" s="137"/>
      <c r="J64" s="137"/>
      <c r="K64" s="137"/>
    </row>
    <row r="65" spans="2:11" ht="15.75" thickBot="1">
      <c r="B65" s="1150"/>
      <c r="C65" s="446"/>
      <c r="D65" s="463"/>
      <c r="E65" s="137"/>
      <c r="F65" s="137"/>
      <c r="G65" s="137"/>
      <c r="H65" s="137"/>
      <c r="I65" s="137"/>
      <c r="J65" s="137"/>
      <c r="K65" s="137"/>
    </row>
    <row r="66" spans="2:11" ht="24.75" thickBot="1">
      <c r="B66" s="452" t="s">
        <v>232</v>
      </c>
      <c r="C66" s="446"/>
      <c r="D66" s="439"/>
      <c r="E66" s="137"/>
      <c r="F66" s="137"/>
      <c r="G66" s="137"/>
      <c r="H66" s="137"/>
      <c r="I66" s="137"/>
      <c r="J66" s="137"/>
      <c r="K66" s="137"/>
    </row>
    <row r="67" spans="2:11" ht="156">
      <c r="B67" s="1148" t="s">
        <v>233</v>
      </c>
      <c r="C67" s="435"/>
      <c r="D67" s="470" t="s">
        <v>1060</v>
      </c>
      <c r="E67" s="137"/>
      <c r="F67" s="137"/>
      <c r="G67" s="137"/>
      <c r="H67" s="137"/>
      <c r="I67" s="137"/>
      <c r="J67" s="137"/>
      <c r="K67" s="137"/>
    </row>
    <row r="68" spans="2:11" ht="132">
      <c r="B68" s="1149"/>
      <c r="C68" s="435"/>
      <c r="D68" s="470" t="s">
        <v>1061</v>
      </c>
      <c r="E68" s="137"/>
      <c r="F68" s="137"/>
      <c r="G68" s="137"/>
      <c r="H68" s="137"/>
      <c r="I68" s="137"/>
      <c r="J68" s="137"/>
      <c r="K68" s="137"/>
    </row>
    <row r="69" spans="2:11" ht="216">
      <c r="B69" s="1149"/>
      <c r="C69" s="435"/>
      <c r="D69" s="470" t="s">
        <v>1062</v>
      </c>
      <c r="E69" s="137"/>
      <c r="F69" s="137"/>
      <c r="G69" s="137"/>
      <c r="H69" s="137"/>
      <c r="I69" s="137"/>
      <c r="J69" s="137"/>
      <c r="K69" s="137"/>
    </row>
    <row r="70" spans="2:11" ht="72">
      <c r="B70" s="1149"/>
      <c r="C70" s="435"/>
      <c r="D70" s="470" t="s">
        <v>1063</v>
      </c>
      <c r="E70" s="137"/>
      <c r="F70" s="137"/>
      <c r="G70" s="137"/>
      <c r="H70" s="137"/>
      <c r="I70" s="137"/>
      <c r="J70" s="137"/>
      <c r="K70" s="137"/>
    </row>
    <row r="71" spans="2:11" ht="15.75" thickBot="1">
      <c r="B71" s="1150"/>
      <c r="C71" s="446"/>
      <c r="D71" s="439"/>
      <c r="E71" s="137"/>
      <c r="F71" s="137"/>
      <c r="G71" s="137"/>
      <c r="H71" s="137"/>
      <c r="I71" s="137"/>
      <c r="J71" s="137"/>
      <c r="K71" s="137"/>
    </row>
    <row r="72" spans="2:11">
      <c r="B72" s="1148" t="s">
        <v>245</v>
      </c>
      <c r="C72" s="435"/>
      <c r="D72" s="470"/>
      <c r="E72" s="137"/>
      <c r="F72" s="137"/>
      <c r="G72" s="137"/>
      <c r="H72" s="137"/>
      <c r="I72" s="137"/>
      <c r="J72" s="137"/>
      <c r="K72" s="137"/>
    </row>
    <row r="73" spans="2:11">
      <c r="B73" s="1149"/>
      <c r="C73" s="435"/>
      <c r="D73" s="471"/>
      <c r="E73" s="137"/>
      <c r="F73" s="137"/>
      <c r="G73" s="137"/>
      <c r="H73" s="137"/>
      <c r="I73" s="137"/>
      <c r="J73" s="137"/>
      <c r="K73" s="137"/>
    </row>
    <row r="74" spans="2:11">
      <c r="B74" s="1149"/>
      <c r="C74" s="435"/>
      <c r="D74" s="470" t="s">
        <v>247</v>
      </c>
      <c r="E74" s="137"/>
      <c r="F74" s="137"/>
      <c r="G74" s="137"/>
      <c r="H74" s="137"/>
      <c r="I74" s="137"/>
      <c r="J74" s="137"/>
      <c r="K74" s="137"/>
    </row>
    <row r="75" spans="2:11" ht="37.5">
      <c r="B75" s="1149"/>
      <c r="C75" s="435"/>
      <c r="D75" s="470" t="s">
        <v>1064</v>
      </c>
      <c r="E75" s="137"/>
      <c r="F75" s="137"/>
      <c r="G75" s="137"/>
      <c r="H75" s="137"/>
      <c r="I75" s="137"/>
      <c r="J75" s="137"/>
      <c r="K75" s="137"/>
    </row>
    <row r="76" spans="2:11" ht="37.5">
      <c r="B76" s="1149"/>
      <c r="C76" s="435"/>
      <c r="D76" s="470" t="s">
        <v>1065</v>
      </c>
      <c r="E76" s="137"/>
      <c r="F76" s="137"/>
      <c r="G76" s="137"/>
      <c r="H76" s="137"/>
      <c r="I76" s="137"/>
      <c r="J76" s="137"/>
      <c r="K76" s="137"/>
    </row>
    <row r="77" spans="2:11" ht="37.5">
      <c r="B77" s="1149"/>
      <c r="C77" s="435"/>
      <c r="D77" s="470" t="s">
        <v>1066</v>
      </c>
      <c r="E77" s="137"/>
      <c r="F77" s="137"/>
      <c r="G77" s="137"/>
      <c r="H77" s="137"/>
      <c r="I77" s="137"/>
      <c r="J77" s="137"/>
      <c r="K77" s="137"/>
    </row>
    <row r="78" spans="2:11" ht="48.75" thickBot="1">
      <c r="B78" s="1150"/>
      <c r="C78" s="446"/>
      <c r="D78" s="439" t="s">
        <v>1067</v>
      </c>
      <c r="E78" s="137"/>
      <c r="F78" s="137"/>
      <c r="G78" s="137"/>
      <c r="H78" s="137"/>
      <c r="I78" s="137"/>
      <c r="J78" s="137"/>
      <c r="K78" s="137"/>
    </row>
  </sheetData>
  <sheetProtection algorithmName="SHA-512" hashValue="8ZXE3BzoVvFj4E3hGm2pA0/F2XDgWTdZ6uiOKtMt8q4EAL25Bb0IYE67Rowk0XXiVxTnmqUEZqUupwF1ENKmqA==" saltValue="z4l1Hfg9HEqYfxSdL1AMoQ==" spinCount="100000" sheet="1" objects="1" scenarios="1" selectLockedCells="1" selectUnlockedCells="1"/>
  <mergeCells count="40">
    <mergeCell ref="B49:J50"/>
    <mergeCell ref="B56:B65"/>
    <mergeCell ref="B67:B71"/>
    <mergeCell ref="B72:B78"/>
    <mergeCell ref="B43:I43"/>
    <mergeCell ref="B44:D44"/>
    <mergeCell ref="F44:G44"/>
    <mergeCell ref="H44:I44"/>
    <mergeCell ref="B45:D45"/>
    <mergeCell ref="F45:G45"/>
    <mergeCell ref="H45:I45"/>
    <mergeCell ref="B35:B41"/>
    <mergeCell ref="E37:F37"/>
    <mergeCell ref="E38:F38"/>
    <mergeCell ref="E39:F39"/>
    <mergeCell ref="E40:F40"/>
    <mergeCell ref="E41:F41"/>
    <mergeCell ref="D23:J23"/>
    <mergeCell ref="D24:J24"/>
    <mergeCell ref="B27:B33"/>
    <mergeCell ref="E27:F27"/>
    <mergeCell ref="E28:F28"/>
    <mergeCell ref="E29:F29"/>
    <mergeCell ref="E30:F30"/>
    <mergeCell ref="E31:F31"/>
    <mergeCell ref="E32:F32"/>
    <mergeCell ref="E33:F33"/>
    <mergeCell ref="F11:S11"/>
    <mergeCell ref="E12:R12"/>
    <mergeCell ref="E13:R13"/>
    <mergeCell ref="B15:B22"/>
    <mergeCell ref="D15:J15"/>
    <mergeCell ref="D18:J18"/>
    <mergeCell ref="B10:D10"/>
    <mergeCell ref="F10:S10"/>
    <mergeCell ref="A1:P1"/>
    <mergeCell ref="A2:P2"/>
    <mergeCell ref="A3:P3"/>
    <mergeCell ref="A4:D4"/>
    <mergeCell ref="A5:P5"/>
  </mergeCells>
  <conditionalFormatting sqref="F10">
    <cfRule type="notContainsBlanks" dxfId="53" priority="4">
      <formula>LEN(TRIM(F10))&gt;0</formula>
    </cfRule>
  </conditionalFormatting>
  <conditionalFormatting sqref="F11:S11">
    <cfRule type="expression" dxfId="52" priority="2">
      <formula>E11="NO SE REPORTA"</formula>
    </cfRule>
    <cfRule type="expression" dxfId="51" priority="3">
      <formula>E10="NO APLICA"</formula>
    </cfRule>
  </conditionalFormatting>
  <conditionalFormatting sqref="E12:R12">
    <cfRule type="expression" dxfId="50" priority="1">
      <formula>E11="SI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31" r:id="rId1" display="alejandromarulanda@corpocaldas.gov.co"/>
  </hyperlinks>
  <pageMargins left="0.25" right="0.25" top="0.75" bottom="0.75" header="0.3" footer="0.3"/>
  <pageSetup paperSize="178" orientation="landscape" horizontalDpi="1200" verticalDpi="120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18"/>
  <sheetViews>
    <sheetView showGridLines="0" topLeftCell="A59" zoomScale="98" zoomScaleNormal="98" workbookViewId="0">
      <selection activeCell="B70" sqref="B70:J71"/>
    </sheetView>
  </sheetViews>
  <sheetFormatPr baseColWidth="10" defaultColWidth="10.85546875" defaultRowHeight="15"/>
  <cols>
    <col min="1" max="1" width="1.7109375" style="131" customWidth="1"/>
    <col min="2" max="2" width="12.7109375" style="131" customWidth="1"/>
    <col min="3" max="3" width="5" style="160" bestFit="1" customWidth="1"/>
    <col min="4" max="4" width="34.7109375" style="131" customWidth="1"/>
    <col min="5" max="5" width="12.28515625" style="131" customWidth="1"/>
    <col min="6" max="16384" width="10.85546875" style="131"/>
  </cols>
  <sheetData>
    <row r="1" spans="2:11">
      <c r="B1" s="49" t="s">
        <v>112</v>
      </c>
      <c r="C1" s="50"/>
      <c r="D1" s="137"/>
      <c r="E1" s="137"/>
      <c r="F1" s="137"/>
      <c r="G1" s="137"/>
      <c r="H1" s="137"/>
      <c r="I1" s="137"/>
      <c r="J1" s="137"/>
      <c r="K1" s="137"/>
    </row>
    <row r="2" spans="2:11">
      <c r="B2" s="135" t="s">
        <v>134</v>
      </c>
      <c r="C2" s="136"/>
      <c r="D2" s="137"/>
      <c r="E2" s="138"/>
      <c r="F2" s="137" t="s">
        <v>135</v>
      </c>
      <c r="G2" s="137"/>
      <c r="H2" s="137"/>
      <c r="I2" s="137"/>
      <c r="J2" s="137"/>
      <c r="K2" s="137"/>
    </row>
    <row r="3" spans="2:11" ht="15.75" thickBot="1">
      <c r="B3" s="429" t="s">
        <v>417</v>
      </c>
      <c r="C3" s="430"/>
      <c r="D3" s="137"/>
      <c r="E3" s="139"/>
      <c r="F3" s="137" t="s">
        <v>136</v>
      </c>
      <c r="G3" s="137"/>
      <c r="H3" s="137"/>
      <c r="I3" s="137"/>
      <c r="J3" s="137"/>
      <c r="K3" s="137"/>
    </row>
    <row r="4" spans="2:11" ht="15.75" thickBot="1">
      <c r="B4" s="98" t="s">
        <v>137</v>
      </c>
      <c r="C4" s="141">
        <v>2019</v>
      </c>
      <c r="D4" s="431">
        <f>+H18</f>
        <v>1</v>
      </c>
      <c r="E4" s="142"/>
      <c r="F4" s="137" t="s">
        <v>138</v>
      </c>
      <c r="G4" s="137"/>
      <c r="H4" s="137"/>
      <c r="I4" s="137"/>
      <c r="J4" s="137"/>
      <c r="K4" s="137"/>
    </row>
    <row r="5" spans="2:11" ht="15.75" thickBot="1">
      <c r="B5" s="100" t="s">
        <v>139</v>
      </c>
      <c r="C5" s="144"/>
      <c r="D5" s="137"/>
      <c r="E5" s="137"/>
      <c r="F5" s="137"/>
      <c r="G5" s="137"/>
      <c r="H5" s="137"/>
      <c r="I5" s="137"/>
      <c r="J5" s="137"/>
      <c r="K5" s="137"/>
    </row>
    <row r="6" spans="2:11" ht="15" customHeight="1" thickTop="1">
      <c r="B6" s="1197" t="s">
        <v>144</v>
      </c>
      <c r="C6" s="148"/>
      <c r="D6" s="1173" t="s">
        <v>268</v>
      </c>
      <c r="E6" s="1174"/>
      <c r="F6" s="1174"/>
      <c r="G6" s="1174"/>
      <c r="H6" s="1174"/>
      <c r="I6" s="1174"/>
      <c r="J6" s="1174"/>
      <c r="K6" s="1175"/>
    </row>
    <row r="7" spans="2:11" ht="15.75" thickBot="1">
      <c r="B7" s="1198"/>
      <c r="C7" s="151"/>
      <c r="D7" s="1199" t="s">
        <v>506</v>
      </c>
      <c r="E7" s="1200"/>
      <c r="F7" s="1200"/>
      <c r="G7" s="1200"/>
      <c r="H7" s="1200"/>
      <c r="I7" s="1200"/>
      <c r="J7" s="1200"/>
      <c r="K7" s="1201"/>
    </row>
    <row r="8" spans="2:11" ht="15.75" thickBot="1">
      <c r="B8" s="1198"/>
      <c r="C8" s="442" t="s">
        <v>105</v>
      </c>
      <c r="D8" s="443" t="s">
        <v>146</v>
      </c>
      <c r="E8" s="443" t="s">
        <v>419</v>
      </c>
      <c r="F8" s="443" t="s">
        <v>420</v>
      </c>
      <c r="G8" s="443" t="s">
        <v>421</v>
      </c>
      <c r="H8" s="443" t="s">
        <v>422</v>
      </c>
      <c r="I8" s="444"/>
      <c r="K8" s="438"/>
    </row>
    <row r="9" spans="2:11" ht="15.75" thickBot="1">
      <c r="B9" s="1198"/>
      <c r="C9" s="446" t="s">
        <v>152</v>
      </c>
      <c r="D9" s="514" t="s">
        <v>507</v>
      </c>
      <c r="E9" s="437">
        <v>1</v>
      </c>
      <c r="F9" s="437">
        <v>1</v>
      </c>
      <c r="G9" s="437">
        <v>4</v>
      </c>
      <c r="H9" s="437">
        <v>7</v>
      </c>
      <c r="I9" s="515"/>
      <c r="K9" s="438"/>
    </row>
    <row r="10" spans="2:11" ht="15.75" thickBot="1">
      <c r="B10" s="1198"/>
      <c r="C10" s="446" t="s">
        <v>154</v>
      </c>
      <c r="D10" s="514" t="s">
        <v>508</v>
      </c>
      <c r="E10" s="437">
        <v>1</v>
      </c>
      <c r="F10" s="437">
        <v>1</v>
      </c>
      <c r="G10" s="437">
        <v>4</v>
      </c>
      <c r="H10" s="437">
        <v>7</v>
      </c>
      <c r="I10" s="515"/>
      <c r="K10" s="438"/>
    </row>
    <row r="11" spans="2:11" ht="15.75" thickBot="1">
      <c r="B11" s="1198"/>
      <c r="C11" s="446" t="s">
        <v>156</v>
      </c>
      <c r="D11" s="514" t="s">
        <v>509</v>
      </c>
      <c r="E11" s="437">
        <v>0</v>
      </c>
      <c r="F11" s="437">
        <v>0</v>
      </c>
      <c r="G11" s="437">
        <v>0</v>
      </c>
      <c r="H11" s="437">
        <v>0</v>
      </c>
      <c r="I11" s="515"/>
      <c r="K11" s="438"/>
    </row>
    <row r="12" spans="2:11" ht="15.75" thickBot="1">
      <c r="B12" s="1198"/>
      <c r="C12" s="446" t="s">
        <v>362</v>
      </c>
      <c r="D12" s="514" t="s">
        <v>510</v>
      </c>
      <c r="E12" s="437">
        <v>0</v>
      </c>
      <c r="F12" s="437">
        <v>0</v>
      </c>
      <c r="G12" s="437">
        <v>0</v>
      </c>
      <c r="H12" s="437">
        <v>0</v>
      </c>
      <c r="I12" s="515"/>
      <c r="K12" s="438"/>
    </row>
    <row r="13" spans="2:11" ht="15.75" thickBot="1">
      <c r="B13" s="1198"/>
      <c r="C13" s="446" t="s">
        <v>364</v>
      </c>
      <c r="D13" s="514" t="s">
        <v>511</v>
      </c>
      <c r="E13" s="437"/>
      <c r="F13" s="437"/>
      <c r="G13" s="437"/>
      <c r="H13" s="437"/>
      <c r="I13" s="515"/>
      <c r="K13" s="438"/>
    </row>
    <row r="14" spans="2:11" ht="15.75" thickBot="1">
      <c r="B14" s="1198"/>
      <c r="C14" s="446" t="s">
        <v>367</v>
      </c>
      <c r="D14" s="514" t="s">
        <v>512</v>
      </c>
      <c r="E14" s="437"/>
      <c r="F14" s="437"/>
      <c r="G14" s="437"/>
      <c r="H14" s="437"/>
      <c r="I14" s="515"/>
      <c r="K14" s="438"/>
    </row>
    <row r="15" spans="2:11" ht="15.75" thickBot="1">
      <c r="B15" s="1198"/>
      <c r="C15" s="446" t="s">
        <v>374</v>
      </c>
      <c r="D15" s="514" t="s">
        <v>513</v>
      </c>
      <c r="E15" s="449">
        <f>IFERROR(E10/E9,"N.A.")</f>
        <v>1</v>
      </c>
      <c r="F15" s="449">
        <f>IFERROR(F10/F9,"N.A.")</f>
        <v>1</v>
      </c>
      <c r="G15" s="449">
        <f>IFERROR(G10/G9,"N.A.")</f>
        <v>1</v>
      </c>
      <c r="H15" s="449">
        <f>IFERROR(H10/H9,"N.A.")</f>
        <v>1</v>
      </c>
      <c r="I15" s="510"/>
      <c r="K15" s="438"/>
    </row>
    <row r="16" spans="2:11" ht="15.75" thickBot="1">
      <c r="B16" s="1198"/>
      <c r="C16" s="446" t="s">
        <v>376</v>
      </c>
      <c r="D16" s="514" t="s">
        <v>514</v>
      </c>
      <c r="E16" s="449" t="str">
        <f>IFERROR(E12/E11,"N.A.")</f>
        <v>N.A.</v>
      </c>
      <c r="F16" s="449" t="str">
        <f>IFERROR(F12/F11,"N.A.")</f>
        <v>N.A.</v>
      </c>
      <c r="G16" s="449" t="str">
        <f>IFERROR(G12/G11,"N.A.")</f>
        <v>N.A.</v>
      </c>
      <c r="H16" s="449" t="str">
        <f>IFERROR(H12/H11,"N.A.")</f>
        <v>N.A.</v>
      </c>
      <c r="I16" s="510"/>
      <c r="K16" s="438"/>
    </row>
    <row r="17" spans="2:11" ht="15.75" thickBot="1">
      <c r="B17" s="1198"/>
      <c r="C17" s="446" t="s">
        <v>378</v>
      </c>
      <c r="D17" s="514" t="s">
        <v>515</v>
      </c>
      <c r="E17" s="449" t="str">
        <f>IFERROR(E14/E13,"N.A.")</f>
        <v>N.A.</v>
      </c>
      <c r="F17" s="449" t="str">
        <f>IFERROR(F14/F13,"N.A.")</f>
        <v>N.A.</v>
      </c>
      <c r="G17" s="449" t="str">
        <f>IFERROR(G14/G13,"N.A.")</f>
        <v>N.A.</v>
      </c>
      <c r="H17" s="449" t="str">
        <f>IFERROR(H14/H13,"N.A.")</f>
        <v>N.A.</v>
      </c>
      <c r="I17" s="510"/>
      <c r="K17" s="438"/>
    </row>
    <row r="18" spans="2:11" ht="15.75" thickBot="1">
      <c r="B18" s="513"/>
      <c r="C18" s="512"/>
      <c r="D18" s="511" t="s">
        <v>516</v>
      </c>
      <c r="E18" s="449">
        <f>IFERROR(AVERAGE(E15:E17),"N.A.")</f>
        <v>1</v>
      </c>
      <c r="F18" s="449">
        <f>IFERROR(AVERAGE(F15:F17),"N.A.")</f>
        <v>1</v>
      </c>
      <c r="G18" s="449">
        <f>IFERROR(AVERAGE(G15:G17),"N.A.")</f>
        <v>1</v>
      </c>
      <c r="H18" s="449">
        <f>IFERROR(AVERAGE(H15:H17),"N.A.")</f>
        <v>1</v>
      </c>
      <c r="I18" s="510"/>
      <c r="K18" s="438"/>
    </row>
    <row r="19" spans="2:11">
      <c r="B19" s="503"/>
      <c r="C19" s="151"/>
      <c r="D19" s="1202"/>
      <c r="E19" s="1203"/>
      <c r="F19" s="1203"/>
      <c r="G19" s="1203"/>
      <c r="H19" s="1203"/>
      <c r="I19" s="1203"/>
      <c r="J19" s="1203"/>
      <c r="K19" s="1204"/>
    </row>
    <row r="20" spans="2:11">
      <c r="B20" s="503"/>
      <c r="C20" s="151"/>
      <c r="D20" s="1199" t="s">
        <v>257</v>
      </c>
      <c r="E20" s="1200"/>
      <c r="F20" s="1200"/>
      <c r="G20" s="1200"/>
      <c r="H20" s="1200"/>
      <c r="I20" s="1200"/>
      <c r="J20" s="1200"/>
      <c r="K20" s="1201"/>
    </row>
    <row r="21" spans="2:11" ht="15.75" thickBot="1">
      <c r="B21" s="503"/>
      <c r="C21" s="151"/>
      <c r="D21" s="1194" t="s">
        <v>517</v>
      </c>
      <c r="E21" s="1195"/>
      <c r="F21" s="1195"/>
      <c r="G21" s="1195"/>
      <c r="H21" s="1195"/>
      <c r="I21" s="1195"/>
      <c r="J21" s="1195"/>
      <c r="K21" s="1196"/>
    </row>
    <row r="22" spans="2:11" ht="24.75" thickBot="1">
      <c r="B22" s="503"/>
      <c r="C22" s="442" t="s">
        <v>105</v>
      </c>
      <c r="D22" s="436" t="s">
        <v>159</v>
      </c>
      <c r="E22" s="436" t="s">
        <v>518</v>
      </c>
      <c r="F22" s="436" t="s">
        <v>519</v>
      </c>
      <c r="G22" s="436" t="s">
        <v>520</v>
      </c>
      <c r="H22" s="436" t="s">
        <v>165</v>
      </c>
      <c r="I22" s="436" t="s">
        <v>166</v>
      </c>
      <c r="J22" s="436" t="s">
        <v>167</v>
      </c>
      <c r="K22" s="494"/>
    </row>
    <row r="23" spans="2:11" s="7" customFormat="1" ht="15.75" thickBot="1">
      <c r="B23" s="506"/>
      <c r="C23" s="505">
        <v>1</v>
      </c>
      <c r="D23" s="447"/>
      <c r="E23" s="476" t="s">
        <v>521</v>
      </c>
      <c r="F23" s="504"/>
      <c r="G23" s="504"/>
      <c r="H23" s="504"/>
      <c r="I23" s="504"/>
      <c r="J23" s="447"/>
      <c r="K23" s="448"/>
    </row>
    <row r="24" spans="2:11" s="7" customFormat="1" ht="15.75" thickBot="1">
      <c r="B24" s="506"/>
      <c r="C24" s="505">
        <v>2</v>
      </c>
      <c r="D24" s="447"/>
      <c r="E24" s="476" t="s">
        <v>521</v>
      </c>
      <c r="F24" s="504"/>
      <c r="G24" s="504"/>
      <c r="H24" s="504"/>
      <c r="I24" s="504"/>
      <c r="J24" s="447"/>
      <c r="K24" s="448"/>
    </row>
    <row r="25" spans="2:11" s="7" customFormat="1" ht="15.75" thickBot="1">
      <c r="B25" s="506"/>
      <c r="C25" s="505">
        <v>3</v>
      </c>
      <c r="D25" s="447"/>
      <c r="E25" s="476" t="s">
        <v>521</v>
      </c>
      <c r="F25" s="504"/>
      <c r="G25" s="504"/>
      <c r="H25" s="504"/>
      <c r="I25" s="504"/>
      <c r="J25" s="447"/>
      <c r="K25" s="448"/>
    </row>
    <row r="26" spans="2:11" s="7" customFormat="1" ht="15.75" thickBot="1">
      <c r="B26" s="506"/>
      <c r="C26" s="505">
        <v>4</v>
      </c>
      <c r="D26" s="447"/>
      <c r="E26" s="476" t="s">
        <v>521</v>
      </c>
      <c r="F26" s="504"/>
      <c r="G26" s="504"/>
      <c r="H26" s="504"/>
      <c r="I26" s="504"/>
      <c r="J26" s="447"/>
      <c r="K26" s="448"/>
    </row>
    <row r="27" spans="2:11" s="7" customFormat="1" ht="15.75" thickBot="1">
      <c r="B27" s="506"/>
      <c r="C27" s="505">
        <v>5</v>
      </c>
      <c r="D27" s="447"/>
      <c r="E27" s="476" t="s">
        <v>521</v>
      </c>
      <c r="F27" s="504"/>
      <c r="G27" s="504"/>
      <c r="H27" s="504"/>
      <c r="I27" s="504"/>
      <c r="J27" s="447"/>
      <c r="K27" s="448"/>
    </row>
    <row r="28" spans="2:11" s="7" customFormat="1" ht="15.75" thickBot="1">
      <c r="B28" s="506"/>
      <c r="C28" s="505">
        <v>6</v>
      </c>
      <c r="D28" s="447"/>
      <c r="E28" s="476" t="s">
        <v>521</v>
      </c>
      <c r="F28" s="504"/>
      <c r="G28" s="504"/>
      <c r="H28" s="504"/>
      <c r="I28" s="504"/>
      <c r="J28" s="447"/>
      <c r="K28" s="448"/>
    </row>
    <row r="29" spans="2:11" s="7" customFormat="1" ht="15.75" thickBot="1">
      <c r="B29" s="506"/>
      <c r="C29" s="505">
        <v>7</v>
      </c>
      <c r="D29" s="447"/>
      <c r="E29" s="476" t="s">
        <v>521</v>
      </c>
      <c r="F29" s="504"/>
      <c r="G29" s="504"/>
      <c r="H29" s="504"/>
      <c r="I29" s="504"/>
      <c r="J29" s="447"/>
      <c r="K29" s="448"/>
    </row>
    <row r="30" spans="2:11" s="7" customFormat="1" ht="15.75" thickBot="1">
      <c r="B30" s="506"/>
      <c r="C30" s="505">
        <v>8</v>
      </c>
      <c r="D30" s="447"/>
      <c r="E30" s="476" t="s">
        <v>521</v>
      </c>
      <c r="F30" s="504"/>
      <c r="G30" s="504"/>
      <c r="H30" s="504"/>
      <c r="I30" s="504"/>
      <c r="J30" s="447"/>
      <c r="K30" s="448"/>
    </row>
    <row r="31" spans="2:11" s="7" customFormat="1" ht="15.75" thickBot="1">
      <c r="B31" s="506"/>
      <c r="C31" s="505">
        <v>9</v>
      </c>
      <c r="D31" s="447"/>
      <c r="E31" s="476" t="s">
        <v>521</v>
      </c>
      <c r="F31" s="504"/>
      <c r="G31" s="504"/>
      <c r="H31" s="504"/>
      <c r="I31" s="504"/>
      <c r="J31" s="447"/>
      <c r="K31" s="448"/>
    </row>
    <row r="32" spans="2:11" s="7" customFormat="1" ht="15.75" thickBot="1">
      <c r="B32" s="506"/>
      <c r="C32" s="505">
        <v>10</v>
      </c>
      <c r="D32" s="447"/>
      <c r="E32" s="476" t="s">
        <v>521</v>
      </c>
      <c r="F32" s="504"/>
      <c r="G32" s="504"/>
      <c r="H32" s="504"/>
      <c r="I32" s="504"/>
      <c r="J32" s="447"/>
      <c r="K32" s="448"/>
    </row>
    <row r="33" spans="2:11" s="7" customFormat="1" ht="15.75" thickBot="1">
      <c r="B33" s="506"/>
      <c r="C33" s="505">
        <v>11</v>
      </c>
      <c r="D33" s="447"/>
      <c r="E33" s="476" t="s">
        <v>522</v>
      </c>
      <c r="F33" s="504"/>
      <c r="G33" s="504"/>
      <c r="H33" s="504"/>
      <c r="I33" s="504"/>
      <c r="J33" s="447"/>
      <c r="K33" s="448"/>
    </row>
    <row r="34" spans="2:11" s="7" customFormat="1" ht="15.75" thickBot="1">
      <c r="B34" s="506"/>
      <c r="C34" s="505">
        <v>12</v>
      </c>
      <c r="D34" s="447"/>
      <c r="E34" s="476" t="s">
        <v>522</v>
      </c>
      <c r="F34" s="504"/>
      <c r="G34" s="504"/>
      <c r="H34" s="504"/>
      <c r="I34" s="504"/>
      <c r="J34" s="447"/>
      <c r="K34" s="448"/>
    </row>
    <row r="35" spans="2:11" s="7" customFormat="1" ht="15.75" thickBot="1">
      <c r="B35" s="506"/>
      <c r="C35" s="505">
        <v>13</v>
      </c>
      <c r="D35" s="447"/>
      <c r="E35" s="476" t="s">
        <v>522</v>
      </c>
      <c r="F35" s="504"/>
      <c r="G35" s="504"/>
      <c r="H35" s="504"/>
      <c r="I35" s="504"/>
      <c r="J35" s="447"/>
      <c r="K35" s="448"/>
    </row>
    <row r="36" spans="2:11" s="7" customFormat="1" ht="15.75" thickBot="1">
      <c r="B36" s="506"/>
      <c r="C36" s="505">
        <v>14</v>
      </c>
      <c r="D36" s="447"/>
      <c r="E36" s="476" t="s">
        <v>522</v>
      </c>
      <c r="F36" s="504"/>
      <c r="G36" s="504"/>
      <c r="H36" s="504"/>
      <c r="I36" s="504"/>
      <c r="J36" s="447"/>
      <c r="K36" s="448"/>
    </row>
    <row r="37" spans="2:11" s="7" customFormat="1" ht="15.75" thickBot="1">
      <c r="B37" s="506"/>
      <c r="C37" s="505">
        <v>15</v>
      </c>
      <c r="D37" s="447"/>
      <c r="E37" s="476" t="s">
        <v>522</v>
      </c>
      <c r="F37" s="504"/>
      <c r="G37" s="504"/>
      <c r="H37" s="504"/>
      <c r="I37" s="504"/>
      <c r="J37" s="447"/>
      <c r="K37" s="448"/>
    </row>
    <row r="38" spans="2:11" s="7" customFormat="1" ht="15.75" thickBot="1">
      <c r="B38" s="506"/>
      <c r="C38" s="505">
        <v>16</v>
      </c>
      <c r="D38" s="447"/>
      <c r="E38" s="476" t="s">
        <v>522</v>
      </c>
      <c r="F38" s="504"/>
      <c r="G38" s="504"/>
      <c r="H38" s="504"/>
      <c r="I38" s="504"/>
      <c r="J38" s="447"/>
      <c r="K38" s="448"/>
    </row>
    <row r="39" spans="2:11" s="7" customFormat="1" ht="15.75" thickBot="1">
      <c r="B39" s="506"/>
      <c r="C39" s="505">
        <v>17</v>
      </c>
      <c r="D39" s="447"/>
      <c r="E39" s="476" t="s">
        <v>522</v>
      </c>
      <c r="F39" s="504"/>
      <c r="G39" s="504"/>
      <c r="H39" s="504"/>
      <c r="I39" s="504"/>
      <c r="J39" s="447"/>
      <c r="K39" s="448"/>
    </row>
    <row r="40" spans="2:11" s="7" customFormat="1" ht="15.75" thickBot="1">
      <c r="B40" s="506"/>
      <c r="C40" s="505">
        <v>18</v>
      </c>
      <c r="D40" s="447"/>
      <c r="E40" s="476" t="s">
        <v>522</v>
      </c>
      <c r="F40" s="504"/>
      <c r="G40" s="504"/>
      <c r="H40" s="504"/>
      <c r="I40" s="504"/>
      <c r="J40" s="447"/>
      <c r="K40" s="448"/>
    </row>
    <row r="41" spans="2:11" s="7" customFormat="1" ht="15.75" thickBot="1">
      <c r="B41" s="506"/>
      <c r="C41" s="505">
        <v>19</v>
      </c>
      <c r="D41" s="447"/>
      <c r="E41" s="476" t="s">
        <v>523</v>
      </c>
      <c r="F41" s="504"/>
      <c r="G41" s="504"/>
      <c r="H41" s="504"/>
      <c r="I41" s="504"/>
      <c r="J41" s="447"/>
      <c r="K41" s="448"/>
    </row>
    <row r="42" spans="2:11" ht="15.75" thickBot="1">
      <c r="B42" s="503"/>
      <c r="C42" s="446"/>
      <c r="D42" s="439" t="s">
        <v>184</v>
      </c>
      <c r="E42" s="439"/>
      <c r="F42" s="502">
        <f>SUM(F23:F41)</f>
        <v>0</v>
      </c>
      <c r="G42" s="502">
        <f>SUM(G23:G41)</f>
        <v>0</v>
      </c>
      <c r="H42" s="502">
        <f>SUM(H23:H41)</f>
        <v>0</v>
      </c>
      <c r="I42" s="502">
        <f>SUM(I23:I41)</f>
        <v>0</v>
      </c>
      <c r="J42" s="447"/>
      <c r="K42" s="495"/>
    </row>
    <row r="43" spans="2:11" ht="15.75" thickBot="1">
      <c r="B43" s="452"/>
      <c r="C43" s="453"/>
      <c r="D43" s="1160" t="s">
        <v>524</v>
      </c>
      <c r="E43" s="1161"/>
      <c r="F43" s="1161"/>
      <c r="G43" s="1161"/>
      <c r="H43" s="1161"/>
      <c r="I43" s="1161"/>
      <c r="J43" s="1161"/>
      <c r="K43" s="1162"/>
    </row>
    <row r="44" spans="2:11" ht="36" customHeight="1" thickBot="1">
      <c r="B44" s="501" t="s">
        <v>195</v>
      </c>
      <c r="C44" s="500"/>
      <c r="D44" s="1160" t="s">
        <v>525</v>
      </c>
      <c r="E44" s="1161"/>
      <c r="F44" s="1161"/>
      <c r="G44" s="1161"/>
      <c r="H44" s="1161"/>
      <c r="I44" s="1161"/>
      <c r="J44" s="1161"/>
      <c r="K44" s="1162"/>
    </row>
    <row r="45" spans="2:11" ht="23.25" thickBot="1">
      <c r="B45" s="501" t="s">
        <v>197</v>
      </c>
      <c r="C45" s="500"/>
      <c r="D45" s="1160" t="s">
        <v>488</v>
      </c>
      <c r="E45" s="1161"/>
      <c r="F45" s="1161"/>
      <c r="G45" s="1161"/>
      <c r="H45" s="1161"/>
      <c r="I45" s="1161"/>
      <c r="J45" s="1161"/>
      <c r="K45" s="1162"/>
    </row>
    <row r="46" spans="2:11" ht="15.75" thickBot="1">
      <c r="B46" s="135"/>
      <c r="C46" s="136"/>
      <c r="D46" s="137"/>
      <c r="E46" s="137"/>
      <c r="F46" s="137"/>
      <c r="G46" s="137"/>
      <c r="H46" s="137"/>
      <c r="I46" s="137"/>
      <c r="J46" s="137"/>
      <c r="K46" s="137"/>
    </row>
    <row r="47" spans="2:11" ht="24" customHeight="1" thickBot="1">
      <c r="B47" s="1163" t="s">
        <v>199</v>
      </c>
      <c r="C47" s="1164"/>
      <c r="D47" s="1164"/>
      <c r="E47" s="1165"/>
      <c r="F47" s="137"/>
      <c r="G47" s="137"/>
      <c r="H47" s="137"/>
      <c r="I47" s="137"/>
      <c r="J47" s="137"/>
      <c r="K47" s="137"/>
    </row>
    <row r="48" spans="2:11" ht="15.75" thickBot="1">
      <c r="B48" s="1148">
        <v>1</v>
      </c>
      <c r="C48" s="435"/>
      <c r="D48" s="456" t="s">
        <v>200</v>
      </c>
      <c r="E48" s="447" t="s">
        <v>285</v>
      </c>
      <c r="F48" s="137"/>
      <c r="G48" s="137"/>
      <c r="H48" s="137"/>
      <c r="I48" s="137"/>
      <c r="J48" s="137"/>
      <c r="K48" s="137"/>
    </row>
    <row r="49" spans="2:11" ht="15.75" thickBot="1">
      <c r="B49" s="1149"/>
      <c r="C49" s="435"/>
      <c r="D49" s="439" t="s">
        <v>202</v>
      </c>
      <c r="E49" s="447" t="s">
        <v>526</v>
      </c>
      <c r="F49" s="137"/>
      <c r="G49" s="137"/>
      <c r="H49" s="137"/>
      <c r="I49" s="137"/>
      <c r="J49" s="137"/>
      <c r="K49" s="137"/>
    </row>
    <row r="50" spans="2:11" ht="15.75" thickBot="1">
      <c r="B50" s="1149"/>
      <c r="C50" s="435"/>
      <c r="D50" s="439" t="s">
        <v>204</v>
      </c>
      <c r="E50" s="447" t="s">
        <v>527</v>
      </c>
      <c r="F50" s="137"/>
      <c r="G50" s="137"/>
      <c r="H50" s="137"/>
      <c r="I50" s="137"/>
      <c r="J50" s="137"/>
      <c r="K50" s="137"/>
    </row>
    <row r="51" spans="2:11" ht="15.75" thickBot="1">
      <c r="B51" s="1149"/>
      <c r="C51" s="435"/>
      <c r="D51" s="439" t="s">
        <v>205</v>
      </c>
      <c r="E51" s="447" t="s">
        <v>528</v>
      </c>
      <c r="F51" s="137"/>
      <c r="G51" s="137"/>
      <c r="H51" s="137"/>
      <c r="I51" s="137"/>
      <c r="J51" s="137"/>
      <c r="K51" s="137"/>
    </row>
    <row r="52" spans="2:11" ht="15.75" thickBot="1">
      <c r="B52" s="1149"/>
      <c r="C52" s="435"/>
      <c r="D52" s="439" t="s">
        <v>207</v>
      </c>
      <c r="E52" s="447" t="s">
        <v>529</v>
      </c>
      <c r="F52" s="137"/>
      <c r="G52" s="137"/>
      <c r="H52" s="137"/>
      <c r="I52" s="137"/>
      <c r="J52" s="137"/>
      <c r="K52" s="137"/>
    </row>
    <row r="53" spans="2:11" ht="15.75" thickBot="1">
      <c r="B53" s="1149"/>
      <c r="C53" s="435"/>
      <c r="D53" s="439" t="s">
        <v>208</v>
      </c>
      <c r="E53" s="447" t="s">
        <v>530</v>
      </c>
      <c r="F53" s="137"/>
      <c r="G53" s="137"/>
      <c r="H53" s="137"/>
      <c r="I53" s="137"/>
      <c r="J53" s="137"/>
      <c r="K53" s="137"/>
    </row>
    <row r="54" spans="2:11" ht="15.75" thickBot="1">
      <c r="B54" s="1150"/>
      <c r="C54" s="446"/>
      <c r="D54" s="439" t="s">
        <v>210</v>
      </c>
      <c r="E54" s="447" t="s">
        <v>531</v>
      </c>
      <c r="F54" s="137"/>
      <c r="G54" s="137"/>
      <c r="H54" s="137"/>
      <c r="I54" s="137"/>
      <c r="J54" s="137"/>
      <c r="K54" s="137"/>
    </row>
    <row r="55" spans="2:11" ht="15.75" thickBot="1">
      <c r="B55" s="135"/>
      <c r="C55" s="136"/>
      <c r="D55" s="137"/>
      <c r="E55" s="137"/>
      <c r="F55" s="137"/>
      <c r="G55" s="137"/>
      <c r="H55" s="137"/>
      <c r="I55" s="137"/>
      <c r="J55" s="137"/>
      <c r="K55" s="137"/>
    </row>
    <row r="56" spans="2:11" ht="15.75" thickBot="1">
      <c r="B56" s="1163" t="s">
        <v>212</v>
      </c>
      <c r="C56" s="1164"/>
      <c r="D56" s="1164"/>
      <c r="E56" s="1165"/>
      <c r="F56" s="137"/>
      <c r="G56" s="137"/>
      <c r="H56" s="137"/>
      <c r="I56" s="137"/>
      <c r="J56" s="137"/>
      <c r="K56" s="137"/>
    </row>
    <row r="57" spans="2:11" ht="15.75" thickBot="1">
      <c r="B57" s="1148">
        <v>1</v>
      </c>
      <c r="C57" s="435"/>
      <c r="D57" s="456" t="s">
        <v>200</v>
      </c>
      <c r="E57" s="489" t="s">
        <v>213</v>
      </c>
      <c r="F57" s="137"/>
      <c r="G57" s="137"/>
      <c r="H57" s="137"/>
      <c r="I57" s="137"/>
      <c r="J57" s="137"/>
      <c r="K57" s="137"/>
    </row>
    <row r="58" spans="2:11" ht="15.75" thickBot="1">
      <c r="B58" s="1149"/>
      <c r="C58" s="435"/>
      <c r="D58" s="439" t="s">
        <v>202</v>
      </c>
      <c r="E58" s="489" t="s">
        <v>214</v>
      </c>
      <c r="F58" s="137"/>
      <c r="G58" s="137"/>
      <c r="H58" s="137"/>
      <c r="I58" s="137"/>
      <c r="J58" s="137"/>
      <c r="K58" s="137"/>
    </row>
    <row r="59" spans="2:11" ht="15.75" thickBot="1">
      <c r="B59" s="1149"/>
      <c r="C59" s="435"/>
      <c r="D59" s="439" t="s">
        <v>204</v>
      </c>
      <c r="E59" s="499"/>
      <c r="F59" s="137"/>
      <c r="G59" s="137"/>
      <c r="H59" s="137"/>
      <c r="I59" s="137"/>
      <c r="J59" s="137"/>
      <c r="K59" s="137"/>
    </row>
    <row r="60" spans="2:11" ht="15.75" thickBot="1">
      <c r="B60" s="1149"/>
      <c r="C60" s="435"/>
      <c r="D60" s="439" t="s">
        <v>205</v>
      </c>
      <c r="E60" s="499"/>
      <c r="F60" s="137"/>
      <c r="G60" s="137"/>
      <c r="H60" s="137"/>
      <c r="I60" s="137"/>
      <c r="J60" s="137"/>
      <c r="K60" s="137"/>
    </row>
    <row r="61" spans="2:11" ht="15.75" thickBot="1">
      <c r="B61" s="1149"/>
      <c r="C61" s="435"/>
      <c r="D61" s="439" t="s">
        <v>207</v>
      </c>
      <c r="E61" s="499"/>
      <c r="F61" s="137"/>
      <c r="G61" s="137"/>
      <c r="H61" s="137"/>
      <c r="I61" s="137"/>
      <c r="J61" s="137"/>
      <c r="K61" s="137"/>
    </row>
    <row r="62" spans="2:11" ht="15.75" thickBot="1">
      <c r="B62" s="1149"/>
      <c r="C62" s="435"/>
      <c r="D62" s="439" t="s">
        <v>208</v>
      </c>
      <c r="E62" s="499"/>
      <c r="F62" s="137"/>
      <c r="G62" s="137"/>
      <c r="H62" s="137"/>
      <c r="I62" s="137"/>
      <c r="J62" s="137"/>
      <c r="K62" s="137"/>
    </row>
    <row r="63" spans="2:11" ht="15.75" thickBot="1">
      <c r="B63" s="1150"/>
      <c r="C63" s="446"/>
      <c r="D63" s="439" t="s">
        <v>210</v>
      </c>
      <c r="E63" s="499"/>
      <c r="F63" s="137"/>
      <c r="G63" s="137"/>
      <c r="H63" s="137"/>
      <c r="I63" s="137"/>
      <c r="J63" s="137"/>
      <c r="K63" s="137"/>
    </row>
    <row r="64" spans="2:11" ht="15.75" thickBot="1">
      <c r="B64" s="135"/>
      <c r="C64" s="136"/>
      <c r="D64" s="137"/>
      <c r="E64" s="137"/>
      <c r="F64" s="137"/>
      <c r="G64" s="137"/>
      <c r="H64" s="137"/>
      <c r="I64" s="137"/>
      <c r="J64" s="137"/>
      <c r="K64" s="137"/>
    </row>
    <row r="65" spans="2:11" ht="15.75" thickBot="1">
      <c r="B65" s="1163" t="s">
        <v>215</v>
      </c>
      <c r="C65" s="1164"/>
      <c r="D65" s="1164"/>
      <c r="E65" s="1164"/>
      <c r="F65" s="1165"/>
      <c r="G65" s="137"/>
      <c r="H65" s="137"/>
      <c r="I65" s="137"/>
      <c r="J65" s="137"/>
      <c r="K65" s="137"/>
    </row>
    <row r="66" spans="2:11" ht="24.75" thickBot="1">
      <c r="B66" s="452" t="s">
        <v>216</v>
      </c>
      <c r="C66" s="439" t="s">
        <v>217</v>
      </c>
      <c r="D66" s="439" t="s">
        <v>218</v>
      </c>
      <c r="E66" s="439" t="s">
        <v>219</v>
      </c>
      <c r="F66" s="137"/>
      <c r="G66" s="137"/>
      <c r="H66" s="137"/>
      <c r="I66" s="137"/>
      <c r="J66" s="137"/>
    </row>
    <row r="67" spans="2:11" ht="96.75" thickBot="1">
      <c r="B67" s="462">
        <v>42401</v>
      </c>
      <c r="C67" s="439">
        <v>0.01</v>
      </c>
      <c r="D67" s="463" t="s">
        <v>532</v>
      </c>
      <c r="E67" s="439"/>
      <c r="F67" s="137"/>
      <c r="G67" s="137"/>
      <c r="H67" s="137"/>
      <c r="I67" s="137"/>
      <c r="J67" s="137"/>
    </row>
    <row r="68" spans="2:11" ht="15.75" thickBot="1">
      <c r="B68" s="135"/>
      <c r="C68" s="136"/>
      <c r="D68" s="137"/>
      <c r="E68" s="137"/>
      <c r="F68" s="137"/>
      <c r="G68" s="137"/>
      <c r="H68" s="137"/>
      <c r="I68" s="137"/>
      <c r="J68" s="137"/>
      <c r="K68" s="137"/>
    </row>
    <row r="69" spans="2:11" ht="15.75" thickBot="1">
      <c r="B69" s="497" t="s">
        <v>167</v>
      </c>
      <c r="C69" s="465"/>
      <c r="D69" s="137"/>
      <c r="E69" s="137"/>
      <c r="F69" s="137"/>
      <c r="G69" s="137"/>
      <c r="H69" s="137"/>
      <c r="I69" s="137"/>
      <c r="J69" s="137"/>
      <c r="K69" s="137"/>
    </row>
    <row r="70" spans="2:11">
      <c r="B70" s="1205" t="s">
        <v>533</v>
      </c>
      <c r="C70" s="1206"/>
      <c r="D70" s="1206"/>
      <c r="E70" s="1206"/>
      <c r="F70" s="1206"/>
      <c r="G70" s="1206"/>
      <c r="H70" s="1206"/>
      <c r="I70" s="1206"/>
      <c r="J70" s="1206"/>
      <c r="K70" s="137"/>
    </row>
    <row r="71" spans="2:11" ht="15.75" thickBot="1">
      <c r="B71" s="1205"/>
      <c r="C71" s="1206"/>
      <c r="D71" s="1206"/>
      <c r="E71" s="1206"/>
      <c r="F71" s="1206"/>
      <c r="G71" s="1206"/>
      <c r="H71" s="1206"/>
      <c r="I71" s="1206"/>
      <c r="J71" s="1206"/>
      <c r="K71" s="137"/>
    </row>
    <row r="72" spans="2:11" ht="15.75" thickBot="1">
      <c r="B72" s="1163" t="s">
        <v>221</v>
      </c>
      <c r="C72" s="1164"/>
      <c r="D72" s="1165"/>
      <c r="E72" s="137"/>
      <c r="F72" s="137"/>
      <c r="G72" s="137"/>
      <c r="H72" s="137"/>
      <c r="I72" s="137"/>
      <c r="J72" s="137"/>
      <c r="K72" s="137"/>
    </row>
    <row r="73" spans="2:11" ht="120.75" thickBot="1">
      <c r="B73" s="452" t="s">
        <v>222</v>
      </c>
      <c r="C73" s="446"/>
      <c r="D73" s="439" t="s">
        <v>534</v>
      </c>
      <c r="E73" s="137"/>
      <c r="F73" s="137"/>
      <c r="G73" s="137"/>
      <c r="H73" s="137"/>
      <c r="I73" s="137"/>
      <c r="J73" s="137"/>
      <c r="K73" s="137"/>
    </row>
    <row r="74" spans="2:11">
      <c r="B74" s="1148" t="s">
        <v>224</v>
      </c>
      <c r="C74" s="435"/>
      <c r="D74" s="469" t="s">
        <v>225</v>
      </c>
      <c r="E74" s="137"/>
      <c r="F74" s="137"/>
      <c r="G74" s="137"/>
      <c r="H74" s="137"/>
      <c r="I74" s="137"/>
      <c r="J74" s="137"/>
      <c r="K74" s="137"/>
    </row>
    <row r="75" spans="2:11" ht="72">
      <c r="B75" s="1149"/>
      <c r="C75" s="435"/>
      <c r="D75" s="470" t="s">
        <v>535</v>
      </c>
      <c r="E75" s="137"/>
      <c r="F75" s="137"/>
      <c r="G75" s="137"/>
      <c r="H75" s="137"/>
      <c r="I75" s="137"/>
      <c r="J75" s="137"/>
      <c r="K75" s="137"/>
    </row>
    <row r="76" spans="2:11" ht="48">
      <c r="B76" s="1149"/>
      <c r="C76" s="435"/>
      <c r="D76" s="470" t="s">
        <v>536</v>
      </c>
      <c r="E76" s="137"/>
      <c r="F76" s="137"/>
      <c r="G76" s="137"/>
      <c r="H76" s="137"/>
      <c r="I76" s="137"/>
      <c r="J76" s="137"/>
      <c r="K76" s="137"/>
    </row>
    <row r="77" spans="2:11">
      <c r="B77" s="1149"/>
      <c r="C77" s="435"/>
      <c r="D77" s="469" t="s">
        <v>537</v>
      </c>
      <c r="E77" s="137"/>
      <c r="F77" s="137"/>
      <c r="G77" s="137"/>
      <c r="H77" s="137"/>
      <c r="I77" s="137"/>
      <c r="J77" s="137"/>
      <c r="K77" s="137"/>
    </row>
    <row r="78" spans="2:11">
      <c r="B78" s="1149"/>
      <c r="C78" s="435"/>
      <c r="D78" s="470" t="s">
        <v>538</v>
      </c>
      <c r="E78" s="137"/>
      <c r="F78" s="137"/>
      <c r="G78" s="137"/>
      <c r="H78" s="137"/>
      <c r="I78" s="137"/>
      <c r="J78" s="137"/>
      <c r="K78" s="137"/>
    </row>
    <row r="79" spans="2:11">
      <c r="B79" s="1149"/>
      <c r="C79" s="435"/>
      <c r="D79" s="470" t="s">
        <v>539</v>
      </c>
      <c r="E79" s="137"/>
      <c r="F79" s="137"/>
      <c r="G79" s="137"/>
      <c r="H79" s="137"/>
      <c r="I79" s="137"/>
      <c r="J79" s="137"/>
      <c r="K79" s="137"/>
    </row>
    <row r="80" spans="2:11" ht="15.75" thickBot="1">
      <c r="B80" s="1150"/>
      <c r="C80" s="446"/>
      <c r="D80" s="439" t="s">
        <v>540</v>
      </c>
      <c r="E80" s="137"/>
      <c r="F80" s="137"/>
      <c r="G80" s="137"/>
      <c r="H80" s="137"/>
      <c r="I80" s="137"/>
      <c r="J80" s="137"/>
      <c r="K80" s="137"/>
    </row>
    <row r="81" spans="2:11" ht="24.75" thickBot="1">
      <c r="B81" s="452" t="s">
        <v>232</v>
      </c>
      <c r="C81" s="446"/>
      <c r="D81" s="439"/>
      <c r="E81" s="137"/>
      <c r="F81" s="137"/>
      <c r="G81" s="137"/>
      <c r="H81" s="137"/>
      <c r="I81" s="137"/>
      <c r="J81" s="137"/>
      <c r="K81" s="137"/>
    </row>
    <row r="82" spans="2:11" ht="156">
      <c r="B82" s="1148" t="s">
        <v>233</v>
      </c>
      <c r="C82" s="435"/>
      <c r="D82" s="470" t="s">
        <v>541</v>
      </c>
      <c r="E82" s="137"/>
      <c r="F82" s="137"/>
      <c r="G82" s="137"/>
      <c r="H82" s="137"/>
      <c r="I82" s="137"/>
      <c r="J82" s="137"/>
      <c r="K82" s="137"/>
    </row>
    <row r="83" spans="2:11" ht="132.75" thickBot="1">
      <c r="B83" s="1150"/>
      <c r="C83" s="446"/>
      <c r="D83" s="439" t="s">
        <v>542</v>
      </c>
      <c r="E83" s="137"/>
      <c r="F83" s="137"/>
      <c r="G83" s="137"/>
      <c r="H83" s="137"/>
      <c r="I83" s="137"/>
      <c r="J83" s="137"/>
      <c r="K83" s="137"/>
    </row>
    <row r="84" spans="2:11" ht="29.85" customHeight="1">
      <c r="B84" s="1148" t="s">
        <v>245</v>
      </c>
      <c r="C84" s="435"/>
      <c r="D84" s="470" t="s">
        <v>247</v>
      </c>
      <c r="E84" s="137"/>
      <c r="F84" s="137"/>
      <c r="G84" s="137"/>
      <c r="H84" s="137"/>
      <c r="I84" s="137"/>
      <c r="J84" s="137"/>
      <c r="K84" s="137"/>
    </row>
    <row r="85" spans="2:11" ht="73.5">
      <c r="B85" s="1149"/>
      <c r="C85" s="435"/>
      <c r="D85" s="470" t="s">
        <v>543</v>
      </c>
      <c r="E85" s="137"/>
      <c r="F85" s="137"/>
      <c r="G85" s="137"/>
      <c r="H85" s="137"/>
      <c r="I85" s="137"/>
      <c r="J85" s="137"/>
      <c r="K85" s="137"/>
    </row>
    <row r="86" spans="2:11" ht="37.5">
      <c r="B86" s="1149"/>
      <c r="C86" s="435"/>
      <c r="D86" s="470" t="s">
        <v>544</v>
      </c>
      <c r="E86" s="137"/>
      <c r="F86" s="137"/>
      <c r="G86" s="137"/>
      <c r="H86" s="137"/>
      <c r="I86" s="137"/>
      <c r="J86" s="137"/>
      <c r="K86" s="137"/>
    </row>
    <row r="87" spans="2:11" ht="37.5">
      <c r="B87" s="1149"/>
      <c r="C87" s="435"/>
      <c r="D87" s="470" t="s">
        <v>545</v>
      </c>
      <c r="E87" s="137"/>
      <c r="F87" s="137"/>
      <c r="G87" s="137"/>
      <c r="H87" s="137"/>
      <c r="I87" s="137"/>
      <c r="J87" s="137"/>
      <c r="K87" s="137"/>
    </row>
    <row r="88" spans="2:11" ht="37.5">
      <c r="B88" s="1149"/>
      <c r="C88" s="435"/>
      <c r="D88" s="470" t="s">
        <v>546</v>
      </c>
      <c r="E88" s="137"/>
      <c r="F88" s="137"/>
      <c r="G88" s="137"/>
      <c r="H88" s="137"/>
      <c r="I88" s="137"/>
      <c r="J88" s="137"/>
      <c r="K88" s="137"/>
    </row>
    <row r="89" spans="2:11">
      <c r="B89" s="1149"/>
      <c r="C89" s="435"/>
      <c r="D89" s="470" t="s">
        <v>547</v>
      </c>
      <c r="E89" s="137"/>
      <c r="F89" s="137"/>
      <c r="G89" s="137"/>
      <c r="H89" s="137"/>
      <c r="I89" s="137"/>
      <c r="J89" s="137"/>
      <c r="K89" s="137"/>
    </row>
    <row r="90" spans="2:11">
      <c r="B90" s="1149"/>
      <c r="C90" s="435"/>
      <c r="D90" s="470" t="s">
        <v>548</v>
      </c>
      <c r="E90" s="137"/>
      <c r="F90" s="137"/>
      <c r="G90" s="137"/>
      <c r="H90" s="137"/>
      <c r="I90" s="137"/>
      <c r="J90" s="137"/>
      <c r="K90" s="137"/>
    </row>
    <row r="91" spans="2:11">
      <c r="B91" s="1149"/>
      <c r="C91" s="435"/>
      <c r="D91" s="470" t="s">
        <v>549</v>
      </c>
      <c r="E91" s="137"/>
      <c r="F91" s="137"/>
      <c r="G91" s="137"/>
      <c r="H91" s="137"/>
      <c r="I91" s="137"/>
      <c r="J91" s="137"/>
      <c r="K91" s="137"/>
    </row>
    <row r="92" spans="2:11">
      <c r="B92" s="1149"/>
      <c r="C92" s="435"/>
      <c r="D92" s="470" t="s">
        <v>415</v>
      </c>
      <c r="E92" s="137"/>
      <c r="F92" s="137"/>
      <c r="G92" s="137"/>
      <c r="H92" s="137"/>
      <c r="I92" s="137"/>
      <c r="J92" s="137"/>
      <c r="K92" s="137"/>
    </row>
    <row r="93" spans="2:11" ht="84">
      <c r="B93" s="1149"/>
      <c r="C93" s="435"/>
      <c r="D93" s="498" t="s">
        <v>256</v>
      </c>
      <c r="E93" s="137"/>
      <c r="F93" s="137"/>
      <c r="G93" s="137"/>
      <c r="H93" s="137"/>
      <c r="I93" s="137"/>
      <c r="J93" s="137"/>
      <c r="K93" s="137"/>
    </row>
    <row r="94" spans="2:11" ht="24">
      <c r="B94" s="1149"/>
      <c r="C94" s="435"/>
      <c r="D94" s="469" t="s">
        <v>550</v>
      </c>
      <c r="E94" s="137"/>
      <c r="F94" s="137"/>
      <c r="G94" s="137"/>
      <c r="H94" s="137"/>
      <c r="I94" s="137"/>
      <c r="J94" s="137"/>
      <c r="K94" s="137"/>
    </row>
    <row r="95" spans="2:11">
      <c r="B95" s="1149"/>
      <c r="C95" s="435"/>
      <c r="D95" s="471"/>
      <c r="E95" s="137"/>
      <c r="F95" s="137"/>
      <c r="G95" s="137"/>
      <c r="H95" s="137"/>
      <c r="I95" s="137"/>
      <c r="J95" s="137"/>
      <c r="K95" s="137"/>
    </row>
    <row r="96" spans="2:11">
      <c r="B96" s="1149"/>
      <c r="C96" s="435"/>
      <c r="D96" s="470" t="s">
        <v>247</v>
      </c>
      <c r="E96" s="137"/>
      <c r="F96" s="137"/>
      <c r="G96" s="137"/>
      <c r="H96" s="137"/>
      <c r="I96" s="137"/>
      <c r="J96" s="137"/>
      <c r="K96" s="137"/>
    </row>
    <row r="97" spans="2:11" ht="37.5">
      <c r="B97" s="1149"/>
      <c r="C97" s="435"/>
      <c r="D97" s="470" t="s">
        <v>544</v>
      </c>
      <c r="E97" s="137"/>
      <c r="F97" s="137"/>
      <c r="G97" s="137"/>
      <c r="H97" s="137"/>
      <c r="I97" s="137"/>
      <c r="J97" s="137"/>
      <c r="K97" s="137"/>
    </row>
    <row r="98" spans="2:11" ht="25.5">
      <c r="B98" s="1149"/>
      <c r="C98" s="435"/>
      <c r="D98" s="470" t="s">
        <v>551</v>
      </c>
      <c r="E98" s="137"/>
      <c r="F98" s="137"/>
      <c r="G98" s="137"/>
      <c r="H98" s="137"/>
      <c r="I98" s="137"/>
      <c r="J98" s="137"/>
      <c r="K98" s="137"/>
    </row>
    <row r="99" spans="2:11">
      <c r="B99" s="1149"/>
      <c r="C99" s="435"/>
      <c r="D99" s="470" t="s">
        <v>552</v>
      </c>
      <c r="E99" s="137"/>
      <c r="F99" s="137"/>
      <c r="G99" s="137"/>
      <c r="H99" s="137"/>
      <c r="I99" s="137"/>
      <c r="J99" s="137"/>
      <c r="K99" s="137"/>
    </row>
    <row r="100" spans="2:11">
      <c r="B100" s="1149"/>
      <c r="C100" s="435"/>
      <c r="D100" s="469" t="s">
        <v>553</v>
      </c>
      <c r="E100" s="137"/>
      <c r="F100" s="137"/>
      <c r="G100" s="137"/>
      <c r="H100" s="137"/>
      <c r="I100" s="137"/>
      <c r="J100" s="137"/>
      <c r="K100" s="137"/>
    </row>
    <row r="101" spans="2:11">
      <c r="B101" s="1149"/>
      <c r="C101" s="435"/>
      <c r="D101" s="471"/>
      <c r="E101" s="137"/>
      <c r="F101" s="137"/>
      <c r="G101" s="137"/>
      <c r="H101" s="137"/>
      <c r="I101" s="137"/>
      <c r="J101" s="137"/>
      <c r="K101" s="137"/>
    </row>
    <row r="102" spans="2:11">
      <c r="B102" s="1149"/>
      <c r="C102" s="435"/>
      <c r="D102" s="470" t="s">
        <v>247</v>
      </c>
      <c r="E102" s="137"/>
      <c r="F102" s="137"/>
      <c r="G102" s="137"/>
      <c r="H102" s="137"/>
      <c r="I102" s="137"/>
      <c r="J102" s="137"/>
      <c r="K102" s="137"/>
    </row>
    <row r="103" spans="2:11" ht="37.5">
      <c r="B103" s="1149"/>
      <c r="C103" s="435"/>
      <c r="D103" s="470" t="s">
        <v>545</v>
      </c>
      <c r="E103" s="137"/>
      <c r="F103" s="137"/>
      <c r="G103" s="137"/>
      <c r="H103" s="137"/>
      <c r="I103" s="137"/>
      <c r="J103" s="137"/>
      <c r="K103" s="137"/>
    </row>
    <row r="104" spans="2:11" ht="25.5">
      <c r="B104" s="1149"/>
      <c r="C104" s="435"/>
      <c r="D104" s="470" t="s">
        <v>554</v>
      </c>
      <c r="E104" s="137"/>
      <c r="F104" s="137"/>
      <c r="G104" s="137"/>
      <c r="H104" s="137"/>
      <c r="I104" s="137"/>
      <c r="J104" s="137"/>
      <c r="K104" s="137"/>
    </row>
    <row r="105" spans="2:11">
      <c r="B105" s="1149"/>
      <c r="C105" s="435"/>
      <c r="D105" s="470" t="s">
        <v>555</v>
      </c>
      <c r="E105" s="137"/>
      <c r="F105" s="137"/>
      <c r="G105" s="137"/>
      <c r="H105" s="137"/>
      <c r="I105" s="137"/>
      <c r="J105" s="137"/>
      <c r="K105" s="137"/>
    </row>
    <row r="106" spans="2:11">
      <c r="B106" s="1149"/>
      <c r="C106" s="435"/>
      <c r="D106" s="469" t="s">
        <v>556</v>
      </c>
      <c r="E106" s="137"/>
      <c r="F106" s="137"/>
      <c r="G106" s="137"/>
      <c r="H106" s="137"/>
      <c r="I106" s="137"/>
      <c r="J106" s="137"/>
      <c r="K106" s="137"/>
    </row>
    <row r="107" spans="2:11">
      <c r="B107" s="1149"/>
      <c r="C107" s="435"/>
      <c r="D107" s="471"/>
      <c r="E107" s="137"/>
      <c r="F107" s="137"/>
      <c r="G107" s="137"/>
      <c r="H107" s="137"/>
      <c r="I107" s="137"/>
      <c r="J107" s="137"/>
      <c r="K107" s="137"/>
    </row>
    <row r="108" spans="2:11">
      <c r="B108" s="1149"/>
      <c r="C108" s="435"/>
      <c r="D108" s="470" t="s">
        <v>247</v>
      </c>
      <c r="E108" s="137"/>
      <c r="F108" s="137"/>
      <c r="G108" s="137"/>
      <c r="H108" s="137"/>
      <c r="I108" s="137"/>
      <c r="J108" s="137"/>
      <c r="K108" s="137"/>
    </row>
    <row r="109" spans="2:11" ht="37.5">
      <c r="B109" s="1149"/>
      <c r="C109" s="435"/>
      <c r="D109" s="470" t="s">
        <v>557</v>
      </c>
      <c r="E109" s="137"/>
      <c r="F109" s="137"/>
      <c r="G109" s="137"/>
      <c r="H109" s="137"/>
      <c r="I109" s="137"/>
      <c r="J109" s="137"/>
      <c r="K109" s="137"/>
    </row>
    <row r="110" spans="2:11" ht="25.5">
      <c r="B110" s="1149"/>
      <c r="C110" s="435"/>
      <c r="D110" s="470" t="s">
        <v>558</v>
      </c>
      <c r="E110" s="137"/>
      <c r="F110" s="137"/>
      <c r="G110" s="137"/>
      <c r="H110" s="137"/>
      <c r="I110" s="137"/>
      <c r="J110" s="137"/>
      <c r="K110" s="137"/>
    </row>
    <row r="111" spans="2:11">
      <c r="B111" s="1149"/>
      <c r="C111" s="435"/>
      <c r="D111" s="470" t="s">
        <v>559</v>
      </c>
      <c r="E111" s="137"/>
      <c r="F111" s="137"/>
      <c r="G111" s="137"/>
      <c r="H111" s="137"/>
      <c r="I111" s="137"/>
      <c r="J111" s="137"/>
      <c r="K111" s="137"/>
    </row>
    <row r="112" spans="2:11">
      <c r="B112" s="1149"/>
      <c r="C112" s="435"/>
      <c r="D112" s="469" t="s">
        <v>257</v>
      </c>
      <c r="E112" s="137"/>
      <c r="F112" s="137"/>
      <c r="G112" s="137"/>
      <c r="H112" s="137"/>
      <c r="I112" s="137"/>
      <c r="J112" s="137"/>
      <c r="K112" s="137"/>
    </row>
    <row r="113" spans="2:11" ht="36">
      <c r="B113" s="1149"/>
      <c r="C113" s="435"/>
      <c r="D113" s="469" t="s">
        <v>517</v>
      </c>
      <c r="E113" s="137"/>
      <c r="F113" s="137"/>
      <c r="G113" s="137"/>
      <c r="H113" s="137"/>
      <c r="I113" s="137"/>
      <c r="J113" s="137"/>
      <c r="K113" s="137"/>
    </row>
    <row r="114" spans="2:11">
      <c r="B114" s="1149"/>
      <c r="C114" s="435"/>
      <c r="D114" s="470" t="s">
        <v>560</v>
      </c>
      <c r="E114" s="137"/>
      <c r="F114" s="137"/>
      <c r="G114" s="137"/>
      <c r="H114" s="137"/>
      <c r="I114" s="137"/>
      <c r="J114" s="137"/>
      <c r="K114" s="137"/>
    </row>
    <row r="115" spans="2:11">
      <c r="B115" s="1149"/>
      <c r="C115" s="435"/>
      <c r="D115" s="470" t="s">
        <v>247</v>
      </c>
      <c r="E115" s="137"/>
      <c r="F115" s="137"/>
      <c r="G115" s="137"/>
      <c r="H115" s="137"/>
      <c r="I115" s="137"/>
      <c r="J115" s="137"/>
      <c r="K115" s="137"/>
    </row>
    <row r="116" spans="2:11" ht="49.5">
      <c r="B116" s="1149"/>
      <c r="C116" s="435"/>
      <c r="D116" s="470" t="s">
        <v>561</v>
      </c>
      <c r="E116" s="137"/>
      <c r="F116" s="137"/>
      <c r="G116" s="137"/>
      <c r="H116" s="137"/>
      <c r="I116" s="137"/>
      <c r="J116" s="137"/>
      <c r="K116" s="137"/>
    </row>
    <row r="117" spans="2:11" ht="49.5">
      <c r="B117" s="1149"/>
      <c r="C117" s="435"/>
      <c r="D117" s="470" t="s">
        <v>562</v>
      </c>
      <c r="E117" s="137"/>
      <c r="F117" s="137"/>
      <c r="G117" s="137"/>
      <c r="H117" s="137"/>
      <c r="I117" s="137"/>
      <c r="J117" s="137"/>
      <c r="K117" s="137"/>
    </row>
    <row r="118" spans="2:11" ht="50.25" thickBot="1">
      <c r="B118" s="1150"/>
      <c r="C118" s="446"/>
      <c r="D118" s="439" t="s">
        <v>563</v>
      </c>
      <c r="E118" s="137"/>
      <c r="F118" s="137"/>
      <c r="G118" s="137"/>
      <c r="H118" s="137"/>
      <c r="I118" s="137"/>
      <c r="J118" s="137"/>
      <c r="K118" s="137"/>
    </row>
  </sheetData>
  <sheetProtection algorithmName="SHA-512" hashValue="bZzbDQj5qaRS14J1Dwy7Id+dksBPHJpBFOPGETtNU8s9jHBEZICEUmPF/Rfijq4tWnpkKjDL69vrUqfvIoJGOg==" saltValue="JPkBK9MLK9hfJmuUK6Uhhg==" spinCount="100000" sheet="1" objects="1" scenarios="1" selectLockedCells="1" selectUnlockedCells="1"/>
  <mergeCells count="19">
    <mergeCell ref="B47:E47"/>
    <mergeCell ref="B48:B54"/>
    <mergeCell ref="B84:B118"/>
    <mergeCell ref="B57:B63"/>
    <mergeCell ref="B65:F65"/>
    <mergeCell ref="B70:J71"/>
    <mergeCell ref="B72:D72"/>
    <mergeCell ref="B74:B80"/>
    <mergeCell ref="B82:B83"/>
    <mergeCell ref="B56:E56"/>
    <mergeCell ref="D21:K21"/>
    <mergeCell ref="D43:K43"/>
    <mergeCell ref="D44:K44"/>
    <mergeCell ref="D45:K45"/>
    <mergeCell ref="B6:B17"/>
    <mergeCell ref="D6:K6"/>
    <mergeCell ref="D7:K7"/>
    <mergeCell ref="D19:K19"/>
    <mergeCell ref="D20:K20"/>
  </mergeCells>
  <dataValidations count="3">
    <dataValidation type="whole" operator="greaterThanOrEqual" allowBlank="1" showErrorMessage="1" errorTitle="ERROR" error="Escriba un número igual o mayor que 0" promptTitle="ERROR" prompt="Escriba un número igual o mayor que 0" sqref="E9:H14">
      <formula1>0</formula1>
    </dataValidation>
    <dataValidation type="whole" operator="greaterThanOrEqual" allowBlank="1" showInputMessage="1" showErrorMessage="1" errorTitle="ERROR" error="Valor en PESOS (sin centavos)" sqref="F23:I41">
      <formula1>0</formula1>
    </dataValidation>
    <dataValidation type="textLength" allowBlank="1" showInputMessage="1" showErrorMessage="1" errorTitle="ERROR" error="Escriba POMCA, PMM o PMA" promptTitle="ESCRIBA" prompt="POMCA, PMA o PMM" sqref="E23:E41">
      <formula1>1</formula1>
      <formula2>5</formula2>
    </dataValidation>
  </dataValidations>
  <hyperlinks>
    <hyperlink ref="B5" location="INDICE!A1" display="VOLVER AL INDICE"/>
  </hyperlinks>
  <pageMargins left="0.25" right="0.25" top="0.75" bottom="0.75" header="0.3" footer="0.3"/>
  <pageSetup paperSize="178" orientation="landscape"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96"/>
  <sheetViews>
    <sheetView showGridLines="0" topLeftCell="A16" zoomScale="148" zoomScaleNormal="148" workbookViewId="0">
      <selection activeCell="G23" sqref="G23"/>
    </sheetView>
  </sheetViews>
  <sheetFormatPr baseColWidth="10" defaultColWidth="14.42578125" defaultRowHeight="15" customHeight="1"/>
  <cols>
    <col min="1" max="1" width="1.85546875" style="381" customWidth="1"/>
    <col min="2" max="2" width="12.85546875" style="381" customWidth="1"/>
    <col min="3" max="3" width="5" style="381" customWidth="1"/>
    <col min="4" max="4" width="34.85546875" style="381" customWidth="1"/>
    <col min="5" max="5" width="12.140625" style="381" customWidth="1"/>
    <col min="6" max="6" width="14.28515625" style="381" customWidth="1"/>
    <col min="7" max="7" width="15" style="381" customWidth="1"/>
    <col min="8" max="9" width="10.7109375" style="381" customWidth="1"/>
    <col min="10" max="10" width="34.140625" style="381" customWidth="1"/>
    <col min="11" max="255" width="10.7109375" style="381" customWidth="1"/>
    <col min="256" max="16384" width="14.42578125" style="385"/>
  </cols>
  <sheetData>
    <row r="1" spans="1:255" ht="100.5" customHeight="1" thickBot="1">
      <c r="A1" s="1207"/>
      <c r="B1" s="1208"/>
      <c r="C1" s="1208"/>
      <c r="D1" s="1208"/>
      <c r="E1" s="1208"/>
      <c r="F1" s="1208"/>
      <c r="G1" s="1208"/>
      <c r="H1" s="1208"/>
      <c r="I1" s="1208"/>
      <c r="J1" s="1208"/>
      <c r="K1" s="1208"/>
      <c r="L1" s="1208"/>
      <c r="M1" s="1208"/>
      <c r="N1" s="1208"/>
      <c r="O1" s="1208"/>
      <c r="P1" s="1209"/>
      <c r="Q1" s="516"/>
      <c r="R1" s="517"/>
      <c r="S1" s="518"/>
      <c r="T1" s="518"/>
      <c r="U1" s="518"/>
      <c r="V1" s="518"/>
      <c r="W1" s="518"/>
      <c r="X1" s="518"/>
      <c r="Y1" s="518"/>
      <c r="Z1" s="518"/>
      <c r="AA1" s="518"/>
      <c r="AB1" s="518"/>
      <c r="AC1" s="518"/>
      <c r="AD1" s="518"/>
      <c r="AE1" s="518"/>
      <c r="AF1" s="518"/>
      <c r="AG1" s="518"/>
      <c r="AH1" s="518"/>
      <c r="AI1" s="518"/>
      <c r="AJ1" s="518"/>
      <c r="AK1" s="518"/>
      <c r="AL1" s="518"/>
      <c r="AM1" s="518"/>
      <c r="AN1" s="518"/>
      <c r="AO1" s="518"/>
      <c r="AP1" s="518"/>
      <c r="AQ1" s="518"/>
      <c r="AR1" s="518"/>
      <c r="AS1" s="518"/>
      <c r="AT1" s="518"/>
      <c r="AU1" s="518"/>
      <c r="AV1" s="518"/>
      <c r="AW1" s="518"/>
      <c r="AX1" s="518"/>
      <c r="AY1" s="518"/>
      <c r="AZ1" s="518"/>
      <c r="BA1" s="518"/>
      <c r="BB1" s="518"/>
      <c r="BC1" s="518"/>
      <c r="BD1" s="518"/>
      <c r="BE1" s="518"/>
      <c r="BF1" s="518"/>
      <c r="BG1" s="518"/>
      <c r="BH1" s="518"/>
      <c r="BI1" s="518"/>
      <c r="BJ1" s="518"/>
      <c r="BK1" s="518"/>
      <c r="BL1" s="518"/>
      <c r="BM1" s="518"/>
      <c r="BN1" s="518"/>
      <c r="BO1" s="518"/>
      <c r="BP1" s="518"/>
      <c r="BQ1" s="518"/>
      <c r="BR1" s="518"/>
      <c r="BS1" s="518"/>
      <c r="BT1" s="518"/>
      <c r="BU1" s="518"/>
      <c r="BV1" s="518"/>
      <c r="BW1" s="518"/>
      <c r="BX1" s="518"/>
      <c r="BY1" s="518"/>
      <c r="BZ1" s="518"/>
      <c r="CA1" s="518"/>
      <c r="CB1" s="518"/>
      <c r="CC1" s="518"/>
      <c r="CD1" s="518"/>
      <c r="CE1" s="518"/>
      <c r="CF1" s="518"/>
      <c r="CG1" s="518"/>
      <c r="CH1" s="518"/>
      <c r="CI1" s="518"/>
      <c r="CJ1" s="518"/>
      <c r="CK1" s="518"/>
      <c r="CL1" s="518"/>
      <c r="CM1" s="518"/>
      <c r="CN1" s="518"/>
      <c r="CO1" s="518"/>
      <c r="CP1" s="518"/>
      <c r="CQ1" s="518"/>
      <c r="CR1" s="518"/>
      <c r="CS1" s="518"/>
      <c r="CT1" s="518"/>
      <c r="CU1" s="518"/>
      <c r="CV1" s="518"/>
      <c r="CW1" s="518"/>
      <c r="CX1" s="518"/>
      <c r="CY1" s="518"/>
      <c r="CZ1" s="518"/>
      <c r="DA1" s="518"/>
      <c r="DB1" s="518"/>
      <c r="DC1" s="518"/>
      <c r="DD1" s="518"/>
      <c r="DE1" s="518"/>
      <c r="DF1" s="518"/>
      <c r="DG1" s="518"/>
      <c r="DH1" s="518"/>
      <c r="DI1" s="518"/>
      <c r="DJ1" s="518"/>
      <c r="DK1" s="518"/>
      <c r="DL1" s="518"/>
      <c r="DM1" s="518"/>
      <c r="DN1" s="518"/>
      <c r="DO1" s="518"/>
      <c r="DP1" s="518"/>
      <c r="DQ1" s="518"/>
      <c r="DR1" s="518"/>
      <c r="DS1" s="518"/>
      <c r="DT1" s="518"/>
      <c r="DU1" s="518"/>
      <c r="DV1" s="518"/>
      <c r="DW1" s="518"/>
      <c r="DX1" s="518"/>
      <c r="DY1" s="518"/>
      <c r="DZ1" s="518"/>
      <c r="EA1" s="518"/>
      <c r="EB1" s="518"/>
      <c r="EC1" s="518"/>
      <c r="ED1" s="518"/>
      <c r="EE1" s="518"/>
      <c r="EF1" s="518"/>
      <c r="EG1" s="518"/>
      <c r="EH1" s="518"/>
      <c r="EI1" s="518"/>
      <c r="EJ1" s="518"/>
      <c r="EK1" s="518"/>
      <c r="EL1" s="518"/>
      <c r="EM1" s="518"/>
      <c r="EN1" s="518"/>
      <c r="EO1" s="518"/>
      <c r="EP1" s="518"/>
      <c r="EQ1" s="518"/>
      <c r="ER1" s="518"/>
      <c r="ES1" s="518"/>
      <c r="ET1" s="518"/>
      <c r="EU1" s="518"/>
      <c r="EV1" s="518"/>
      <c r="EW1" s="518"/>
      <c r="EX1" s="518"/>
      <c r="EY1" s="518"/>
      <c r="EZ1" s="518"/>
      <c r="FA1" s="518"/>
      <c r="FB1" s="518"/>
      <c r="FC1" s="518"/>
      <c r="FD1" s="518"/>
      <c r="FE1" s="518"/>
      <c r="FF1" s="518"/>
      <c r="FG1" s="518"/>
      <c r="FH1" s="518"/>
      <c r="FI1" s="518"/>
      <c r="FJ1" s="518"/>
      <c r="FK1" s="518"/>
      <c r="FL1" s="518"/>
      <c r="FM1" s="518"/>
      <c r="FN1" s="518"/>
      <c r="FO1" s="518"/>
      <c r="FP1" s="518"/>
      <c r="FQ1" s="518"/>
      <c r="FR1" s="518"/>
      <c r="FS1" s="518"/>
      <c r="FT1" s="518"/>
      <c r="FU1" s="518"/>
      <c r="FV1" s="518"/>
      <c r="FW1" s="518"/>
      <c r="FX1" s="518"/>
      <c r="FY1" s="518"/>
      <c r="FZ1" s="518"/>
      <c r="GA1" s="518"/>
      <c r="GB1" s="518"/>
      <c r="GC1" s="518"/>
      <c r="GD1" s="518"/>
      <c r="GE1" s="518"/>
      <c r="GF1" s="518"/>
      <c r="GG1" s="518"/>
      <c r="GH1" s="518"/>
      <c r="GI1" s="518"/>
      <c r="GJ1" s="518"/>
      <c r="GK1" s="518"/>
      <c r="GL1" s="518"/>
      <c r="GM1" s="518"/>
      <c r="GN1" s="518"/>
      <c r="GO1" s="518"/>
      <c r="GP1" s="518"/>
      <c r="GQ1" s="518"/>
      <c r="GR1" s="518"/>
      <c r="GS1" s="518"/>
      <c r="GT1" s="518"/>
      <c r="GU1" s="518"/>
      <c r="GV1" s="518"/>
      <c r="GW1" s="518"/>
      <c r="GX1" s="518"/>
      <c r="GY1" s="518"/>
      <c r="GZ1" s="518"/>
      <c r="HA1" s="518"/>
      <c r="HB1" s="518"/>
      <c r="HC1" s="518"/>
      <c r="HD1" s="518"/>
      <c r="HE1" s="518"/>
      <c r="HF1" s="518"/>
      <c r="HG1" s="518"/>
      <c r="HH1" s="518"/>
      <c r="HI1" s="518"/>
      <c r="HJ1" s="518"/>
      <c r="HK1" s="518"/>
      <c r="HL1" s="518"/>
      <c r="HM1" s="518"/>
      <c r="HN1" s="518"/>
      <c r="HO1" s="518"/>
      <c r="HP1" s="518"/>
      <c r="HQ1" s="518"/>
      <c r="HR1" s="518"/>
      <c r="HS1" s="518"/>
      <c r="HT1" s="518"/>
      <c r="HU1" s="518"/>
      <c r="HV1" s="518"/>
      <c r="HW1" s="518"/>
      <c r="HX1" s="518"/>
      <c r="HY1" s="518"/>
      <c r="HZ1" s="518"/>
      <c r="IA1" s="518"/>
      <c r="IB1" s="518"/>
      <c r="IC1" s="518"/>
      <c r="ID1" s="518"/>
      <c r="IE1" s="518"/>
      <c r="IF1" s="518"/>
      <c r="IG1" s="518"/>
      <c r="IH1" s="518"/>
      <c r="II1" s="518"/>
      <c r="IJ1" s="518"/>
      <c r="IK1" s="518"/>
      <c r="IL1" s="518"/>
      <c r="IM1" s="518"/>
      <c r="IN1" s="518"/>
      <c r="IO1" s="518"/>
      <c r="IP1" s="518"/>
      <c r="IQ1" s="518"/>
      <c r="IR1" s="518"/>
      <c r="IS1" s="518"/>
      <c r="IT1" s="518"/>
      <c r="IU1" s="519"/>
    </row>
    <row r="2" spans="1:255" ht="18" customHeight="1" thickBot="1">
      <c r="A2" s="1110" t="s">
        <v>1444</v>
      </c>
      <c r="B2" s="1108"/>
      <c r="C2" s="1108"/>
      <c r="D2" s="1108"/>
      <c r="E2" s="1108"/>
      <c r="F2" s="1108"/>
      <c r="G2" s="1108"/>
      <c r="H2" s="1108"/>
      <c r="I2" s="1108"/>
      <c r="J2" s="1108"/>
      <c r="K2" s="1108"/>
      <c r="L2" s="1108"/>
      <c r="M2" s="1108"/>
      <c r="N2" s="1108"/>
      <c r="O2" s="1108"/>
      <c r="P2" s="1109"/>
      <c r="Q2" s="386"/>
      <c r="R2" s="387"/>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c r="FL2" s="238"/>
      <c r="FM2" s="238"/>
      <c r="FN2" s="238"/>
      <c r="FO2" s="238"/>
      <c r="FP2" s="238"/>
      <c r="FQ2" s="238"/>
      <c r="FR2" s="238"/>
      <c r="FS2" s="238"/>
      <c r="FT2" s="238"/>
      <c r="FU2" s="238"/>
      <c r="FV2" s="238"/>
      <c r="FW2" s="238"/>
      <c r="FX2" s="238"/>
      <c r="FY2" s="238"/>
      <c r="FZ2" s="238"/>
      <c r="GA2" s="238"/>
      <c r="GB2" s="238"/>
      <c r="GC2" s="238"/>
      <c r="GD2" s="238"/>
      <c r="GE2" s="238"/>
      <c r="GF2" s="238"/>
      <c r="GG2" s="238"/>
      <c r="GH2" s="238"/>
      <c r="GI2" s="238"/>
      <c r="GJ2" s="238"/>
      <c r="GK2" s="238"/>
      <c r="GL2" s="238"/>
      <c r="GM2" s="238"/>
      <c r="GN2" s="238"/>
      <c r="GO2" s="238"/>
      <c r="GP2" s="238"/>
      <c r="GQ2" s="238"/>
      <c r="GR2" s="238"/>
      <c r="GS2" s="238"/>
      <c r="GT2" s="238"/>
      <c r="GU2" s="238"/>
      <c r="GV2" s="238"/>
      <c r="GW2" s="238"/>
      <c r="GX2" s="238"/>
      <c r="GY2" s="238"/>
      <c r="GZ2" s="238"/>
      <c r="HA2" s="238"/>
      <c r="HB2" s="238"/>
      <c r="HC2" s="238"/>
      <c r="HD2" s="238"/>
      <c r="HE2" s="238"/>
      <c r="HF2" s="238"/>
      <c r="HG2" s="238"/>
      <c r="HH2" s="238"/>
      <c r="HI2" s="238"/>
      <c r="HJ2" s="238"/>
      <c r="HK2" s="238"/>
      <c r="HL2" s="238"/>
      <c r="HM2" s="238"/>
      <c r="HN2" s="238"/>
      <c r="HO2" s="238"/>
      <c r="HP2" s="238"/>
      <c r="HQ2" s="238"/>
      <c r="HR2" s="238"/>
      <c r="HS2" s="238"/>
      <c r="HT2" s="238"/>
      <c r="HU2" s="238"/>
      <c r="HV2" s="238"/>
      <c r="HW2" s="238"/>
      <c r="HX2" s="238"/>
      <c r="HY2" s="238"/>
      <c r="HZ2" s="238"/>
      <c r="IA2" s="238"/>
      <c r="IB2" s="238"/>
      <c r="IC2" s="238"/>
      <c r="ID2" s="238"/>
      <c r="IE2" s="238"/>
      <c r="IF2" s="238"/>
      <c r="IG2" s="238"/>
      <c r="IH2" s="238"/>
      <c r="II2" s="238"/>
      <c r="IJ2" s="238"/>
      <c r="IK2" s="238"/>
      <c r="IL2" s="238"/>
      <c r="IM2" s="238"/>
      <c r="IN2" s="238"/>
      <c r="IO2" s="238"/>
      <c r="IP2" s="238"/>
      <c r="IQ2" s="238"/>
      <c r="IR2" s="238"/>
      <c r="IS2" s="238"/>
      <c r="IT2" s="238"/>
      <c r="IU2" s="239"/>
    </row>
    <row r="3" spans="1:255" ht="18" customHeight="1" thickBot="1">
      <c r="A3" s="1111" t="s">
        <v>104</v>
      </c>
      <c r="B3" s="1108"/>
      <c r="C3" s="1108"/>
      <c r="D3" s="1108"/>
      <c r="E3" s="1108"/>
      <c r="F3" s="1108"/>
      <c r="G3" s="1108"/>
      <c r="H3" s="1108"/>
      <c r="I3" s="1108"/>
      <c r="J3" s="1108"/>
      <c r="K3" s="1108"/>
      <c r="L3" s="1108"/>
      <c r="M3" s="1108"/>
      <c r="N3" s="1108"/>
      <c r="O3" s="1108"/>
      <c r="P3" s="1109"/>
      <c r="Q3" s="386"/>
      <c r="R3" s="387"/>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c r="FL3" s="238"/>
      <c r="FM3" s="238"/>
      <c r="FN3" s="238"/>
      <c r="FO3" s="238"/>
      <c r="FP3" s="238"/>
      <c r="FQ3" s="238"/>
      <c r="FR3" s="238"/>
      <c r="FS3" s="238"/>
      <c r="FT3" s="238"/>
      <c r="FU3" s="238"/>
      <c r="FV3" s="238"/>
      <c r="FW3" s="238"/>
      <c r="FX3" s="238"/>
      <c r="FY3" s="238"/>
      <c r="FZ3" s="238"/>
      <c r="GA3" s="238"/>
      <c r="GB3" s="238"/>
      <c r="GC3" s="238"/>
      <c r="GD3" s="238"/>
      <c r="GE3" s="238"/>
      <c r="GF3" s="238"/>
      <c r="GG3" s="238"/>
      <c r="GH3" s="238"/>
      <c r="GI3" s="238"/>
      <c r="GJ3" s="238"/>
      <c r="GK3" s="238"/>
      <c r="GL3" s="238"/>
      <c r="GM3" s="238"/>
      <c r="GN3" s="238"/>
      <c r="GO3" s="238"/>
      <c r="GP3" s="238"/>
      <c r="GQ3" s="238"/>
      <c r="GR3" s="238"/>
      <c r="GS3" s="238"/>
      <c r="GT3" s="238"/>
      <c r="GU3" s="238"/>
      <c r="GV3" s="238"/>
      <c r="GW3" s="238"/>
      <c r="GX3" s="238"/>
      <c r="GY3" s="238"/>
      <c r="GZ3" s="238"/>
      <c r="HA3" s="238"/>
      <c r="HB3" s="238"/>
      <c r="HC3" s="238"/>
      <c r="HD3" s="238"/>
      <c r="HE3" s="238"/>
      <c r="HF3" s="238"/>
      <c r="HG3" s="238"/>
      <c r="HH3" s="238"/>
      <c r="HI3" s="238"/>
      <c r="HJ3" s="238"/>
      <c r="HK3" s="238"/>
      <c r="HL3" s="238"/>
      <c r="HM3" s="238"/>
      <c r="HN3" s="238"/>
      <c r="HO3" s="238"/>
      <c r="HP3" s="238"/>
      <c r="HQ3" s="238"/>
      <c r="HR3" s="238"/>
      <c r="HS3" s="238"/>
      <c r="HT3" s="238"/>
      <c r="HU3" s="238"/>
      <c r="HV3" s="238"/>
      <c r="HW3" s="238"/>
      <c r="HX3" s="238"/>
      <c r="HY3" s="238"/>
      <c r="HZ3" s="238"/>
      <c r="IA3" s="238"/>
      <c r="IB3" s="238"/>
      <c r="IC3" s="238"/>
      <c r="ID3" s="238"/>
      <c r="IE3" s="238"/>
      <c r="IF3" s="238"/>
      <c r="IG3" s="238"/>
      <c r="IH3" s="238"/>
      <c r="II3" s="238"/>
      <c r="IJ3" s="238"/>
      <c r="IK3" s="238"/>
      <c r="IL3" s="238"/>
      <c r="IM3" s="238"/>
      <c r="IN3" s="238"/>
      <c r="IO3" s="238"/>
      <c r="IP3" s="238"/>
      <c r="IQ3" s="238"/>
      <c r="IR3" s="238"/>
      <c r="IS3" s="238"/>
      <c r="IT3" s="238"/>
      <c r="IU3" s="239"/>
    </row>
    <row r="4" spans="1:255" ht="18" customHeight="1" thickBot="1">
      <c r="A4" s="1111" t="s">
        <v>263</v>
      </c>
      <c r="B4" s="1108"/>
      <c r="C4" s="1108"/>
      <c r="D4" s="1108"/>
      <c r="E4" s="388">
        <v>2019</v>
      </c>
      <c r="F4" s="389"/>
      <c r="G4" s="389"/>
      <c r="H4" s="389"/>
      <c r="I4" s="389"/>
      <c r="J4" s="389"/>
      <c r="K4" s="389"/>
      <c r="L4" s="389"/>
      <c r="M4" s="389"/>
      <c r="N4" s="389"/>
      <c r="O4" s="389"/>
      <c r="P4" s="390"/>
      <c r="Q4" s="386"/>
      <c r="R4" s="387"/>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238"/>
      <c r="EQ4" s="238"/>
      <c r="ER4" s="238"/>
      <c r="ES4" s="238"/>
      <c r="ET4" s="238"/>
      <c r="EU4" s="238"/>
      <c r="EV4" s="238"/>
      <c r="EW4" s="238"/>
      <c r="EX4" s="238"/>
      <c r="EY4" s="238"/>
      <c r="EZ4" s="238"/>
      <c r="FA4" s="238"/>
      <c r="FB4" s="23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c r="GZ4" s="238"/>
      <c r="HA4" s="238"/>
      <c r="HB4" s="238"/>
      <c r="HC4" s="238"/>
      <c r="HD4" s="238"/>
      <c r="HE4" s="238"/>
      <c r="HF4" s="238"/>
      <c r="HG4" s="238"/>
      <c r="HH4" s="238"/>
      <c r="HI4" s="238"/>
      <c r="HJ4" s="238"/>
      <c r="HK4" s="238"/>
      <c r="HL4" s="238"/>
      <c r="HM4" s="238"/>
      <c r="HN4" s="238"/>
      <c r="HO4" s="238"/>
      <c r="HP4" s="238"/>
      <c r="HQ4" s="238"/>
      <c r="HR4" s="238"/>
      <c r="HS4" s="238"/>
      <c r="HT4" s="238"/>
      <c r="HU4" s="238"/>
      <c r="HV4" s="238"/>
      <c r="HW4" s="238"/>
      <c r="HX4" s="238"/>
      <c r="HY4" s="238"/>
      <c r="HZ4" s="238"/>
      <c r="IA4" s="238"/>
      <c r="IB4" s="238"/>
      <c r="IC4" s="238"/>
      <c r="ID4" s="238"/>
      <c r="IE4" s="238"/>
      <c r="IF4" s="238"/>
      <c r="IG4" s="238"/>
      <c r="IH4" s="238"/>
      <c r="II4" s="238"/>
      <c r="IJ4" s="238"/>
      <c r="IK4" s="238"/>
      <c r="IL4" s="238"/>
      <c r="IM4" s="238"/>
      <c r="IN4" s="238"/>
      <c r="IO4" s="238"/>
      <c r="IP4" s="238"/>
      <c r="IQ4" s="238"/>
      <c r="IR4" s="238"/>
      <c r="IS4" s="238"/>
      <c r="IT4" s="238"/>
      <c r="IU4" s="239"/>
    </row>
    <row r="5" spans="1:255" ht="16.5" customHeight="1" thickBot="1">
      <c r="A5" s="1111" t="s">
        <v>113</v>
      </c>
      <c r="B5" s="1108"/>
      <c r="C5" s="1108"/>
      <c r="D5" s="1108"/>
      <c r="E5" s="1112"/>
      <c r="F5" s="1108"/>
      <c r="G5" s="1108"/>
      <c r="H5" s="1108"/>
      <c r="I5" s="1108"/>
      <c r="J5" s="1108"/>
      <c r="K5" s="1108"/>
      <c r="L5" s="1108"/>
      <c r="M5" s="1108"/>
      <c r="N5" s="1108"/>
      <c r="O5" s="1108"/>
      <c r="P5" s="1109"/>
      <c r="Q5" s="386"/>
      <c r="R5" s="387"/>
      <c r="S5" s="387"/>
      <c r="T5" s="387"/>
      <c r="U5" s="387"/>
      <c r="V5" s="387"/>
      <c r="W5" s="387"/>
      <c r="X5" s="387"/>
      <c r="Y5" s="387"/>
      <c r="Z5" s="387"/>
      <c r="AA5" s="387"/>
      <c r="AB5" s="387"/>
      <c r="AC5" s="387"/>
      <c r="AD5" s="387"/>
      <c r="AE5" s="387"/>
      <c r="AF5" s="387"/>
      <c r="AG5" s="387"/>
      <c r="AH5" s="387"/>
      <c r="AI5" s="387"/>
      <c r="AJ5" s="387"/>
      <c r="AK5" s="387"/>
      <c r="AL5" s="387"/>
      <c r="AM5" s="387"/>
      <c r="AN5" s="387"/>
      <c r="AO5" s="387"/>
      <c r="AP5" s="387"/>
      <c r="AQ5" s="387"/>
      <c r="AR5" s="387"/>
      <c r="AS5" s="387"/>
      <c r="AT5" s="387"/>
      <c r="AU5" s="387"/>
      <c r="AV5" s="387"/>
      <c r="AW5" s="387"/>
      <c r="AX5" s="387"/>
      <c r="AY5" s="387"/>
      <c r="AZ5" s="387"/>
      <c r="BA5" s="387"/>
      <c r="BB5" s="387"/>
      <c r="BC5" s="387"/>
      <c r="BD5" s="387"/>
      <c r="BE5" s="387"/>
      <c r="BF5" s="387"/>
      <c r="BG5" s="387"/>
      <c r="BH5" s="387"/>
      <c r="BI5" s="387"/>
      <c r="BJ5" s="387"/>
      <c r="BK5" s="387"/>
      <c r="BL5" s="387"/>
      <c r="BM5" s="387"/>
      <c r="BN5" s="387"/>
      <c r="BO5" s="387"/>
      <c r="BP5" s="387"/>
      <c r="BQ5" s="387"/>
      <c r="BR5" s="387"/>
      <c r="BS5" s="387"/>
      <c r="BT5" s="387"/>
      <c r="BU5" s="387"/>
      <c r="BV5" s="387"/>
      <c r="BW5" s="387"/>
      <c r="BX5" s="387"/>
      <c r="BY5" s="387"/>
      <c r="BZ5" s="387"/>
      <c r="CA5" s="387"/>
      <c r="CB5" s="387"/>
      <c r="CC5" s="387"/>
      <c r="CD5" s="387"/>
      <c r="CE5" s="387"/>
      <c r="CF5" s="387"/>
      <c r="CG5" s="387"/>
      <c r="CH5" s="387"/>
      <c r="CI5" s="387"/>
      <c r="CJ5" s="387"/>
      <c r="CK5" s="387"/>
      <c r="CL5" s="387"/>
      <c r="CM5" s="387"/>
      <c r="CN5" s="387"/>
      <c r="CO5" s="387"/>
      <c r="CP5" s="387"/>
      <c r="CQ5" s="387"/>
      <c r="CR5" s="387"/>
      <c r="CS5" s="387"/>
      <c r="CT5" s="387"/>
      <c r="CU5" s="387"/>
      <c r="CV5" s="387"/>
      <c r="CW5" s="387"/>
      <c r="CX5" s="387"/>
      <c r="CY5" s="387"/>
      <c r="CZ5" s="387"/>
      <c r="DA5" s="387"/>
      <c r="DB5" s="387"/>
      <c r="DC5" s="387"/>
      <c r="DD5" s="387"/>
      <c r="DE5" s="387"/>
      <c r="DF5" s="387"/>
      <c r="DG5" s="387"/>
      <c r="DH5" s="387"/>
      <c r="DI5" s="387"/>
      <c r="DJ5" s="387"/>
      <c r="DK5" s="387"/>
      <c r="DL5" s="387"/>
      <c r="DM5" s="387"/>
      <c r="DN5" s="387"/>
      <c r="DO5" s="387"/>
      <c r="DP5" s="387"/>
      <c r="DQ5" s="387"/>
      <c r="DR5" s="387"/>
      <c r="DS5" s="387"/>
      <c r="DT5" s="387"/>
      <c r="DU5" s="387"/>
      <c r="DV5" s="387"/>
      <c r="DW5" s="387"/>
      <c r="DX5" s="387"/>
      <c r="DY5" s="387"/>
      <c r="DZ5" s="387"/>
      <c r="EA5" s="387"/>
      <c r="EB5" s="387"/>
      <c r="EC5" s="387"/>
      <c r="ED5" s="387"/>
      <c r="EE5" s="387"/>
      <c r="EF5" s="387"/>
      <c r="EG5" s="387"/>
      <c r="EH5" s="387"/>
      <c r="EI5" s="387"/>
      <c r="EJ5" s="387"/>
      <c r="EK5" s="387"/>
      <c r="EL5" s="387"/>
      <c r="EM5" s="387"/>
      <c r="EN5" s="387"/>
      <c r="EO5" s="387"/>
      <c r="EP5" s="387"/>
      <c r="EQ5" s="387"/>
      <c r="ER5" s="387"/>
      <c r="ES5" s="387"/>
      <c r="ET5" s="387"/>
      <c r="EU5" s="387"/>
      <c r="EV5" s="387"/>
      <c r="EW5" s="387"/>
      <c r="EX5" s="387"/>
      <c r="EY5" s="387"/>
      <c r="EZ5" s="387"/>
      <c r="FA5" s="387"/>
      <c r="FB5" s="387"/>
      <c r="FC5" s="387"/>
      <c r="FD5" s="387"/>
      <c r="FE5" s="387"/>
      <c r="FF5" s="387"/>
      <c r="FG5" s="387"/>
      <c r="FH5" s="387"/>
      <c r="FI5" s="387"/>
      <c r="FJ5" s="387"/>
      <c r="FK5" s="387"/>
      <c r="FL5" s="387"/>
      <c r="FM5" s="387"/>
      <c r="FN5" s="387"/>
      <c r="FO5" s="387"/>
      <c r="FP5" s="387"/>
      <c r="FQ5" s="387"/>
      <c r="FR5" s="387"/>
      <c r="FS5" s="387"/>
      <c r="FT5" s="387"/>
      <c r="FU5" s="387"/>
      <c r="FV5" s="387"/>
      <c r="FW5" s="387"/>
      <c r="FX5" s="387"/>
      <c r="FY5" s="387"/>
      <c r="FZ5" s="387"/>
      <c r="GA5" s="387"/>
      <c r="GB5" s="387"/>
      <c r="GC5" s="387"/>
      <c r="GD5" s="387"/>
      <c r="GE5" s="387"/>
      <c r="GF5" s="387"/>
      <c r="GG5" s="387"/>
      <c r="GH5" s="387"/>
      <c r="GI5" s="387"/>
      <c r="GJ5" s="387"/>
      <c r="GK5" s="387"/>
      <c r="GL5" s="387"/>
      <c r="GM5" s="387"/>
      <c r="GN5" s="387"/>
      <c r="GO5" s="387"/>
      <c r="GP5" s="387"/>
      <c r="GQ5" s="387"/>
      <c r="GR5" s="387"/>
      <c r="GS5" s="387"/>
      <c r="GT5" s="387"/>
      <c r="GU5" s="387"/>
      <c r="GV5" s="387"/>
      <c r="GW5" s="387"/>
      <c r="GX5" s="387"/>
      <c r="GY5" s="387"/>
      <c r="GZ5" s="387"/>
      <c r="HA5" s="387"/>
      <c r="HB5" s="387"/>
      <c r="HC5" s="387"/>
      <c r="HD5" s="387"/>
      <c r="HE5" s="387"/>
      <c r="HF5" s="387"/>
      <c r="HG5" s="387"/>
      <c r="HH5" s="387"/>
      <c r="HI5" s="387"/>
      <c r="HJ5" s="387"/>
      <c r="HK5" s="387"/>
      <c r="HL5" s="387"/>
      <c r="HM5" s="387"/>
      <c r="HN5" s="387"/>
      <c r="HO5" s="387"/>
      <c r="HP5" s="387"/>
      <c r="HQ5" s="387"/>
      <c r="HR5" s="387"/>
      <c r="HS5" s="387"/>
      <c r="HT5" s="387"/>
      <c r="HU5" s="387"/>
      <c r="HV5" s="387"/>
      <c r="HW5" s="387"/>
      <c r="HX5" s="387"/>
      <c r="HY5" s="387"/>
      <c r="HZ5" s="387"/>
      <c r="IA5" s="387"/>
      <c r="IB5" s="387"/>
      <c r="IC5" s="387"/>
      <c r="ID5" s="387"/>
      <c r="IE5" s="387"/>
      <c r="IF5" s="387"/>
      <c r="IG5" s="387"/>
      <c r="IH5" s="387"/>
      <c r="II5" s="387"/>
      <c r="IJ5" s="387"/>
      <c r="IK5" s="387"/>
      <c r="IL5" s="387"/>
      <c r="IM5" s="387"/>
      <c r="IN5" s="387"/>
      <c r="IO5" s="387"/>
      <c r="IP5" s="387"/>
      <c r="IQ5" s="387"/>
      <c r="IR5" s="387"/>
      <c r="IS5" s="387"/>
      <c r="IT5" s="387"/>
      <c r="IU5" s="391"/>
    </row>
    <row r="6" spans="1:255" ht="15" customHeight="1">
      <c r="A6" s="392"/>
      <c r="B6" s="393" t="s">
        <v>134</v>
      </c>
      <c r="C6" s="394"/>
      <c r="D6" s="395"/>
      <c r="E6" s="520"/>
      <c r="F6" s="396" t="s">
        <v>135</v>
      </c>
      <c r="G6" s="259"/>
      <c r="H6" s="259"/>
      <c r="I6" s="259"/>
      <c r="J6" s="259"/>
      <c r="K6" s="259"/>
      <c r="L6" s="397"/>
      <c r="M6" s="397"/>
      <c r="N6" s="397"/>
      <c r="O6" s="397"/>
      <c r="P6" s="397"/>
      <c r="Q6" s="387"/>
      <c r="R6" s="387"/>
      <c r="S6" s="387"/>
      <c r="T6" s="387"/>
      <c r="U6" s="387"/>
      <c r="V6" s="387"/>
      <c r="W6" s="387"/>
      <c r="X6" s="387"/>
      <c r="Y6" s="387"/>
      <c r="Z6" s="387"/>
      <c r="AA6" s="387"/>
      <c r="AB6" s="387"/>
      <c r="AC6" s="387"/>
      <c r="AD6" s="387"/>
      <c r="AE6" s="387"/>
      <c r="AF6" s="387"/>
      <c r="AG6" s="387"/>
      <c r="AH6" s="387"/>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387"/>
      <c r="BG6" s="387"/>
      <c r="BH6" s="387"/>
      <c r="BI6" s="387"/>
      <c r="BJ6" s="387"/>
      <c r="BK6" s="387"/>
      <c r="BL6" s="387"/>
      <c r="BM6" s="387"/>
      <c r="BN6" s="387"/>
      <c r="BO6" s="387"/>
      <c r="BP6" s="387"/>
      <c r="BQ6" s="387"/>
      <c r="BR6" s="387"/>
      <c r="BS6" s="387"/>
      <c r="BT6" s="387"/>
      <c r="BU6" s="387"/>
      <c r="BV6" s="387"/>
      <c r="BW6" s="387"/>
      <c r="BX6" s="387"/>
      <c r="BY6" s="387"/>
      <c r="BZ6" s="387"/>
      <c r="CA6" s="387"/>
      <c r="CB6" s="387"/>
      <c r="CC6" s="387"/>
      <c r="CD6" s="387"/>
      <c r="CE6" s="387"/>
      <c r="CF6" s="387"/>
      <c r="CG6" s="387"/>
      <c r="CH6" s="387"/>
      <c r="CI6" s="387"/>
      <c r="CJ6" s="387"/>
      <c r="CK6" s="387"/>
      <c r="CL6" s="387"/>
      <c r="CM6" s="387"/>
      <c r="CN6" s="387"/>
      <c r="CO6" s="387"/>
      <c r="CP6" s="387"/>
      <c r="CQ6" s="387"/>
      <c r="CR6" s="387"/>
      <c r="CS6" s="387"/>
      <c r="CT6" s="387"/>
      <c r="CU6" s="387"/>
      <c r="CV6" s="387"/>
      <c r="CW6" s="387"/>
      <c r="CX6" s="387"/>
      <c r="CY6" s="387"/>
      <c r="CZ6" s="387"/>
      <c r="DA6" s="387"/>
      <c r="DB6" s="387"/>
      <c r="DC6" s="387"/>
      <c r="DD6" s="387"/>
      <c r="DE6" s="387"/>
      <c r="DF6" s="387"/>
      <c r="DG6" s="387"/>
      <c r="DH6" s="387"/>
      <c r="DI6" s="387"/>
      <c r="DJ6" s="387"/>
      <c r="DK6" s="387"/>
      <c r="DL6" s="387"/>
      <c r="DM6" s="387"/>
      <c r="DN6" s="387"/>
      <c r="DO6" s="387"/>
      <c r="DP6" s="387"/>
      <c r="DQ6" s="387"/>
      <c r="DR6" s="387"/>
      <c r="DS6" s="387"/>
      <c r="DT6" s="387"/>
      <c r="DU6" s="387"/>
      <c r="DV6" s="387"/>
      <c r="DW6" s="387"/>
      <c r="DX6" s="387"/>
      <c r="DY6" s="387"/>
      <c r="DZ6" s="387"/>
      <c r="EA6" s="387"/>
      <c r="EB6" s="387"/>
      <c r="EC6" s="387"/>
      <c r="ED6" s="387"/>
      <c r="EE6" s="387"/>
      <c r="EF6" s="387"/>
      <c r="EG6" s="387"/>
      <c r="EH6" s="387"/>
      <c r="EI6" s="387"/>
      <c r="EJ6" s="387"/>
      <c r="EK6" s="387"/>
      <c r="EL6" s="387"/>
      <c r="EM6" s="387"/>
      <c r="EN6" s="387"/>
      <c r="EO6" s="387"/>
      <c r="EP6" s="387"/>
      <c r="EQ6" s="387"/>
      <c r="ER6" s="387"/>
      <c r="ES6" s="387"/>
      <c r="ET6" s="387"/>
      <c r="EU6" s="387"/>
      <c r="EV6" s="387"/>
      <c r="EW6" s="387"/>
      <c r="EX6" s="387"/>
      <c r="EY6" s="387"/>
      <c r="EZ6" s="387"/>
      <c r="FA6" s="387"/>
      <c r="FB6" s="387"/>
      <c r="FC6" s="387"/>
      <c r="FD6" s="387"/>
      <c r="FE6" s="387"/>
      <c r="FF6" s="387"/>
      <c r="FG6" s="387"/>
      <c r="FH6" s="387"/>
      <c r="FI6" s="387"/>
      <c r="FJ6" s="387"/>
      <c r="FK6" s="387"/>
      <c r="FL6" s="387"/>
      <c r="FM6" s="387"/>
      <c r="FN6" s="387"/>
      <c r="FO6" s="387"/>
      <c r="FP6" s="387"/>
      <c r="FQ6" s="387"/>
      <c r="FR6" s="387"/>
      <c r="FS6" s="387"/>
      <c r="FT6" s="387"/>
      <c r="FU6" s="387"/>
      <c r="FV6" s="387"/>
      <c r="FW6" s="387"/>
      <c r="FX6" s="387"/>
      <c r="FY6" s="387"/>
      <c r="FZ6" s="387"/>
      <c r="GA6" s="387"/>
      <c r="GB6" s="387"/>
      <c r="GC6" s="387"/>
      <c r="GD6" s="387"/>
      <c r="GE6" s="387"/>
      <c r="GF6" s="387"/>
      <c r="GG6" s="387"/>
      <c r="GH6" s="387"/>
      <c r="GI6" s="387"/>
      <c r="GJ6" s="387"/>
      <c r="GK6" s="387"/>
      <c r="GL6" s="387"/>
      <c r="GM6" s="387"/>
      <c r="GN6" s="387"/>
      <c r="GO6" s="387"/>
      <c r="GP6" s="387"/>
      <c r="GQ6" s="387"/>
      <c r="GR6" s="387"/>
      <c r="GS6" s="387"/>
      <c r="GT6" s="387"/>
      <c r="GU6" s="387"/>
      <c r="GV6" s="387"/>
      <c r="GW6" s="387"/>
      <c r="GX6" s="387"/>
      <c r="GY6" s="387"/>
      <c r="GZ6" s="387"/>
      <c r="HA6" s="387"/>
      <c r="HB6" s="387"/>
      <c r="HC6" s="387"/>
      <c r="HD6" s="387"/>
      <c r="HE6" s="387"/>
      <c r="HF6" s="387"/>
      <c r="HG6" s="387"/>
      <c r="HH6" s="387"/>
      <c r="HI6" s="387"/>
      <c r="HJ6" s="387"/>
      <c r="HK6" s="387"/>
      <c r="HL6" s="387"/>
      <c r="HM6" s="387"/>
      <c r="HN6" s="387"/>
      <c r="HO6" s="387"/>
      <c r="HP6" s="387"/>
      <c r="HQ6" s="387"/>
      <c r="HR6" s="387"/>
      <c r="HS6" s="387"/>
      <c r="HT6" s="387"/>
      <c r="HU6" s="387"/>
      <c r="HV6" s="387"/>
      <c r="HW6" s="387"/>
      <c r="HX6" s="387"/>
      <c r="HY6" s="387"/>
      <c r="HZ6" s="387"/>
      <c r="IA6" s="387"/>
      <c r="IB6" s="387"/>
      <c r="IC6" s="387"/>
      <c r="ID6" s="387"/>
      <c r="IE6" s="387"/>
      <c r="IF6" s="387"/>
      <c r="IG6" s="387"/>
      <c r="IH6" s="387"/>
      <c r="II6" s="387"/>
      <c r="IJ6" s="387"/>
      <c r="IK6" s="387"/>
      <c r="IL6" s="387"/>
      <c r="IM6" s="387"/>
      <c r="IN6" s="387"/>
      <c r="IO6" s="387"/>
      <c r="IP6" s="387"/>
      <c r="IQ6" s="387"/>
      <c r="IR6" s="387"/>
      <c r="IS6" s="387"/>
      <c r="IT6" s="387"/>
      <c r="IU6" s="391"/>
    </row>
    <row r="7" spans="1:255" ht="15" customHeight="1" thickBot="1">
      <c r="A7" s="398"/>
      <c r="B7" s="249"/>
      <c r="C7" s="250"/>
      <c r="D7" s="251"/>
      <c r="E7" s="520"/>
      <c r="F7" s="247" t="s">
        <v>136</v>
      </c>
      <c r="G7" s="248"/>
      <c r="H7" s="248"/>
      <c r="I7" s="248"/>
      <c r="J7" s="248"/>
      <c r="K7" s="248"/>
      <c r="L7" s="387"/>
      <c r="M7" s="387"/>
      <c r="N7" s="387"/>
      <c r="O7" s="387"/>
      <c r="P7" s="387"/>
      <c r="Q7" s="387"/>
      <c r="R7" s="387"/>
      <c r="S7" s="387"/>
      <c r="T7" s="387"/>
      <c r="U7" s="387"/>
      <c r="V7" s="387"/>
      <c r="W7" s="387"/>
      <c r="X7" s="387"/>
      <c r="Y7" s="387"/>
      <c r="Z7" s="387"/>
      <c r="AA7" s="387"/>
      <c r="AB7" s="387"/>
      <c r="AC7" s="387"/>
      <c r="AD7" s="387"/>
      <c r="AE7" s="387"/>
      <c r="AF7" s="387"/>
      <c r="AG7" s="387"/>
      <c r="AH7" s="387"/>
      <c r="AI7" s="387"/>
      <c r="AJ7" s="387"/>
      <c r="AK7" s="387"/>
      <c r="AL7" s="387"/>
      <c r="AM7" s="387"/>
      <c r="AN7" s="387"/>
      <c r="AO7" s="387"/>
      <c r="AP7" s="387"/>
      <c r="AQ7" s="387"/>
      <c r="AR7" s="387"/>
      <c r="AS7" s="387"/>
      <c r="AT7" s="387"/>
      <c r="AU7" s="387"/>
      <c r="AV7" s="387"/>
      <c r="AW7" s="387"/>
      <c r="AX7" s="387"/>
      <c r="AY7" s="387"/>
      <c r="AZ7" s="387"/>
      <c r="BA7" s="387"/>
      <c r="BB7" s="387"/>
      <c r="BC7" s="387"/>
      <c r="BD7" s="387"/>
      <c r="BE7" s="387"/>
      <c r="BF7" s="387"/>
      <c r="BG7" s="387"/>
      <c r="BH7" s="387"/>
      <c r="BI7" s="387"/>
      <c r="BJ7" s="387"/>
      <c r="BK7" s="387"/>
      <c r="BL7" s="387"/>
      <c r="BM7" s="387"/>
      <c r="BN7" s="387"/>
      <c r="BO7" s="387"/>
      <c r="BP7" s="387"/>
      <c r="BQ7" s="387"/>
      <c r="BR7" s="387"/>
      <c r="BS7" s="387"/>
      <c r="BT7" s="387"/>
      <c r="BU7" s="387"/>
      <c r="BV7" s="387"/>
      <c r="BW7" s="387"/>
      <c r="BX7" s="387"/>
      <c r="BY7" s="387"/>
      <c r="BZ7" s="387"/>
      <c r="CA7" s="387"/>
      <c r="CB7" s="387"/>
      <c r="CC7" s="387"/>
      <c r="CD7" s="387"/>
      <c r="CE7" s="387"/>
      <c r="CF7" s="387"/>
      <c r="CG7" s="387"/>
      <c r="CH7" s="387"/>
      <c r="CI7" s="387"/>
      <c r="CJ7" s="387"/>
      <c r="CK7" s="387"/>
      <c r="CL7" s="387"/>
      <c r="CM7" s="387"/>
      <c r="CN7" s="387"/>
      <c r="CO7" s="387"/>
      <c r="CP7" s="387"/>
      <c r="CQ7" s="387"/>
      <c r="CR7" s="387"/>
      <c r="CS7" s="387"/>
      <c r="CT7" s="387"/>
      <c r="CU7" s="387"/>
      <c r="CV7" s="387"/>
      <c r="CW7" s="387"/>
      <c r="CX7" s="387"/>
      <c r="CY7" s="387"/>
      <c r="CZ7" s="387"/>
      <c r="DA7" s="387"/>
      <c r="DB7" s="387"/>
      <c r="DC7" s="387"/>
      <c r="DD7" s="387"/>
      <c r="DE7" s="387"/>
      <c r="DF7" s="387"/>
      <c r="DG7" s="387"/>
      <c r="DH7" s="387"/>
      <c r="DI7" s="387"/>
      <c r="DJ7" s="387"/>
      <c r="DK7" s="387"/>
      <c r="DL7" s="387"/>
      <c r="DM7" s="387"/>
      <c r="DN7" s="387"/>
      <c r="DO7" s="387"/>
      <c r="DP7" s="387"/>
      <c r="DQ7" s="387"/>
      <c r="DR7" s="387"/>
      <c r="DS7" s="387"/>
      <c r="DT7" s="387"/>
      <c r="DU7" s="387"/>
      <c r="DV7" s="387"/>
      <c r="DW7" s="387"/>
      <c r="DX7" s="387"/>
      <c r="DY7" s="387"/>
      <c r="DZ7" s="387"/>
      <c r="EA7" s="387"/>
      <c r="EB7" s="387"/>
      <c r="EC7" s="387"/>
      <c r="ED7" s="387"/>
      <c r="EE7" s="387"/>
      <c r="EF7" s="387"/>
      <c r="EG7" s="387"/>
      <c r="EH7" s="387"/>
      <c r="EI7" s="387"/>
      <c r="EJ7" s="387"/>
      <c r="EK7" s="387"/>
      <c r="EL7" s="387"/>
      <c r="EM7" s="387"/>
      <c r="EN7" s="387"/>
      <c r="EO7" s="387"/>
      <c r="EP7" s="387"/>
      <c r="EQ7" s="387"/>
      <c r="ER7" s="387"/>
      <c r="ES7" s="387"/>
      <c r="ET7" s="387"/>
      <c r="EU7" s="387"/>
      <c r="EV7" s="387"/>
      <c r="EW7" s="387"/>
      <c r="EX7" s="387"/>
      <c r="EY7" s="387"/>
      <c r="EZ7" s="387"/>
      <c r="FA7" s="387"/>
      <c r="FB7" s="387"/>
      <c r="FC7" s="387"/>
      <c r="FD7" s="387"/>
      <c r="FE7" s="387"/>
      <c r="FF7" s="387"/>
      <c r="FG7" s="387"/>
      <c r="FH7" s="387"/>
      <c r="FI7" s="387"/>
      <c r="FJ7" s="387"/>
      <c r="FK7" s="387"/>
      <c r="FL7" s="387"/>
      <c r="FM7" s="387"/>
      <c r="FN7" s="387"/>
      <c r="FO7" s="387"/>
      <c r="FP7" s="387"/>
      <c r="FQ7" s="387"/>
      <c r="FR7" s="387"/>
      <c r="FS7" s="387"/>
      <c r="FT7" s="387"/>
      <c r="FU7" s="387"/>
      <c r="FV7" s="387"/>
      <c r="FW7" s="387"/>
      <c r="FX7" s="387"/>
      <c r="FY7" s="387"/>
      <c r="FZ7" s="387"/>
      <c r="GA7" s="387"/>
      <c r="GB7" s="387"/>
      <c r="GC7" s="387"/>
      <c r="GD7" s="387"/>
      <c r="GE7" s="387"/>
      <c r="GF7" s="387"/>
      <c r="GG7" s="387"/>
      <c r="GH7" s="387"/>
      <c r="GI7" s="387"/>
      <c r="GJ7" s="387"/>
      <c r="GK7" s="387"/>
      <c r="GL7" s="387"/>
      <c r="GM7" s="387"/>
      <c r="GN7" s="387"/>
      <c r="GO7" s="387"/>
      <c r="GP7" s="387"/>
      <c r="GQ7" s="387"/>
      <c r="GR7" s="387"/>
      <c r="GS7" s="387"/>
      <c r="GT7" s="387"/>
      <c r="GU7" s="387"/>
      <c r="GV7" s="387"/>
      <c r="GW7" s="387"/>
      <c r="GX7" s="387"/>
      <c r="GY7" s="387"/>
      <c r="GZ7" s="387"/>
      <c r="HA7" s="387"/>
      <c r="HB7" s="387"/>
      <c r="HC7" s="387"/>
      <c r="HD7" s="387"/>
      <c r="HE7" s="387"/>
      <c r="HF7" s="387"/>
      <c r="HG7" s="387"/>
      <c r="HH7" s="387"/>
      <c r="HI7" s="387"/>
      <c r="HJ7" s="387"/>
      <c r="HK7" s="387"/>
      <c r="HL7" s="387"/>
      <c r="HM7" s="387"/>
      <c r="HN7" s="387"/>
      <c r="HO7" s="387"/>
      <c r="HP7" s="387"/>
      <c r="HQ7" s="387"/>
      <c r="HR7" s="387"/>
      <c r="HS7" s="387"/>
      <c r="HT7" s="387"/>
      <c r="HU7" s="387"/>
      <c r="HV7" s="387"/>
      <c r="HW7" s="387"/>
      <c r="HX7" s="387"/>
      <c r="HY7" s="387"/>
      <c r="HZ7" s="387"/>
      <c r="IA7" s="387"/>
      <c r="IB7" s="387"/>
      <c r="IC7" s="387"/>
      <c r="ID7" s="387"/>
      <c r="IE7" s="387"/>
      <c r="IF7" s="387"/>
      <c r="IG7" s="387"/>
      <c r="IH7" s="387"/>
      <c r="II7" s="387"/>
      <c r="IJ7" s="387"/>
      <c r="IK7" s="387"/>
      <c r="IL7" s="387"/>
      <c r="IM7" s="387"/>
      <c r="IN7" s="387"/>
      <c r="IO7" s="387"/>
      <c r="IP7" s="387"/>
      <c r="IQ7" s="387"/>
      <c r="IR7" s="387"/>
      <c r="IS7" s="387"/>
      <c r="IT7" s="387"/>
      <c r="IU7" s="391"/>
    </row>
    <row r="8" spans="1:255" ht="15" customHeight="1" thickBot="1">
      <c r="A8" s="398"/>
      <c r="B8" s="253" t="s">
        <v>137</v>
      </c>
      <c r="C8" s="521">
        <v>2019</v>
      </c>
      <c r="D8" s="522">
        <f>IF(E10="NO APLICA","NO APLICA",IF(E11="NO SE REPORTA","SIN INFORMACION",H19))</f>
        <v>1</v>
      </c>
      <c r="E8" s="523"/>
      <c r="F8" s="247" t="s">
        <v>138</v>
      </c>
      <c r="G8" s="248"/>
      <c r="H8" s="248"/>
      <c r="I8" s="248"/>
      <c r="J8" s="248"/>
      <c r="K8" s="248"/>
      <c r="L8" s="387"/>
      <c r="M8" s="387"/>
      <c r="N8" s="387"/>
      <c r="O8" s="387"/>
      <c r="P8" s="387"/>
      <c r="Q8" s="387"/>
      <c r="R8" s="387"/>
      <c r="S8" s="387"/>
      <c r="T8" s="387"/>
      <c r="U8" s="387"/>
      <c r="V8" s="387"/>
      <c r="W8" s="387"/>
      <c r="X8" s="387"/>
      <c r="Y8" s="387"/>
      <c r="Z8" s="387"/>
      <c r="AA8" s="387"/>
      <c r="AB8" s="387"/>
      <c r="AC8" s="387"/>
      <c r="AD8" s="387"/>
      <c r="AE8" s="387"/>
      <c r="AF8" s="387"/>
      <c r="AG8" s="387"/>
      <c r="AH8" s="387"/>
      <c r="AI8" s="387"/>
      <c r="AJ8" s="387"/>
      <c r="AK8" s="387"/>
      <c r="AL8" s="387"/>
      <c r="AM8" s="387"/>
      <c r="AN8" s="387"/>
      <c r="AO8" s="387"/>
      <c r="AP8" s="387"/>
      <c r="AQ8" s="387"/>
      <c r="AR8" s="387"/>
      <c r="AS8" s="387"/>
      <c r="AT8" s="387"/>
      <c r="AU8" s="387"/>
      <c r="AV8" s="387"/>
      <c r="AW8" s="387"/>
      <c r="AX8" s="387"/>
      <c r="AY8" s="387"/>
      <c r="AZ8" s="387"/>
      <c r="BA8" s="387"/>
      <c r="BB8" s="387"/>
      <c r="BC8" s="387"/>
      <c r="BD8" s="387"/>
      <c r="BE8" s="387"/>
      <c r="BF8" s="387"/>
      <c r="BG8" s="387"/>
      <c r="BH8" s="387"/>
      <c r="BI8" s="387"/>
      <c r="BJ8" s="387"/>
      <c r="BK8" s="387"/>
      <c r="BL8" s="387"/>
      <c r="BM8" s="387"/>
      <c r="BN8" s="387"/>
      <c r="BO8" s="387"/>
      <c r="BP8" s="387"/>
      <c r="BQ8" s="387"/>
      <c r="BR8" s="387"/>
      <c r="BS8" s="387"/>
      <c r="BT8" s="387"/>
      <c r="BU8" s="387"/>
      <c r="BV8" s="387"/>
      <c r="BW8" s="387"/>
      <c r="BX8" s="387"/>
      <c r="BY8" s="387"/>
      <c r="BZ8" s="387"/>
      <c r="CA8" s="387"/>
      <c r="CB8" s="387"/>
      <c r="CC8" s="387"/>
      <c r="CD8" s="387"/>
      <c r="CE8" s="387"/>
      <c r="CF8" s="387"/>
      <c r="CG8" s="387"/>
      <c r="CH8" s="387"/>
      <c r="CI8" s="387"/>
      <c r="CJ8" s="387"/>
      <c r="CK8" s="387"/>
      <c r="CL8" s="387"/>
      <c r="CM8" s="387"/>
      <c r="CN8" s="387"/>
      <c r="CO8" s="387"/>
      <c r="CP8" s="387"/>
      <c r="CQ8" s="387"/>
      <c r="CR8" s="387"/>
      <c r="CS8" s="387"/>
      <c r="CT8" s="387"/>
      <c r="CU8" s="387"/>
      <c r="CV8" s="387"/>
      <c r="CW8" s="387"/>
      <c r="CX8" s="387"/>
      <c r="CY8" s="387"/>
      <c r="CZ8" s="387"/>
      <c r="DA8" s="387"/>
      <c r="DB8" s="387"/>
      <c r="DC8" s="387"/>
      <c r="DD8" s="387"/>
      <c r="DE8" s="387"/>
      <c r="DF8" s="387"/>
      <c r="DG8" s="387"/>
      <c r="DH8" s="387"/>
      <c r="DI8" s="387"/>
      <c r="DJ8" s="387"/>
      <c r="DK8" s="387"/>
      <c r="DL8" s="387"/>
      <c r="DM8" s="387"/>
      <c r="DN8" s="387"/>
      <c r="DO8" s="387"/>
      <c r="DP8" s="387"/>
      <c r="DQ8" s="387"/>
      <c r="DR8" s="387"/>
      <c r="DS8" s="387"/>
      <c r="DT8" s="387"/>
      <c r="DU8" s="387"/>
      <c r="DV8" s="387"/>
      <c r="DW8" s="387"/>
      <c r="DX8" s="387"/>
      <c r="DY8" s="387"/>
      <c r="DZ8" s="387"/>
      <c r="EA8" s="387"/>
      <c r="EB8" s="387"/>
      <c r="EC8" s="387"/>
      <c r="ED8" s="387"/>
      <c r="EE8" s="387"/>
      <c r="EF8" s="387"/>
      <c r="EG8" s="387"/>
      <c r="EH8" s="387"/>
      <c r="EI8" s="387"/>
      <c r="EJ8" s="387"/>
      <c r="EK8" s="387"/>
      <c r="EL8" s="387"/>
      <c r="EM8" s="387"/>
      <c r="EN8" s="387"/>
      <c r="EO8" s="387"/>
      <c r="EP8" s="387"/>
      <c r="EQ8" s="387"/>
      <c r="ER8" s="387"/>
      <c r="ES8" s="387"/>
      <c r="ET8" s="387"/>
      <c r="EU8" s="387"/>
      <c r="EV8" s="387"/>
      <c r="EW8" s="387"/>
      <c r="EX8" s="387"/>
      <c r="EY8" s="387"/>
      <c r="EZ8" s="387"/>
      <c r="FA8" s="387"/>
      <c r="FB8" s="387"/>
      <c r="FC8" s="387"/>
      <c r="FD8" s="387"/>
      <c r="FE8" s="387"/>
      <c r="FF8" s="387"/>
      <c r="FG8" s="387"/>
      <c r="FH8" s="387"/>
      <c r="FI8" s="387"/>
      <c r="FJ8" s="387"/>
      <c r="FK8" s="387"/>
      <c r="FL8" s="387"/>
      <c r="FM8" s="387"/>
      <c r="FN8" s="387"/>
      <c r="FO8" s="387"/>
      <c r="FP8" s="387"/>
      <c r="FQ8" s="387"/>
      <c r="FR8" s="387"/>
      <c r="FS8" s="387"/>
      <c r="FT8" s="387"/>
      <c r="FU8" s="387"/>
      <c r="FV8" s="387"/>
      <c r="FW8" s="387"/>
      <c r="FX8" s="387"/>
      <c r="FY8" s="387"/>
      <c r="FZ8" s="387"/>
      <c r="GA8" s="387"/>
      <c r="GB8" s="387"/>
      <c r="GC8" s="387"/>
      <c r="GD8" s="387"/>
      <c r="GE8" s="387"/>
      <c r="GF8" s="387"/>
      <c r="GG8" s="387"/>
      <c r="GH8" s="387"/>
      <c r="GI8" s="387"/>
      <c r="GJ8" s="387"/>
      <c r="GK8" s="387"/>
      <c r="GL8" s="387"/>
      <c r="GM8" s="387"/>
      <c r="GN8" s="387"/>
      <c r="GO8" s="387"/>
      <c r="GP8" s="387"/>
      <c r="GQ8" s="387"/>
      <c r="GR8" s="387"/>
      <c r="GS8" s="387"/>
      <c r="GT8" s="387"/>
      <c r="GU8" s="387"/>
      <c r="GV8" s="387"/>
      <c r="GW8" s="387"/>
      <c r="GX8" s="387"/>
      <c r="GY8" s="387"/>
      <c r="GZ8" s="387"/>
      <c r="HA8" s="387"/>
      <c r="HB8" s="387"/>
      <c r="HC8" s="387"/>
      <c r="HD8" s="387"/>
      <c r="HE8" s="387"/>
      <c r="HF8" s="387"/>
      <c r="HG8" s="387"/>
      <c r="HH8" s="387"/>
      <c r="HI8" s="387"/>
      <c r="HJ8" s="387"/>
      <c r="HK8" s="387"/>
      <c r="HL8" s="387"/>
      <c r="HM8" s="387"/>
      <c r="HN8" s="387"/>
      <c r="HO8" s="387"/>
      <c r="HP8" s="387"/>
      <c r="HQ8" s="387"/>
      <c r="HR8" s="387"/>
      <c r="HS8" s="387"/>
      <c r="HT8" s="387"/>
      <c r="HU8" s="387"/>
      <c r="HV8" s="387"/>
      <c r="HW8" s="387"/>
      <c r="HX8" s="387"/>
      <c r="HY8" s="387"/>
      <c r="HZ8" s="387"/>
      <c r="IA8" s="387"/>
      <c r="IB8" s="387"/>
      <c r="IC8" s="387"/>
      <c r="ID8" s="387"/>
      <c r="IE8" s="387"/>
      <c r="IF8" s="387"/>
      <c r="IG8" s="387"/>
      <c r="IH8" s="387"/>
      <c r="II8" s="387"/>
      <c r="IJ8" s="387"/>
      <c r="IK8" s="387"/>
      <c r="IL8" s="387"/>
      <c r="IM8" s="387"/>
      <c r="IN8" s="387"/>
      <c r="IO8" s="387"/>
      <c r="IP8" s="387"/>
      <c r="IQ8" s="387"/>
      <c r="IR8" s="387"/>
      <c r="IS8" s="387"/>
      <c r="IT8" s="387"/>
      <c r="IU8" s="391"/>
    </row>
    <row r="9" spans="1:255" ht="15" customHeight="1">
      <c r="A9" s="398"/>
      <c r="B9" s="257" t="s">
        <v>1446</v>
      </c>
      <c r="C9" s="524"/>
      <c r="D9" s="259"/>
      <c r="E9" s="525"/>
      <c r="F9" s="248"/>
      <c r="G9" s="248"/>
      <c r="H9" s="248"/>
      <c r="I9" s="248"/>
      <c r="J9" s="248"/>
      <c r="K9" s="248"/>
      <c r="L9" s="387"/>
      <c r="M9" s="387"/>
      <c r="N9" s="387"/>
      <c r="O9" s="387"/>
      <c r="P9" s="387"/>
      <c r="Q9" s="387"/>
      <c r="R9" s="387"/>
      <c r="S9" s="387"/>
      <c r="T9" s="387"/>
      <c r="U9" s="387"/>
      <c r="V9" s="387"/>
      <c r="W9" s="387"/>
      <c r="X9" s="387"/>
      <c r="Y9" s="387"/>
      <c r="Z9" s="387"/>
      <c r="AA9" s="387"/>
      <c r="AB9" s="387"/>
      <c r="AC9" s="387"/>
      <c r="AD9" s="387"/>
      <c r="AE9" s="387"/>
      <c r="AF9" s="387"/>
      <c r="AG9" s="387"/>
      <c r="AH9" s="387"/>
      <c r="AI9" s="387"/>
      <c r="AJ9" s="387"/>
      <c r="AK9" s="387"/>
      <c r="AL9" s="387"/>
      <c r="AM9" s="387"/>
      <c r="AN9" s="387"/>
      <c r="AO9" s="387"/>
      <c r="AP9" s="387"/>
      <c r="AQ9" s="387"/>
      <c r="AR9" s="387"/>
      <c r="AS9" s="387"/>
      <c r="AT9" s="387"/>
      <c r="AU9" s="387"/>
      <c r="AV9" s="387"/>
      <c r="AW9" s="387"/>
      <c r="AX9" s="387"/>
      <c r="AY9" s="387"/>
      <c r="AZ9" s="387"/>
      <c r="BA9" s="387"/>
      <c r="BB9" s="387"/>
      <c r="BC9" s="387"/>
      <c r="BD9" s="387"/>
      <c r="BE9" s="387"/>
      <c r="BF9" s="387"/>
      <c r="BG9" s="387"/>
      <c r="BH9" s="387"/>
      <c r="BI9" s="387"/>
      <c r="BJ9" s="387"/>
      <c r="BK9" s="387"/>
      <c r="BL9" s="387"/>
      <c r="BM9" s="387"/>
      <c r="BN9" s="387"/>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387"/>
      <c r="CM9" s="387"/>
      <c r="CN9" s="387"/>
      <c r="CO9" s="387"/>
      <c r="CP9" s="387"/>
      <c r="CQ9" s="387"/>
      <c r="CR9" s="387"/>
      <c r="CS9" s="387"/>
      <c r="CT9" s="387"/>
      <c r="CU9" s="387"/>
      <c r="CV9" s="387"/>
      <c r="CW9" s="387"/>
      <c r="CX9" s="387"/>
      <c r="CY9" s="387"/>
      <c r="CZ9" s="387"/>
      <c r="DA9" s="387"/>
      <c r="DB9" s="387"/>
      <c r="DC9" s="387"/>
      <c r="DD9" s="387"/>
      <c r="DE9" s="387"/>
      <c r="DF9" s="387"/>
      <c r="DG9" s="387"/>
      <c r="DH9" s="387"/>
      <c r="DI9" s="387"/>
      <c r="DJ9" s="387"/>
      <c r="DK9" s="387"/>
      <c r="DL9" s="387"/>
      <c r="DM9" s="387"/>
      <c r="DN9" s="387"/>
      <c r="DO9" s="387"/>
      <c r="DP9" s="387"/>
      <c r="DQ9" s="387"/>
      <c r="DR9" s="387"/>
      <c r="DS9" s="387"/>
      <c r="DT9" s="387"/>
      <c r="DU9" s="387"/>
      <c r="DV9" s="387"/>
      <c r="DW9" s="387"/>
      <c r="DX9" s="387"/>
      <c r="DY9" s="387"/>
      <c r="DZ9" s="387"/>
      <c r="EA9" s="387"/>
      <c r="EB9" s="387"/>
      <c r="EC9" s="387"/>
      <c r="ED9" s="387"/>
      <c r="EE9" s="387"/>
      <c r="EF9" s="387"/>
      <c r="EG9" s="387"/>
      <c r="EH9" s="387"/>
      <c r="EI9" s="387"/>
      <c r="EJ9" s="387"/>
      <c r="EK9" s="387"/>
      <c r="EL9" s="387"/>
      <c r="EM9" s="387"/>
      <c r="EN9" s="387"/>
      <c r="EO9" s="387"/>
      <c r="EP9" s="387"/>
      <c r="EQ9" s="387"/>
      <c r="ER9" s="387"/>
      <c r="ES9" s="387"/>
      <c r="ET9" s="387"/>
      <c r="EU9" s="387"/>
      <c r="EV9" s="387"/>
      <c r="EW9" s="387"/>
      <c r="EX9" s="387"/>
      <c r="EY9" s="387"/>
      <c r="EZ9" s="387"/>
      <c r="FA9" s="387"/>
      <c r="FB9" s="387"/>
      <c r="FC9" s="387"/>
      <c r="FD9" s="387"/>
      <c r="FE9" s="387"/>
      <c r="FF9" s="387"/>
      <c r="FG9" s="387"/>
      <c r="FH9" s="387"/>
      <c r="FI9" s="387"/>
      <c r="FJ9" s="387"/>
      <c r="FK9" s="387"/>
      <c r="FL9" s="387"/>
      <c r="FM9" s="387"/>
      <c r="FN9" s="387"/>
      <c r="FO9" s="387"/>
      <c r="FP9" s="387"/>
      <c r="FQ9" s="387"/>
      <c r="FR9" s="387"/>
      <c r="FS9" s="387"/>
      <c r="FT9" s="387"/>
      <c r="FU9" s="387"/>
      <c r="FV9" s="387"/>
      <c r="FW9" s="387"/>
      <c r="FX9" s="387"/>
      <c r="FY9" s="387"/>
      <c r="FZ9" s="387"/>
      <c r="GA9" s="387"/>
      <c r="GB9" s="387"/>
      <c r="GC9" s="387"/>
      <c r="GD9" s="387"/>
      <c r="GE9" s="387"/>
      <c r="GF9" s="387"/>
      <c r="GG9" s="387"/>
      <c r="GH9" s="387"/>
      <c r="GI9" s="387"/>
      <c r="GJ9" s="387"/>
      <c r="GK9" s="387"/>
      <c r="GL9" s="387"/>
      <c r="GM9" s="387"/>
      <c r="GN9" s="387"/>
      <c r="GO9" s="387"/>
      <c r="GP9" s="387"/>
      <c r="GQ9" s="387"/>
      <c r="GR9" s="387"/>
      <c r="GS9" s="387"/>
      <c r="GT9" s="387"/>
      <c r="GU9" s="387"/>
      <c r="GV9" s="387"/>
      <c r="GW9" s="387"/>
      <c r="GX9" s="387"/>
      <c r="GY9" s="387"/>
      <c r="GZ9" s="387"/>
      <c r="HA9" s="387"/>
      <c r="HB9" s="387"/>
      <c r="HC9" s="387"/>
      <c r="HD9" s="387"/>
      <c r="HE9" s="387"/>
      <c r="HF9" s="387"/>
      <c r="HG9" s="387"/>
      <c r="HH9" s="387"/>
      <c r="HI9" s="387"/>
      <c r="HJ9" s="387"/>
      <c r="HK9" s="387"/>
      <c r="HL9" s="387"/>
      <c r="HM9" s="387"/>
      <c r="HN9" s="387"/>
      <c r="HO9" s="387"/>
      <c r="HP9" s="387"/>
      <c r="HQ9" s="387"/>
      <c r="HR9" s="387"/>
      <c r="HS9" s="387"/>
      <c r="HT9" s="387"/>
      <c r="HU9" s="387"/>
      <c r="HV9" s="387"/>
      <c r="HW9" s="387"/>
      <c r="HX9" s="387"/>
      <c r="HY9" s="387"/>
      <c r="HZ9" s="387"/>
      <c r="IA9" s="387"/>
      <c r="IB9" s="387"/>
      <c r="IC9" s="387"/>
      <c r="ID9" s="387"/>
      <c r="IE9" s="387"/>
      <c r="IF9" s="387"/>
      <c r="IG9" s="387"/>
      <c r="IH9" s="387"/>
      <c r="II9" s="387"/>
      <c r="IJ9" s="387"/>
      <c r="IK9" s="387"/>
      <c r="IL9" s="387"/>
      <c r="IM9" s="387"/>
      <c r="IN9" s="387"/>
      <c r="IO9" s="387"/>
      <c r="IP9" s="387"/>
      <c r="IQ9" s="387"/>
      <c r="IR9" s="387"/>
      <c r="IS9" s="387"/>
      <c r="IT9" s="387"/>
      <c r="IU9" s="391"/>
    </row>
    <row r="10" spans="1:255" ht="15" customHeight="1">
      <c r="A10" s="398"/>
      <c r="B10" s="1079" t="s">
        <v>140</v>
      </c>
      <c r="C10" s="1084"/>
      <c r="D10" s="1106"/>
      <c r="E10" s="526" t="s">
        <v>141</v>
      </c>
      <c r="F10" s="108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084"/>
      <c r="H10" s="1084"/>
      <c r="I10" s="1084"/>
      <c r="J10" s="1084"/>
      <c r="K10" s="1084"/>
      <c r="L10" s="1084"/>
      <c r="M10" s="1084"/>
      <c r="N10" s="1084"/>
      <c r="O10" s="1084"/>
      <c r="P10" s="1084"/>
      <c r="Q10" s="1084"/>
      <c r="R10" s="1084"/>
      <c r="S10" s="387"/>
      <c r="T10" s="387"/>
      <c r="U10" s="387"/>
      <c r="V10" s="387"/>
      <c r="W10" s="387"/>
      <c r="X10" s="387"/>
      <c r="Y10" s="387"/>
      <c r="Z10" s="387"/>
      <c r="AA10" s="387"/>
      <c r="AB10" s="387"/>
      <c r="AC10" s="387"/>
      <c r="AD10" s="387"/>
      <c r="AE10" s="387"/>
      <c r="AF10" s="387"/>
      <c r="AG10" s="387"/>
      <c r="AH10" s="387"/>
      <c r="AI10" s="387"/>
      <c r="AJ10" s="387"/>
      <c r="AK10" s="387"/>
      <c r="AL10" s="387"/>
      <c r="AM10" s="387"/>
      <c r="AN10" s="387"/>
      <c r="AO10" s="387"/>
      <c r="AP10" s="387"/>
      <c r="AQ10" s="387"/>
      <c r="AR10" s="387"/>
      <c r="AS10" s="387"/>
      <c r="AT10" s="387"/>
      <c r="AU10" s="387"/>
      <c r="AV10" s="387"/>
      <c r="AW10" s="387"/>
      <c r="AX10" s="387"/>
      <c r="AY10" s="387"/>
      <c r="AZ10" s="387"/>
      <c r="BA10" s="387"/>
      <c r="BB10" s="387"/>
      <c r="BC10" s="387"/>
      <c r="BD10" s="387"/>
      <c r="BE10" s="387"/>
      <c r="BF10" s="387"/>
      <c r="BG10" s="387"/>
      <c r="BH10" s="387"/>
      <c r="BI10" s="387"/>
      <c r="BJ10" s="387"/>
      <c r="BK10" s="387"/>
      <c r="BL10" s="387"/>
      <c r="BM10" s="387"/>
      <c r="BN10" s="387"/>
      <c r="BO10" s="387"/>
      <c r="BP10" s="387"/>
      <c r="BQ10" s="387"/>
      <c r="BR10" s="387"/>
      <c r="BS10" s="387"/>
      <c r="BT10" s="387"/>
      <c r="BU10" s="387"/>
      <c r="BV10" s="387"/>
      <c r="BW10" s="387"/>
      <c r="BX10" s="387"/>
      <c r="BY10" s="387"/>
      <c r="BZ10" s="387"/>
      <c r="CA10" s="387"/>
      <c r="CB10" s="387"/>
      <c r="CC10" s="387"/>
      <c r="CD10" s="387"/>
      <c r="CE10" s="387"/>
      <c r="CF10" s="387"/>
      <c r="CG10" s="387"/>
      <c r="CH10" s="387"/>
      <c r="CI10" s="387"/>
      <c r="CJ10" s="387"/>
      <c r="CK10" s="387"/>
      <c r="CL10" s="387"/>
      <c r="CM10" s="387"/>
      <c r="CN10" s="387"/>
      <c r="CO10" s="387"/>
      <c r="CP10" s="387"/>
      <c r="CQ10" s="387"/>
      <c r="CR10" s="387"/>
      <c r="CS10" s="387"/>
      <c r="CT10" s="387"/>
      <c r="CU10" s="387"/>
      <c r="CV10" s="387"/>
      <c r="CW10" s="387"/>
      <c r="CX10" s="387"/>
      <c r="CY10" s="387"/>
      <c r="CZ10" s="387"/>
      <c r="DA10" s="387"/>
      <c r="DB10" s="387"/>
      <c r="DC10" s="387"/>
      <c r="DD10" s="387"/>
      <c r="DE10" s="387"/>
      <c r="DF10" s="387"/>
      <c r="DG10" s="387"/>
      <c r="DH10" s="387"/>
      <c r="DI10" s="387"/>
      <c r="DJ10" s="387"/>
      <c r="DK10" s="387"/>
      <c r="DL10" s="387"/>
      <c r="DM10" s="387"/>
      <c r="DN10" s="387"/>
      <c r="DO10" s="387"/>
      <c r="DP10" s="387"/>
      <c r="DQ10" s="387"/>
      <c r="DR10" s="387"/>
      <c r="DS10" s="387"/>
      <c r="DT10" s="387"/>
      <c r="DU10" s="387"/>
      <c r="DV10" s="387"/>
      <c r="DW10" s="387"/>
      <c r="DX10" s="387"/>
      <c r="DY10" s="387"/>
      <c r="DZ10" s="387"/>
      <c r="EA10" s="387"/>
      <c r="EB10" s="387"/>
      <c r="EC10" s="387"/>
      <c r="ED10" s="387"/>
      <c r="EE10" s="387"/>
      <c r="EF10" s="387"/>
      <c r="EG10" s="387"/>
      <c r="EH10" s="387"/>
      <c r="EI10" s="387"/>
      <c r="EJ10" s="387"/>
      <c r="EK10" s="387"/>
      <c r="EL10" s="387"/>
      <c r="EM10" s="387"/>
      <c r="EN10" s="387"/>
      <c r="EO10" s="387"/>
      <c r="EP10" s="387"/>
      <c r="EQ10" s="387"/>
      <c r="ER10" s="387"/>
      <c r="ES10" s="387"/>
      <c r="ET10" s="387"/>
      <c r="EU10" s="387"/>
      <c r="EV10" s="387"/>
      <c r="EW10" s="387"/>
      <c r="EX10" s="387"/>
      <c r="EY10" s="387"/>
      <c r="EZ10" s="387"/>
      <c r="FA10" s="387"/>
      <c r="FB10" s="387"/>
      <c r="FC10" s="387"/>
      <c r="FD10" s="387"/>
      <c r="FE10" s="387"/>
      <c r="FF10" s="387"/>
      <c r="FG10" s="387"/>
      <c r="FH10" s="387"/>
      <c r="FI10" s="387"/>
      <c r="FJ10" s="387"/>
      <c r="FK10" s="387"/>
      <c r="FL10" s="387"/>
      <c r="FM10" s="387"/>
      <c r="FN10" s="387"/>
      <c r="FO10" s="387"/>
      <c r="FP10" s="387"/>
      <c r="FQ10" s="387"/>
      <c r="FR10" s="387"/>
      <c r="FS10" s="387"/>
      <c r="FT10" s="387"/>
      <c r="FU10" s="387"/>
      <c r="FV10" s="387"/>
      <c r="FW10" s="387"/>
      <c r="FX10" s="387"/>
      <c r="FY10" s="387"/>
      <c r="FZ10" s="387"/>
      <c r="GA10" s="387"/>
      <c r="GB10" s="387"/>
      <c r="GC10" s="387"/>
      <c r="GD10" s="387"/>
      <c r="GE10" s="387"/>
      <c r="GF10" s="387"/>
      <c r="GG10" s="387"/>
      <c r="GH10" s="387"/>
      <c r="GI10" s="387"/>
      <c r="GJ10" s="387"/>
      <c r="GK10" s="387"/>
      <c r="GL10" s="387"/>
      <c r="GM10" s="387"/>
      <c r="GN10" s="387"/>
      <c r="GO10" s="387"/>
      <c r="GP10" s="387"/>
      <c r="GQ10" s="387"/>
      <c r="GR10" s="387"/>
      <c r="GS10" s="387"/>
      <c r="GT10" s="387"/>
      <c r="GU10" s="387"/>
      <c r="GV10" s="387"/>
      <c r="GW10" s="387"/>
      <c r="GX10" s="387"/>
      <c r="GY10" s="387"/>
      <c r="GZ10" s="387"/>
      <c r="HA10" s="387"/>
      <c r="HB10" s="387"/>
      <c r="HC10" s="387"/>
      <c r="HD10" s="387"/>
      <c r="HE10" s="387"/>
      <c r="HF10" s="387"/>
      <c r="HG10" s="387"/>
      <c r="HH10" s="387"/>
      <c r="HI10" s="387"/>
      <c r="HJ10" s="387"/>
      <c r="HK10" s="387"/>
      <c r="HL10" s="387"/>
      <c r="HM10" s="387"/>
      <c r="HN10" s="387"/>
      <c r="HO10" s="387"/>
      <c r="HP10" s="387"/>
      <c r="HQ10" s="387"/>
      <c r="HR10" s="387"/>
      <c r="HS10" s="387"/>
      <c r="HT10" s="387"/>
      <c r="HU10" s="387"/>
      <c r="HV10" s="387"/>
      <c r="HW10" s="387"/>
      <c r="HX10" s="387"/>
      <c r="HY10" s="387"/>
      <c r="HZ10" s="387"/>
      <c r="IA10" s="387"/>
      <c r="IB10" s="387"/>
      <c r="IC10" s="387"/>
      <c r="ID10" s="387"/>
      <c r="IE10" s="387"/>
      <c r="IF10" s="387"/>
      <c r="IG10" s="387"/>
      <c r="IH10" s="387"/>
      <c r="II10" s="387"/>
      <c r="IJ10" s="387"/>
      <c r="IK10" s="387"/>
      <c r="IL10" s="387"/>
      <c r="IM10" s="387"/>
      <c r="IN10" s="387"/>
      <c r="IO10" s="387"/>
      <c r="IP10" s="387"/>
      <c r="IQ10" s="387"/>
      <c r="IR10" s="387"/>
      <c r="IS10" s="387"/>
      <c r="IT10" s="387"/>
      <c r="IU10" s="391"/>
    </row>
    <row r="11" spans="1:255" ht="14.25" customHeight="1">
      <c r="A11" s="398"/>
      <c r="B11" s="262"/>
      <c r="C11" s="244"/>
      <c r="D11" s="253" t="str">
        <f>IF(E10="SI APLICA","¿El indicador no se reporta por limitaciones de información disponible? ","")</f>
        <v xml:space="preserve">¿El indicador no se reporta por limitaciones de información disponible? </v>
      </c>
      <c r="E11" s="527" t="s">
        <v>142</v>
      </c>
      <c r="F11" s="1083"/>
      <c r="G11" s="1084"/>
      <c r="H11" s="1084"/>
      <c r="I11" s="1084"/>
      <c r="J11" s="1084"/>
      <c r="K11" s="1084"/>
      <c r="L11" s="1084"/>
      <c r="M11" s="1084"/>
      <c r="N11" s="1084"/>
      <c r="O11" s="1084"/>
      <c r="P11" s="1084"/>
      <c r="Q11" s="1084"/>
      <c r="R11" s="1084"/>
      <c r="S11" s="387"/>
      <c r="T11" s="387"/>
      <c r="U11" s="387"/>
      <c r="V11" s="387"/>
      <c r="W11" s="387"/>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91"/>
    </row>
    <row r="12" spans="1:255" ht="23.25" customHeight="1">
      <c r="A12" s="398"/>
      <c r="B12" s="262"/>
      <c r="C12" s="244"/>
      <c r="D12" s="264" t="str">
        <f>IF(E11="SI SE REPORTA","¿Qué programas o proyectos del Plan de Acción están asociados al indicador? ","")</f>
        <v xml:space="preserve">¿Qué programas o proyectos del Plan de Acción están asociados al indicador? </v>
      </c>
      <c r="E12" s="1210" t="s">
        <v>16</v>
      </c>
      <c r="F12" s="1211"/>
      <c r="G12" s="1211"/>
      <c r="H12" s="1211"/>
      <c r="I12" s="1211"/>
      <c r="J12" s="1211"/>
      <c r="K12" s="1211"/>
      <c r="L12" s="1211"/>
      <c r="M12" s="1211"/>
      <c r="N12" s="1211"/>
      <c r="O12" s="1211"/>
      <c r="P12" s="1211"/>
      <c r="Q12" s="1211"/>
      <c r="R12" s="1212"/>
      <c r="S12" s="387"/>
      <c r="T12" s="387"/>
      <c r="U12" s="387"/>
      <c r="V12" s="387"/>
      <c r="W12" s="387"/>
      <c r="X12" s="387"/>
      <c r="Y12" s="387"/>
      <c r="Z12" s="387"/>
      <c r="AA12" s="387"/>
      <c r="AB12" s="387"/>
      <c r="AC12" s="387"/>
      <c r="AD12" s="387"/>
      <c r="AE12" s="387"/>
      <c r="AF12" s="387"/>
      <c r="AG12" s="387"/>
      <c r="AH12" s="387"/>
      <c r="AI12" s="387"/>
      <c r="AJ12" s="387"/>
      <c r="AK12" s="387"/>
      <c r="AL12" s="387"/>
      <c r="AM12" s="387"/>
      <c r="AN12" s="387"/>
      <c r="AO12" s="387"/>
      <c r="AP12" s="387"/>
      <c r="AQ12" s="387"/>
      <c r="AR12" s="387"/>
      <c r="AS12" s="387"/>
      <c r="AT12" s="387"/>
      <c r="AU12" s="387"/>
      <c r="AV12" s="387"/>
      <c r="AW12" s="387"/>
      <c r="AX12" s="387"/>
      <c r="AY12" s="387"/>
      <c r="AZ12" s="387"/>
      <c r="BA12" s="387"/>
      <c r="BB12" s="387"/>
      <c r="BC12" s="387"/>
      <c r="BD12" s="387"/>
      <c r="BE12" s="387"/>
      <c r="BF12" s="387"/>
      <c r="BG12" s="387"/>
      <c r="BH12" s="387"/>
      <c r="BI12" s="387"/>
      <c r="BJ12" s="387"/>
      <c r="BK12" s="387"/>
      <c r="BL12" s="387"/>
      <c r="BM12" s="387"/>
      <c r="BN12" s="387"/>
      <c r="BO12" s="387"/>
      <c r="BP12" s="387"/>
      <c r="BQ12" s="387"/>
      <c r="BR12" s="387"/>
      <c r="BS12" s="387"/>
      <c r="BT12" s="387"/>
      <c r="BU12" s="387"/>
      <c r="BV12" s="387"/>
      <c r="BW12" s="387"/>
      <c r="BX12" s="387"/>
      <c r="BY12" s="387"/>
      <c r="BZ12" s="387"/>
      <c r="CA12" s="387"/>
      <c r="CB12" s="387"/>
      <c r="CC12" s="387"/>
      <c r="CD12" s="387"/>
      <c r="CE12" s="387"/>
      <c r="CF12" s="387"/>
      <c r="CG12" s="387"/>
      <c r="CH12" s="387"/>
      <c r="CI12" s="387"/>
      <c r="CJ12" s="387"/>
      <c r="CK12" s="387"/>
      <c r="CL12" s="387"/>
      <c r="CM12" s="387"/>
      <c r="CN12" s="387"/>
      <c r="CO12" s="387"/>
      <c r="CP12" s="387"/>
      <c r="CQ12" s="387"/>
      <c r="CR12" s="387"/>
      <c r="CS12" s="387"/>
      <c r="CT12" s="387"/>
      <c r="CU12" s="387"/>
      <c r="CV12" s="387"/>
      <c r="CW12" s="387"/>
      <c r="CX12" s="387"/>
      <c r="CY12" s="387"/>
      <c r="CZ12" s="387"/>
      <c r="DA12" s="387"/>
      <c r="DB12" s="387"/>
      <c r="DC12" s="387"/>
      <c r="DD12" s="387"/>
      <c r="DE12" s="387"/>
      <c r="DF12" s="387"/>
      <c r="DG12" s="387"/>
      <c r="DH12" s="387"/>
      <c r="DI12" s="387"/>
      <c r="DJ12" s="387"/>
      <c r="DK12" s="387"/>
      <c r="DL12" s="387"/>
      <c r="DM12" s="387"/>
      <c r="DN12" s="387"/>
      <c r="DO12" s="387"/>
      <c r="DP12" s="387"/>
      <c r="DQ12" s="387"/>
      <c r="DR12" s="387"/>
      <c r="DS12" s="387"/>
      <c r="DT12" s="387"/>
      <c r="DU12" s="387"/>
      <c r="DV12" s="387"/>
      <c r="DW12" s="387"/>
      <c r="DX12" s="387"/>
      <c r="DY12" s="387"/>
      <c r="DZ12" s="387"/>
      <c r="EA12" s="387"/>
      <c r="EB12" s="387"/>
      <c r="EC12" s="387"/>
      <c r="ED12" s="387"/>
      <c r="EE12" s="387"/>
      <c r="EF12" s="387"/>
      <c r="EG12" s="387"/>
      <c r="EH12" s="387"/>
      <c r="EI12" s="387"/>
      <c r="EJ12" s="387"/>
      <c r="EK12" s="387"/>
      <c r="EL12" s="387"/>
      <c r="EM12" s="387"/>
      <c r="EN12" s="387"/>
      <c r="EO12" s="387"/>
      <c r="EP12" s="387"/>
      <c r="EQ12" s="387"/>
      <c r="ER12" s="387"/>
      <c r="ES12" s="387"/>
      <c r="ET12" s="387"/>
      <c r="EU12" s="387"/>
      <c r="EV12" s="387"/>
      <c r="EW12" s="387"/>
      <c r="EX12" s="387"/>
      <c r="EY12" s="387"/>
      <c r="EZ12" s="387"/>
      <c r="FA12" s="387"/>
      <c r="FB12" s="387"/>
      <c r="FC12" s="387"/>
      <c r="FD12" s="387"/>
      <c r="FE12" s="387"/>
      <c r="FF12" s="387"/>
      <c r="FG12" s="387"/>
      <c r="FH12" s="387"/>
      <c r="FI12" s="387"/>
      <c r="FJ12" s="387"/>
      <c r="FK12" s="387"/>
      <c r="FL12" s="387"/>
      <c r="FM12" s="387"/>
      <c r="FN12" s="387"/>
      <c r="FO12" s="387"/>
      <c r="FP12" s="387"/>
      <c r="FQ12" s="387"/>
      <c r="FR12" s="387"/>
      <c r="FS12" s="387"/>
      <c r="FT12" s="387"/>
      <c r="FU12" s="387"/>
      <c r="FV12" s="387"/>
      <c r="FW12" s="387"/>
      <c r="FX12" s="387"/>
      <c r="FY12" s="387"/>
      <c r="FZ12" s="387"/>
      <c r="GA12" s="387"/>
      <c r="GB12" s="387"/>
      <c r="GC12" s="387"/>
      <c r="GD12" s="387"/>
      <c r="GE12" s="387"/>
      <c r="GF12" s="387"/>
      <c r="GG12" s="387"/>
      <c r="GH12" s="387"/>
      <c r="GI12" s="387"/>
      <c r="GJ12" s="387"/>
      <c r="GK12" s="387"/>
      <c r="GL12" s="387"/>
      <c r="GM12" s="387"/>
      <c r="GN12" s="387"/>
      <c r="GO12" s="387"/>
      <c r="GP12" s="387"/>
      <c r="GQ12" s="387"/>
      <c r="GR12" s="387"/>
      <c r="GS12" s="387"/>
      <c r="GT12" s="387"/>
      <c r="GU12" s="387"/>
      <c r="GV12" s="387"/>
      <c r="GW12" s="387"/>
      <c r="GX12" s="387"/>
      <c r="GY12" s="387"/>
      <c r="GZ12" s="387"/>
      <c r="HA12" s="387"/>
      <c r="HB12" s="387"/>
      <c r="HC12" s="387"/>
      <c r="HD12" s="387"/>
      <c r="HE12" s="387"/>
      <c r="HF12" s="387"/>
      <c r="HG12" s="387"/>
      <c r="HH12" s="387"/>
      <c r="HI12" s="387"/>
      <c r="HJ12" s="387"/>
      <c r="HK12" s="387"/>
      <c r="HL12" s="387"/>
      <c r="HM12" s="387"/>
      <c r="HN12" s="387"/>
      <c r="HO12" s="387"/>
      <c r="HP12" s="387"/>
      <c r="HQ12" s="387"/>
      <c r="HR12" s="387"/>
      <c r="HS12" s="387"/>
      <c r="HT12" s="387"/>
      <c r="HU12" s="387"/>
      <c r="HV12" s="387"/>
      <c r="HW12" s="387"/>
      <c r="HX12" s="387"/>
      <c r="HY12" s="387"/>
      <c r="HZ12" s="387"/>
      <c r="IA12" s="387"/>
      <c r="IB12" s="387"/>
      <c r="IC12" s="387"/>
      <c r="ID12" s="387"/>
      <c r="IE12" s="387"/>
      <c r="IF12" s="387"/>
      <c r="IG12" s="387"/>
      <c r="IH12" s="387"/>
      <c r="II12" s="387"/>
      <c r="IJ12" s="387"/>
      <c r="IK12" s="387"/>
      <c r="IL12" s="387"/>
      <c r="IM12" s="387"/>
      <c r="IN12" s="387"/>
      <c r="IO12" s="387"/>
      <c r="IP12" s="387"/>
      <c r="IQ12" s="387"/>
      <c r="IR12" s="387"/>
      <c r="IS12" s="387"/>
      <c r="IT12" s="387"/>
      <c r="IU12" s="391"/>
    </row>
    <row r="13" spans="1:255" ht="21.75" customHeight="1">
      <c r="A13" s="398"/>
      <c r="B13" s="262"/>
      <c r="C13" s="244"/>
      <c r="D13" s="253" t="s">
        <v>143</v>
      </c>
      <c r="E13" s="1210"/>
      <c r="F13" s="1211"/>
      <c r="G13" s="1211"/>
      <c r="H13" s="1211"/>
      <c r="I13" s="1211"/>
      <c r="J13" s="1211"/>
      <c r="K13" s="1211"/>
      <c r="L13" s="1211"/>
      <c r="M13" s="1211"/>
      <c r="N13" s="1211"/>
      <c r="O13" s="1211"/>
      <c r="P13" s="1211"/>
      <c r="Q13" s="1211"/>
      <c r="R13" s="1212"/>
      <c r="S13" s="403"/>
      <c r="T13" s="387"/>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7"/>
      <c r="BR13" s="387"/>
      <c r="BS13" s="387"/>
      <c r="BT13" s="387"/>
      <c r="BU13" s="387"/>
      <c r="BV13" s="387"/>
      <c r="BW13" s="387"/>
      <c r="BX13" s="387"/>
      <c r="BY13" s="387"/>
      <c r="BZ13" s="387"/>
      <c r="CA13" s="387"/>
      <c r="CB13" s="387"/>
      <c r="CC13" s="387"/>
      <c r="CD13" s="387"/>
      <c r="CE13" s="387"/>
      <c r="CF13" s="387"/>
      <c r="CG13" s="387"/>
      <c r="CH13" s="387"/>
      <c r="CI13" s="387"/>
      <c r="CJ13" s="387"/>
      <c r="CK13" s="387"/>
      <c r="CL13" s="387"/>
      <c r="CM13" s="387"/>
      <c r="CN13" s="387"/>
      <c r="CO13" s="387"/>
      <c r="CP13" s="387"/>
      <c r="CQ13" s="387"/>
      <c r="CR13" s="387"/>
      <c r="CS13" s="387"/>
      <c r="CT13" s="387"/>
      <c r="CU13" s="387"/>
      <c r="CV13" s="387"/>
      <c r="CW13" s="387"/>
      <c r="CX13" s="387"/>
      <c r="CY13" s="387"/>
      <c r="CZ13" s="387"/>
      <c r="DA13" s="387"/>
      <c r="DB13" s="387"/>
      <c r="DC13" s="387"/>
      <c r="DD13" s="387"/>
      <c r="DE13" s="387"/>
      <c r="DF13" s="387"/>
      <c r="DG13" s="387"/>
      <c r="DH13" s="387"/>
      <c r="DI13" s="387"/>
      <c r="DJ13" s="387"/>
      <c r="DK13" s="387"/>
      <c r="DL13" s="387"/>
      <c r="DM13" s="387"/>
      <c r="DN13" s="387"/>
      <c r="DO13" s="387"/>
      <c r="DP13" s="387"/>
      <c r="DQ13" s="387"/>
      <c r="DR13" s="387"/>
      <c r="DS13" s="387"/>
      <c r="DT13" s="387"/>
      <c r="DU13" s="387"/>
      <c r="DV13" s="387"/>
      <c r="DW13" s="387"/>
      <c r="DX13" s="387"/>
      <c r="DY13" s="387"/>
      <c r="DZ13" s="387"/>
      <c r="EA13" s="387"/>
      <c r="EB13" s="387"/>
      <c r="EC13" s="387"/>
      <c r="ED13" s="387"/>
      <c r="EE13" s="387"/>
      <c r="EF13" s="387"/>
      <c r="EG13" s="387"/>
      <c r="EH13" s="387"/>
      <c r="EI13" s="387"/>
      <c r="EJ13" s="387"/>
      <c r="EK13" s="387"/>
      <c r="EL13" s="387"/>
      <c r="EM13" s="387"/>
      <c r="EN13" s="387"/>
      <c r="EO13" s="387"/>
      <c r="EP13" s="387"/>
      <c r="EQ13" s="387"/>
      <c r="ER13" s="387"/>
      <c r="ES13" s="387"/>
      <c r="ET13" s="387"/>
      <c r="EU13" s="387"/>
      <c r="EV13" s="387"/>
      <c r="EW13" s="387"/>
      <c r="EX13" s="387"/>
      <c r="EY13" s="387"/>
      <c r="EZ13" s="387"/>
      <c r="FA13" s="387"/>
      <c r="FB13" s="387"/>
      <c r="FC13" s="387"/>
      <c r="FD13" s="387"/>
      <c r="FE13" s="387"/>
      <c r="FF13" s="387"/>
      <c r="FG13" s="387"/>
      <c r="FH13" s="387"/>
      <c r="FI13" s="387"/>
      <c r="FJ13" s="387"/>
      <c r="FK13" s="387"/>
      <c r="FL13" s="387"/>
      <c r="FM13" s="387"/>
      <c r="FN13" s="387"/>
      <c r="FO13" s="387"/>
      <c r="FP13" s="387"/>
      <c r="FQ13" s="387"/>
      <c r="FR13" s="387"/>
      <c r="FS13" s="387"/>
      <c r="FT13" s="387"/>
      <c r="FU13" s="387"/>
      <c r="FV13" s="387"/>
      <c r="FW13" s="387"/>
      <c r="FX13" s="387"/>
      <c r="FY13" s="387"/>
      <c r="FZ13" s="387"/>
      <c r="GA13" s="387"/>
      <c r="GB13" s="387"/>
      <c r="GC13" s="387"/>
      <c r="GD13" s="387"/>
      <c r="GE13" s="387"/>
      <c r="GF13" s="387"/>
      <c r="GG13" s="387"/>
      <c r="GH13" s="387"/>
      <c r="GI13" s="387"/>
      <c r="GJ13" s="387"/>
      <c r="GK13" s="387"/>
      <c r="GL13" s="387"/>
      <c r="GM13" s="387"/>
      <c r="GN13" s="387"/>
      <c r="GO13" s="387"/>
      <c r="GP13" s="387"/>
      <c r="GQ13" s="387"/>
      <c r="GR13" s="387"/>
      <c r="GS13" s="387"/>
      <c r="GT13" s="387"/>
      <c r="GU13" s="387"/>
      <c r="GV13" s="387"/>
      <c r="GW13" s="387"/>
      <c r="GX13" s="387"/>
      <c r="GY13" s="387"/>
      <c r="GZ13" s="387"/>
      <c r="HA13" s="387"/>
      <c r="HB13" s="387"/>
      <c r="HC13" s="387"/>
      <c r="HD13" s="387"/>
      <c r="HE13" s="387"/>
      <c r="HF13" s="387"/>
      <c r="HG13" s="387"/>
      <c r="HH13" s="387"/>
      <c r="HI13" s="387"/>
      <c r="HJ13" s="387"/>
      <c r="HK13" s="387"/>
      <c r="HL13" s="387"/>
      <c r="HM13" s="387"/>
      <c r="HN13" s="387"/>
      <c r="HO13" s="387"/>
      <c r="HP13" s="387"/>
      <c r="HQ13" s="387"/>
      <c r="HR13" s="387"/>
      <c r="HS13" s="387"/>
      <c r="HT13" s="387"/>
      <c r="HU13" s="387"/>
      <c r="HV13" s="387"/>
      <c r="HW13" s="387"/>
      <c r="HX13" s="387"/>
      <c r="HY13" s="387"/>
      <c r="HZ13" s="387"/>
      <c r="IA13" s="387"/>
      <c r="IB13" s="387"/>
      <c r="IC13" s="387"/>
      <c r="ID13" s="387"/>
      <c r="IE13" s="387"/>
      <c r="IF13" s="387"/>
      <c r="IG13" s="387"/>
      <c r="IH13" s="387"/>
      <c r="II13" s="387"/>
      <c r="IJ13" s="387"/>
      <c r="IK13" s="387"/>
      <c r="IL13" s="387"/>
      <c r="IM13" s="387"/>
      <c r="IN13" s="387"/>
      <c r="IO13" s="387"/>
      <c r="IP13" s="387"/>
      <c r="IQ13" s="387"/>
      <c r="IR13" s="387"/>
      <c r="IS13" s="387"/>
      <c r="IT13" s="387"/>
      <c r="IU13" s="391"/>
    </row>
    <row r="14" spans="1:255" ht="8.1" customHeight="1" thickBot="1">
      <c r="A14" s="398"/>
      <c r="B14" s="528"/>
      <c r="C14" s="404"/>
      <c r="D14" s="270"/>
      <c r="E14" s="529"/>
      <c r="F14" s="529"/>
      <c r="G14" s="529"/>
      <c r="H14" s="529"/>
      <c r="I14" s="529"/>
      <c r="J14" s="530"/>
      <c r="K14" s="530"/>
      <c r="L14" s="531"/>
      <c r="M14" s="531"/>
      <c r="N14" s="531"/>
      <c r="O14" s="531"/>
      <c r="P14" s="531"/>
      <c r="Q14" s="531"/>
      <c r="R14" s="531"/>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7"/>
      <c r="BR14" s="387"/>
      <c r="BS14" s="387"/>
      <c r="BT14" s="387"/>
      <c r="BU14" s="387"/>
      <c r="BV14" s="387"/>
      <c r="BW14" s="387"/>
      <c r="BX14" s="387"/>
      <c r="BY14" s="387"/>
      <c r="BZ14" s="387"/>
      <c r="CA14" s="387"/>
      <c r="CB14" s="387"/>
      <c r="CC14" s="387"/>
      <c r="CD14" s="387"/>
      <c r="CE14" s="387"/>
      <c r="CF14" s="387"/>
      <c r="CG14" s="387"/>
      <c r="CH14" s="387"/>
      <c r="CI14" s="387"/>
      <c r="CJ14" s="387"/>
      <c r="CK14" s="387"/>
      <c r="CL14" s="387"/>
      <c r="CM14" s="387"/>
      <c r="CN14" s="387"/>
      <c r="CO14" s="387"/>
      <c r="CP14" s="387"/>
      <c r="CQ14" s="387"/>
      <c r="CR14" s="387"/>
      <c r="CS14" s="387"/>
      <c r="CT14" s="387"/>
      <c r="CU14" s="387"/>
      <c r="CV14" s="387"/>
      <c r="CW14" s="387"/>
      <c r="CX14" s="387"/>
      <c r="CY14" s="387"/>
      <c r="CZ14" s="387"/>
      <c r="DA14" s="387"/>
      <c r="DB14" s="387"/>
      <c r="DC14" s="387"/>
      <c r="DD14" s="387"/>
      <c r="DE14" s="387"/>
      <c r="DF14" s="387"/>
      <c r="DG14" s="387"/>
      <c r="DH14" s="387"/>
      <c r="DI14" s="387"/>
      <c r="DJ14" s="387"/>
      <c r="DK14" s="387"/>
      <c r="DL14" s="387"/>
      <c r="DM14" s="387"/>
      <c r="DN14" s="387"/>
      <c r="DO14" s="387"/>
      <c r="DP14" s="387"/>
      <c r="DQ14" s="387"/>
      <c r="DR14" s="387"/>
      <c r="DS14" s="387"/>
      <c r="DT14" s="387"/>
      <c r="DU14" s="387"/>
      <c r="DV14" s="387"/>
      <c r="DW14" s="387"/>
      <c r="DX14" s="387"/>
      <c r="DY14" s="387"/>
      <c r="DZ14" s="387"/>
      <c r="EA14" s="387"/>
      <c r="EB14" s="387"/>
      <c r="EC14" s="387"/>
      <c r="ED14" s="387"/>
      <c r="EE14" s="387"/>
      <c r="EF14" s="387"/>
      <c r="EG14" s="387"/>
      <c r="EH14" s="387"/>
      <c r="EI14" s="387"/>
      <c r="EJ14" s="387"/>
      <c r="EK14" s="387"/>
      <c r="EL14" s="387"/>
      <c r="EM14" s="387"/>
      <c r="EN14" s="387"/>
      <c r="EO14" s="387"/>
      <c r="EP14" s="387"/>
      <c r="EQ14" s="387"/>
      <c r="ER14" s="387"/>
      <c r="ES14" s="387"/>
      <c r="ET14" s="387"/>
      <c r="EU14" s="387"/>
      <c r="EV14" s="387"/>
      <c r="EW14" s="387"/>
      <c r="EX14" s="387"/>
      <c r="EY14" s="387"/>
      <c r="EZ14" s="387"/>
      <c r="FA14" s="387"/>
      <c r="FB14" s="387"/>
      <c r="FC14" s="387"/>
      <c r="FD14" s="387"/>
      <c r="FE14" s="387"/>
      <c r="FF14" s="387"/>
      <c r="FG14" s="387"/>
      <c r="FH14" s="387"/>
      <c r="FI14" s="387"/>
      <c r="FJ14" s="387"/>
      <c r="FK14" s="387"/>
      <c r="FL14" s="387"/>
      <c r="FM14" s="387"/>
      <c r="FN14" s="387"/>
      <c r="FO14" s="387"/>
      <c r="FP14" s="387"/>
      <c r="FQ14" s="387"/>
      <c r="FR14" s="387"/>
      <c r="FS14" s="387"/>
      <c r="FT14" s="387"/>
      <c r="FU14" s="387"/>
      <c r="FV14" s="387"/>
      <c r="FW14" s="387"/>
      <c r="FX14" s="387"/>
      <c r="FY14" s="387"/>
      <c r="FZ14" s="387"/>
      <c r="GA14" s="387"/>
      <c r="GB14" s="387"/>
      <c r="GC14" s="387"/>
      <c r="GD14" s="387"/>
      <c r="GE14" s="387"/>
      <c r="GF14" s="387"/>
      <c r="GG14" s="387"/>
      <c r="GH14" s="387"/>
      <c r="GI14" s="387"/>
      <c r="GJ14" s="387"/>
      <c r="GK14" s="387"/>
      <c r="GL14" s="387"/>
      <c r="GM14" s="387"/>
      <c r="GN14" s="387"/>
      <c r="GO14" s="387"/>
      <c r="GP14" s="387"/>
      <c r="GQ14" s="387"/>
      <c r="GR14" s="387"/>
      <c r="GS14" s="387"/>
      <c r="GT14" s="387"/>
      <c r="GU14" s="387"/>
      <c r="GV14" s="387"/>
      <c r="GW14" s="387"/>
      <c r="GX14" s="387"/>
      <c r="GY14" s="387"/>
      <c r="GZ14" s="387"/>
      <c r="HA14" s="387"/>
      <c r="HB14" s="387"/>
      <c r="HC14" s="387"/>
      <c r="HD14" s="387"/>
      <c r="HE14" s="387"/>
      <c r="HF14" s="387"/>
      <c r="HG14" s="387"/>
      <c r="HH14" s="387"/>
      <c r="HI14" s="387"/>
      <c r="HJ14" s="387"/>
      <c r="HK14" s="387"/>
      <c r="HL14" s="387"/>
      <c r="HM14" s="387"/>
      <c r="HN14" s="387"/>
      <c r="HO14" s="387"/>
      <c r="HP14" s="387"/>
      <c r="HQ14" s="387"/>
      <c r="HR14" s="387"/>
      <c r="HS14" s="387"/>
      <c r="HT14" s="387"/>
      <c r="HU14" s="387"/>
      <c r="HV14" s="387"/>
      <c r="HW14" s="387"/>
      <c r="HX14" s="387"/>
      <c r="HY14" s="387"/>
      <c r="HZ14" s="387"/>
      <c r="IA14" s="387"/>
      <c r="IB14" s="387"/>
      <c r="IC14" s="387"/>
      <c r="ID14" s="387"/>
      <c r="IE14" s="387"/>
      <c r="IF14" s="387"/>
      <c r="IG14" s="387"/>
      <c r="IH14" s="387"/>
      <c r="II14" s="387"/>
      <c r="IJ14" s="387"/>
      <c r="IK14" s="387"/>
      <c r="IL14" s="387"/>
      <c r="IM14" s="387"/>
      <c r="IN14" s="387"/>
      <c r="IO14" s="387"/>
      <c r="IP14" s="387"/>
      <c r="IQ14" s="387"/>
      <c r="IR14" s="387"/>
      <c r="IS14" s="387"/>
      <c r="IT14" s="387"/>
      <c r="IU14" s="391"/>
    </row>
    <row r="15" spans="1:255" ht="15.95" customHeight="1" thickBot="1">
      <c r="A15" s="406"/>
      <c r="B15" s="1213" t="s">
        <v>144</v>
      </c>
      <c r="C15" s="345"/>
      <c r="D15" s="1090" t="s">
        <v>268</v>
      </c>
      <c r="E15" s="1108"/>
      <c r="F15" s="1108"/>
      <c r="G15" s="1108"/>
      <c r="H15" s="1108"/>
      <c r="I15" s="1109"/>
      <c r="J15" s="280"/>
      <c r="K15" s="248"/>
      <c r="L15" s="387"/>
      <c r="M15" s="387"/>
      <c r="N15" s="387"/>
      <c r="O15" s="387"/>
      <c r="P15" s="387"/>
      <c r="Q15" s="387"/>
      <c r="R15" s="387"/>
      <c r="S15" s="387"/>
      <c r="T15" s="387"/>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7"/>
      <c r="BR15" s="387"/>
      <c r="BS15" s="387"/>
      <c r="BT15" s="387"/>
      <c r="BU15" s="387"/>
      <c r="BV15" s="387"/>
      <c r="BW15" s="387"/>
      <c r="BX15" s="387"/>
      <c r="BY15" s="387"/>
      <c r="BZ15" s="387"/>
      <c r="CA15" s="387"/>
      <c r="CB15" s="387"/>
      <c r="CC15" s="387"/>
      <c r="CD15" s="387"/>
      <c r="CE15" s="387"/>
      <c r="CF15" s="387"/>
      <c r="CG15" s="387"/>
      <c r="CH15" s="387"/>
      <c r="CI15" s="387"/>
      <c r="CJ15" s="387"/>
      <c r="CK15" s="387"/>
      <c r="CL15" s="387"/>
      <c r="CM15" s="387"/>
      <c r="CN15" s="387"/>
      <c r="CO15" s="387"/>
      <c r="CP15" s="387"/>
      <c r="CQ15" s="387"/>
      <c r="CR15" s="387"/>
      <c r="CS15" s="387"/>
      <c r="CT15" s="387"/>
      <c r="CU15" s="387"/>
      <c r="CV15" s="387"/>
      <c r="CW15" s="387"/>
      <c r="CX15" s="387"/>
      <c r="CY15" s="387"/>
      <c r="CZ15" s="387"/>
      <c r="DA15" s="387"/>
      <c r="DB15" s="387"/>
      <c r="DC15" s="387"/>
      <c r="DD15" s="387"/>
      <c r="DE15" s="387"/>
      <c r="DF15" s="387"/>
      <c r="DG15" s="387"/>
      <c r="DH15" s="387"/>
      <c r="DI15" s="387"/>
      <c r="DJ15" s="387"/>
      <c r="DK15" s="387"/>
      <c r="DL15" s="387"/>
      <c r="DM15" s="387"/>
      <c r="DN15" s="387"/>
      <c r="DO15" s="387"/>
      <c r="DP15" s="387"/>
      <c r="DQ15" s="387"/>
      <c r="DR15" s="387"/>
      <c r="DS15" s="387"/>
      <c r="DT15" s="387"/>
      <c r="DU15" s="387"/>
      <c r="DV15" s="387"/>
      <c r="DW15" s="387"/>
      <c r="DX15" s="387"/>
      <c r="DY15" s="387"/>
      <c r="DZ15" s="387"/>
      <c r="EA15" s="387"/>
      <c r="EB15" s="387"/>
      <c r="EC15" s="387"/>
      <c r="ED15" s="387"/>
      <c r="EE15" s="387"/>
      <c r="EF15" s="387"/>
      <c r="EG15" s="387"/>
      <c r="EH15" s="387"/>
      <c r="EI15" s="387"/>
      <c r="EJ15" s="387"/>
      <c r="EK15" s="387"/>
      <c r="EL15" s="387"/>
      <c r="EM15" s="387"/>
      <c r="EN15" s="387"/>
      <c r="EO15" s="387"/>
      <c r="EP15" s="387"/>
      <c r="EQ15" s="387"/>
      <c r="ER15" s="387"/>
      <c r="ES15" s="387"/>
      <c r="ET15" s="387"/>
      <c r="EU15" s="387"/>
      <c r="EV15" s="387"/>
      <c r="EW15" s="387"/>
      <c r="EX15" s="387"/>
      <c r="EY15" s="387"/>
      <c r="EZ15" s="387"/>
      <c r="FA15" s="387"/>
      <c r="FB15" s="387"/>
      <c r="FC15" s="387"/>
      <c r="FD15" s="387"/>
      <c r="FE15" s="387"/>
      <c r="FF15" s="387"/>
      <c r="FG15" s="387"/>
      <c r="FH15" s="387"/>
      <c r="FI15" s="387"/>
      <c r="FJ15" s="387"/>
      <c r="FK15" s="387"/>
      <c r="FL15" s="387"/>
      <c r="FM15" s="387"/>
      <c r="FN15" s="387"/>
      <c r="FO15" s="387"/>
      <c r="FP15" s="387"/>
      <c r="FQ15" s="387"/>
      <c r="FR15" s="387"/>
      <c r="FS15" s="387"/>
      <c r="FT15" s="387"/>
      <c r="FU15" s="387"/>
      <c r="FV15" s="387"/>
      <c r="FW15" s="387"/>
      <c r="FX15" s="387"/>
      <c r="FY15" s="387"/>
      <c r="FZ15" s="387"/>
      <c r="GA15" s="387"/>
      <c r="GB15" s="387"/>
      <c r="GC15" s="387"/>
      <c r="GD15" s="387"/>
      <c r="GE15" s="387"/>
      <c r="GF15" s="387"/>
      <c r="GG15" s="387"/>
      <c r="GH15" s="387"/>
      <c r="GI15" s="387"/>
      <c r="GJ15" s="387"/>
      <c r="GK15" s="387"/>
      <c r="GL15" s="387"/>
      <c r="GM15" s="387"/>
      <c r="GN15" s="387"/>
      <c r="GO15" s="387"/>
      <c r="GP15" s="387"/>
      <c r="GQ15" s="387"/>
      <c r="GR15" s="387"/>
      <c r="GS15" s="387"/>
      <c r="GT15" s="387"/>
      <c r="GU15" s="387"/>
      <c r="GV15" s="387"/>
      <c r="GW15" s="387"/>
      <c r="GX15" s="387"/>
      <c r="GY15" s="387"/>
      <c r="GZ15" s="387"/>
      <c r="HA15" s="387"/>
      <c r="HB15" s="387"/>
      <c r="HC15" s="387"/>
      <c r="HD15" s="387"/>
      <c r="HE15" s="387"/>
      <c r="HF15" s="387"/>
      <c r="HG15" s="387"/>
      <c r="HH15" s="387"/>
      <c r="HI15" s="387"/>
      <c r="HJ15" s="387"/>
      <c r="HK15" s="387"/>
      <c r="HL15" s="387"/>
      <c r="HM15" s="387"/>
      <c r="HN15" s="387"/>
      <c r="HO15" s="387"/>
      <c r="HP15" s="387"/>
      <c r="HQ15" s="387"/>
      <c r="HR15" s="387"/>
      <c r="HS15" s="387"/>
      <c r="HT15" s="387"/>
      <c r="HU15" s="387"/>
      <c r="HV15" s="387"/>
      <c r="HW15" s="387"/>
      <c r="HX15" s="387"/>
      <c r="HY15" s="387"/>
      <c r="HZ15" s="387"/>
      <c r="IA15" s="387"/>
      <c r="IB15" s="387"/>
      <c r="IC15" s="387"/>
      <c r="ID15" s="387"/>
      <c r="IE15" s="387"/>
      <c r="IF15" s="387"/>
      <c r="IG15" s="387"/>
      <c r="IH15" s="387"/>
      <c r="II15" s="387"/>
      <c r="IJ15" s="387"/>
      <c r="IK15" s="387"/>
      <c r="IL15" s="387"/>
      <c r="IM15" s="387"/>
      <c r="IN15" s="387"/>
      <c r="IO15" s="387"/>
      <c r="IP15" s="387"/>
      <c r="IQ15" s="387"/>
      <c r="IR15" s="387"/>
      <c r="IS15" s="387"/>
      <c r="IT15" s="387"/>
      <c r="IU15" s="391"/>
    </row>
    <row r="16" spans="1:255" ht="15.95" customHeight="1" thickBot="1">
      <c r="A16" s="406"/>
      <c r="B16" s="1113"/>
      <c r="C16" s="348"/>
      <c r="D16" s="349" t="s">
        <v>418</v>
      </c>
      <c r="E16" s="411">
        <v>2016</v>
      </c>
      <c r="F16" s="411">
        <v>2017</v>
      </c>
      <c r="G16" s="411">
        <v>2018</v>
      </c>
      <c r="H16" s="411">
        <v>2019</v>
      </c>
      <c r="I16" s="332" t="s">
        <v>184</v>
      </c>
      <c r="J16" s="280"/>
      <c r="K16" s="248"/>
      <c r="L16" s="387"/>
      <c r="M16" s="387"/>
      <c r="N16" s="387"/>
      <c r="O16" s="387"/>
      <c r="P16" s="387"/>
      <c r="Q16" s="387"/>
      <c r="R16" s="387"/>
      <c r="S16" s="387"/>
      <c r="T16" s="387"/>
      <c r="U16" s="387"/>
      <c r="V16" s="387"/>
      <c r="W16" s="387"/>
      <c r="X16" s="387"/>
      <c r="Y16" s="387"/>
      <c r="Z16" s="387"/>
      <c r="AA16" s="387"/>
      <c r="AB16" s="387"/>
      <c r="AC16" s="387"/>
      <c r="AD16" s="387"/>
      <c r="AE16" s="387"/>
      <c r="AF16" s="387"/>
      <c r="AG16" s="387"/>
      <c r="AH16" s="387"/>
      <c r="AI16" s="387"/>
      <c r="AJ16" s="387"/>
      <c r="AK16" s="387"/>
      <c r="AL16" s="387"/>
      <c r="AM16" s="387"/>
      <c r="AN16" s="387"/>
      <c r="AO16" s="387"/>
      <c r="AP16" s="387"/>
      <c r="AQ16" s="387"/>
      <c r="AR16" s="387"/>
      <c r="AS16" s="387"/>
      <c r="AT16" s="387"/>
      <c r="AU16" s="387"/>
      <c r="AV16" s="387"/>
      <c r="AW16" s="387"/>
      <c r="AX16" s="387"/>
      <c r="AY16" s="387"/>
      <c r="AZ16" s="387"/>
      <c r="BA16" s="387"/>
      <c r="BB16" s="387"/>
      <c r="BC16" s="387"/>
      <c r="BD16" s="387"/>
      <c r="BE16" s="387"/>
      <c r="BF16" s="387"/>
      <c r="BG16" s="387"/>
      <c r="BH16" s="387"/>
      <c r="BI16" s="387"/>
      <c r="BJ16" s="387"/>
      <c r="BK16" s="387"/>
      <c r="BL16" s="387"/>
      <c r="BM16" s="387"/>
      <c r="BN16" s="387"/>
      <c r="BO16" s="387"/>
      <c r="BP16" s="387"/>
      <c r="BQ16" s="387"/>
      <c r="BR16" s="387"/>
      <c r="BS16" s="387"/>
      <c r="BT16" s="387"/>
      <c r="BU16" s="387"/>
      <c r="BV16" s="387"/>
      <c r="BW16" s="387"/>
      <c r="BX16" s="387"/>
      <c r="BY16" s="387"/>
      <c r="BZ16" s="387"/>
      <c r="CA16" s="387"/>
      <c r="CB16" s="387"/>
      <c r="CC16" s="387"/>
      <c r="CD16" s="387"/>
      <c r="CE16" s="387"/>
      <c r="CF16" s="387"/>
      <c r="CG16" s="387"/>
      <c r="CH16" s="387"/>
      <c r="CI16" s="387"/>
      <c r="CJ16" s="387"/>
      <c r="CK16" s="387"/>
      <c r="CL16" s="387"/>
      <c r="CM16" s="387"/>
      <c r="CN16" s="387"/>
      <c r="CO16" s="387"/>
      <c r="CP16" s="387"/>
      <c r="CQ16" s="387"/>
      <c r="CR16" s="387"/>
      <c r="CS16" s="387"/>
      <c r="CT16" s="387"/>
      <c r="CU16" s="387"/>
      <c r="CV16" s="387"/>
      <c r="CW16" s="387"/>
      <c r="CX16" s="387"/>
      <c r="CY16" s="387"/>
      <c r="CZ16" s="387"/>
      <c r="DA16" s="387"/>
      <c r="DB16" s="387"/>
      <c r="DC16" s="387"/>
      <c r="DD16" s="387"/>
      <c r="DE16" s="387"/>
      <c r="DF16" s="387"/>
      <c r="DG16" s="387"/>
      <c r="DH16" s="387"/>
      <c r="DI16" s="387"/>
      <c r="DJ16" s="387"/>
      <c r="DK16" s="387"/>
      <c r="DL16" s="387"/>
      <c r="DM16" s="387"/>
      <c r="DN16" s="387"/>
      <c r="DO16" s="387"/>
      <c r="DP16" s="387"/>
      <c r="DQ16" s="387"/>
      <c r="DR16" s="387"/>
      <c r="DS16" s="387"/>
      <c r="DT16" s="387"/>
      <c r="DU16" s="387"/>
      <c r="DV16" s="387"/>
      <c r="DW16" s="387"/>
      <c r="DX16" s="387"/>
      <c r="DY16" s="387"/>
      <c r="DZ16" s="387"/>
      <c r="EA16" s="387"/>
      <c r="EB16" s="387"/>
      <c r="EC16" s="387"/>
      <c r="ED16" s="387"/>
      <c r="EE16" s="387"/>
      <c r="EF16" s="387"/>
      <c r="EG16" s="387"/>
      <c r="EH16" s="387"/>
      <c r="EI16" s="387"/>
      <c r="EJ16" s="387"/>
      <c r="EK16" s="387"/>
      <c r="EL16" s="387"/>
      <c r="EM16" s="387"/>
      <c r="EN16" s="387"/>
      <c r="EO16" s="387"/>
      <c r="EP16" s="387"/>
      <c r="EQ16" s="387"/>
      <c r="ER16" s="387"/>
      <c r="ES16" s="387"/>
      <c r="ET16" s="387"/>
      <c r="EU16" s="387"/>
      <c r="EV16" s="387"/>
      <c r="EW16" s="387"/>
      <c r="EX16" s="387"/>
      <c r="EY16" s="387"/>
      <c r="EZ16" s="387"/>
      <c r="FA16" s="387"/>
      <c r="FB16" s="387"/>
      <c r="FC16" s="387"/>
      <c r="FD16" s="387"/>
      <c r="FE16" s="387"/>
      <c r="FF16" s="387"/>
      <c r="FG16" s="387"/>
      <c r="FH16" s="387"/>
      <c r="FI16" s="387"/>
      <c r="FJ16" s="387"/>
      <c r="FK16" s="387"/>
      <c r="FL16" s="387"/>
      <c r="FM16" s="387"/>
      <c r="FN16" s="387"/>
      <c r="FO16" s="387"/>
      <c r="FP16" s="387"/>
      <c r="FQ16" s="387"/>
      <c r="FR16" s="387"/>
      <c r="FS16" s="387"/>
      <c r="FT16" s="387"/>
      <c r="FU16" s="387"/>
      <c r="FV16" s="387"/>
      <c r="FW16" s="387"/>
      <c r="FX16" s="387"/>
      <c r="FY16" s="387"/>
      <c r="FZ16" s="387"/>
      <c r="GA16" s="387"/>
      <c r="GB16" s="387"/>
      <c r="GC16" s="387"/>
      <c r="GD16" s="387"/>
      <c r="GE16" s="387"/>
      <c r="GF16" s="387"/>
      <c r="GG16" s="387"/>
      <c r="GH16" s="387"/>
      <c r="GI16" s="387"/>
      <c r="GJ16" s="387"/>
      <c r="GK16" s="387"/>
      <c r="GL16" s="387"/>
      <c r="GM16" s="387"/>
      <c r="GN16" s="387"/>
      <c r="GO16" s="387"/>
      <c r="GP16" s="387"/>
      <c r="GQ16" s="387"/>
      <c r="GR16" s="387"/>
      <c r="GS16" s="387"/>
      <c r="GT16" s="387"/>
      <c r="GU16" s="387"/>
      <c r="GV16" s="387"/>
      <c r="GW16" s="387"/>
      <c r="GX16" s="387"/>
      <c r="GY16" s="387"/>
      <c r="GZ16" s="387"/>
      <c r="HA16" s="387"/>
      <c r="HB16" s="387"/>
      <c r="HC16" s="387"/>
      <c r="HD16" s="387"/>
      <c r="HE16" s="387"/>
      <c r="HF16" s="387"/>
      <c r="HG16" s="387"/>
      <c r="HH16" s="387"/>
      <c r="HI16" s="387"/>
      <c r="HJ16" s="387"/>
      <c r="HK16" s="387"/>
      <c r="HL16" s="387"/>
      <c r="HM16" s="387"/>
      <c r="HN16" s="387"/>
      <c r="HO16" s="387"/>
      <c r="HP16" s="387"/>
      <c r="HQ16" s="387"/>
      <c r="HR16" s="387"/>
      <c r="HS16" s="387"/>
      <c r="HT16" s="387"/>
      <c r="HU16" s="387"/>
      <c r="HV16" s="387"/>
      <c r="HW16" s="387"/>
      <c r="HX16" s="387"/>
      <c r="HY16" s="387"/>
      <c r="HZ16" s="387"/>
      <c r="IA16" s="387"/>
      <c r="IB16" s="387"/>
      <c r="IC16" s="387"/>
      <c r="ID16" s="387"/>
      <c r="IE16" s="387"/>
      <c r="IF16" s="387"/>
      <c r="IG16" s="387"/>
      <c r="IH16" s="387"/>
      <c r="II16" s="387"/>
      <c r="IJ16" s="387"/>
      <c r="IK16" s="387"/>
      <c r="IL16" s="387"/>
      <c r="IM16" s="387"/>
      <c r="IN16" s="387"/>
      <c r="IO16" s="387"/>
      <c r="IP16" s="387"/>
      <c r="IQ16" s="387"/>
      <c r="IR16" s="387"/>
      <c r="IS16" s="387"/>
      <c r="IT16" s="387"/>
      <c r="IU16" s="391"/>
    </row>
    <row r="17" spans="1:255" ht="44.1" customHeight="1" thickBot="1">
      <c r="A17" s="406"/>
      <c r="B17" s="1113"/>
      <c r="C17" s="348"/>
      <c r="D17" s="532" t="s">
        <v>479</v>
      </c>
      <c r="E17" s="408">
        <v>27</v>
      </c>
      <c r="F17" s="411">
        <v>27</v>
      </c>
      <c r="G17" s="408">
        <v>27</v>
      </c>
      <c r="H17" s="408">
        <v>27</v>
      </c>
      <c r="I17" s="411">
        <f>SUM(E17:H17)</f>
        <v>108</v>
      </c>
      <c r="J17" s="280"/>
      <c r="K17" s="248"/>
      <c r="L17" s="387"/>
      <c r="M17" s="387"/>
      <c r="N17" s="387"/>
      <c r="O17" s="387"/>
      <c r="P17" s="387"/>
      <c r="Q17" s="387"/>
      <c r="R17" s="387"/>
      <c r="S17" s="387"/>
      <c r="T17" s="387"/>
      <c r="U17" s="387"/>
      <c r="V17" s="387"/>
      <c r="W17" s="387"/>
      <c r="X17" s="387"/>
      <c r="Y17" s="387"/>
      <c r="Z17" s="387"/>
      <c r="AA17" s="387"/>
      <c r="AB17" s="387"/>
      <c r="AC17" s="387"/>
      <c r="AD17" s="387"/>
      <c r="AE17" s="387"/>
      <c r="AF17" s="387"/>
      <c r="AG17" s="387"/>
      <c r="AH17" s="387"/>
      <c r="AI17" s="387"/>
      <c r="AJ17" s="387"/>
      <c r="AK17" s="387"/>
      <c r="AL17" s="387"/>
      <c r="AM17" s="387"/>
      <c r="AN17" s="387"/>
      <c r="AO17" s="387"/>
      <c r="AP17" s="387"/>
      <c r="AQ17" s="387"/>
      <c r="AR17" s="387"/>
      <c r="AS17" s="387"/>
      <c r="AT17" s="387"/>
      <c r="AU17" s="387"/>
      <c r="AV17" s="387"/>
      <c r="AW17" s="387"/>
      <c r="AX17" s="387"/>
      <c r="AY17" s="387"/>
      <c r="AZ17" s="387"/>
      <c r="BA17" s="387"/>
      <c r="BB17" s="387"/>
      <c r="BC17" s="387"/>
      <c r="BD17" s="387"/>
      <c r="BE17" s="387"/>
      <c r="BF17" s="387"/>
      <c r="BG17" s="387"/>
      <c r="BH17" s="387"/>
      <c r="BI17" s="387"/>
      <c r="BJ17" s="387"/>
      <c r="BK17" s="387"/>
      <c r="BL17" s="387"/>
      <c r="BM17" s="387"/>
      <c r="BN17" s="387"/>
      <c r="BO17" s="387"/>
      <c r="BP17" s="387"/>
      <c r="BQ17" s="387"/>
      <c r="BR17" s="387"/>
      <c r="BS17" s="387"/>
      <c r="BT17" s="387"/>
      <c r="BU17" s="387"/>
      <c r="BV17" s="387"/>
      <c r="BW17" s="387"/>
      <c r="BX17" s="387"/>
      <c r="BY17" s="387"/>
      <c r="BZ17" s="387"/>
      <c r="CA17" s="387"/>
      <c r="CB17" s="387"/>
      <c r="CC17" s="387"/>
      <c r="CD17" s="387"/>
      <c r="CE17" s="387"/>
      <c r="CF17" s="387"/>
      <c r="CG17" s="387"/>
      <c r="CH17" s="387"/>
      <c r="CI17" s="387"/>
      <c r="CJ17" s="387"/>
      <c r="CK17" s="387"/>
      <c r="CL17" s="387"/>
      <c r="CM17" s="387"/>
      <c r="CN17" s="387"/>
      <c r="CO17" s="387"/>
      <c r="CP17" s="387"/>
      <c r="CQ17" s="387"/>
      <c r="CR17" s="387"/>
      <c r="CS17" s="387"/>
      <c r="CT17" s="387"/>
      <c r="CU17" s="387"/>
      <c r="CV17" s="387"/>
      <c r="CW17" s="387"/>
      <c r="CX17" s="387"/>
      <c r="CY17" s="387"/>
      <c r="CZ17" s="387"/>
      <c r="DA17" s="387"/>
      <c r="DB17" s="387"/>
      <c r="DC17" s="387"/>
      <c r="DD17" s="387"/>
      <c r="DE17" s="387"/>
      <c r="DF17" s="387"/>
      <c r="DG17" s="387"/>
      <c r="DH17" s="387"/>
      <c r="DI17" s="387"/>
      <c r="DJ17" s="387"/>
      <c r="DK17" s="387"/>
      <c r="DL17" s="387"/>
      <c r="DM17" s="387"/>
      <c r="DN17" s="387"/>
      <c r="DO17" s="387"/>
      <c r="DP17" s="387"/>
      <c r="DQ17" s="387"/>
      <c r="DR17" s="387"/>
      <c r="DS17" s="387"/>
      <c r="DT17" s="387"/>
      <c r="DU17" s="387"/>
      <c r="DV17" s="387"/>
      <c r="DW17" s="387"/>
      <c r="DX17" s="387"/>
      <c r="DY17" s="387"/>
      <c r="DZ17" s="387"/>
      <c r="EA17" s="387"/>
      <c r="EB17" s="387"/>
      <c r="EC17" s="387"/>
      <c r="ED17" s="387"/>
      <c r="EE17" s="387"/>
      <c r="EF17" s="387"/>
      <c r="EG17" s="387"/>
      <c r="EH17" s="387"/>
      <c r="EI17" s="387"/>
      <c r="EJ17" s="387"/>
      <c r="EK17" s="387"/>
      <c r="EL17" s="387"/>
      <c r="EM17" s="387"/>
      <c r="EN17" s="387"/>
      <c r="EO17" s="387"/>
      <c r="EP17" s="387"/>
      <c r="EQ17" s="387"/>
      <c r="ER17" s="387"/>
      <c r="ES17" s="387"/>
      <c r="ET17" s="387"/>
      <c r="EU17" s="387"/>
      <c r="EV17" s="387"/>
      <c r="EW17" s="387"/>
      <c r="EX17" s="387"/>
      <c r="EY17" s="387"/>
      <c r="EZ17" s="387"/>
      <c r="FA17" s="387"/>
      <c r="FB17" s="387"/>
      <c r="FC17" s="387"/>
      <c r="FD17" s="387"/>
      <c r="FE17" s="387"/>
      <c r="FF17" s="387"/>
      <c r="FG17" s="387"/>
      <c r="FH17" s="387"/>
      <c r="FI17" s="387"/>
      <c r="FJ17" s="387"/>
      <c r="FK17" s="387"/>
      <c r="FL17" s="387"/>
      <c r="FM17" s="387"/>
      <c r="FN17" s="387"/>
      <c r="FO17" s="387"/>
      <c r="FP17" s="387"/>
      <c r="FQ17" s="387"/>
      <c r="FR17" s="387"/>
      <c r="FS17" s="387"/>
      <c r="FT17" s="387"/>
      <c r="FU17" s="387"/>
      <c r="FV17" s="387"/>
      <c r="FW17" s="387"/>
      <c r="FX17" s="387"/>
      <c r="FY17" s="387"/>
      <c r="FZ17" s="387"/>
      <c r="GA17" s="387"/>
      <c r="GB17" s="387"/>
      <c r="GC17" s="387"/>
      <c r="GD17" s="387"/>
      <c r="GE17" s="387"/>
      <c r="GF17" s="387"/>
      <c r="GG17" s="387"/>
      <c r="GH17" s="387"/>
      <c r="GI17" s="387"/>
      <c r="GJ17" s="387"/>
      <c r="GK17" s="387"/>
      <c r="GL17" s="387"/>
      <c r="GM17" s="387"/>
      <c r="GN17" s="387"/>
      <c r="GO17" s="387"/>
      <c r="GP17" s="387"/>
      <c r="GQ17" s="387"/>
      <c r="GR17" s="387"/>
      <c r="GS17" s="387"/>
      <c r="GT17" s="387"/>
      <c r="GU17" s="387"/>
      <c r="GV17" s="387"/>
      <c r="GW17" s="387"/>
      <c r="GX17" s="387"/>
      <c r="GY17" s="387"/>
      <c r="GZ17" s="387"/>
      <c r="HA17" s="387"/>
      <c r="HB17" s="387"/>
      <c r="HC17" s="387"/>
      <c r="HD17" s="387"/>
      <c r="HE17" s="387"/>
      <c r="HF17" s="387"/>
      <c r="HG17" s="387"/>
      <c r="HH17" s="387"/>
      <c r="HI17" s="387"/>
      <c r="HJ17" s="387"/>
      <c r="HK17" s="387"/>
      <c r="HL17" s="387"/>
      <c r="HM17" s="387"/>
      <c r="HN17" s="387"/>
      <c r="HO17" s="387"/>
      <c r="HP17" s="387"/>
      <c r="HQ17" s="387"/>
      <c r="HR17" s="387"/>
      <c r="HS17" s="387"/>
      <c r="HT17" s="387"/>
      <c r="HU17" s="387"/>
      <c r="HV17" s="387"/>
      <c r="HW17" s="387"/>
      <c r="HX17" s="387"/>
      <c r="HY17" s="387"/>
      <c r="HZ17" s="387"/>
      <c r="IA17" s="387"/>
      <c r="IB17" s="387"/>
      <c r="IC17" s="387"/>
      <c r="ID17" s="387"/>
      <c r="IE17" s="387"/>
      <c r="IF17" s="387"/>
      <c r="IG17" s="387"/>
      <c r="IH17" s="387"/>
      <c r="II17" s="387"/>
      <c r="IJ17" s="387"/>
      <c r="IK17" s="387"/>
      <c r="IL17" s="387"/>
      <c r="IM17" s="387"/>
      <c r="IN17" s="387"/>
      <c r="IO17" s="387"/>
      <c r="IP17" s="387"/>
      <c r="IQ17" s="387"/>
      <c r="IR17" s="387"/>
      <c r="IS17" s="387"/>
      <c r="IT17" s="387"/>
      <c r="IU17" s="391"/>
    </row>
    <row r="18" spans="1:255" ht="44.1" customHeight="1" thickBot="1">
      <c r="A18" s="406"/>
      <c r="B18" s="1113"/>
      <c r="C18" s="348"/>
      <c r="D18" s="532" t="s">
        <v>480</v>
      </c>
      <c r="E18" s="408">
        <v>27</v>
      </c>
      <c r="F18" s="411">
        <v>27</v>
      </c>
      <c r="G18" s="408">
        <v>27</v>
      </c>
      <c r="H18" s="408">
        <v>27</v>
      </c>
      <c r="I18" s="411">
        <f>SUM(E18:H18)</f>
        <v>108</v>
      </c>
      <c r="J18" s="280"/>
      <c r="K18" s="248"/>
      <c r="L18" s="387"/>
      <c r="M18" s="387"/>
      <c r="N18" s="387"/>
      <c r="O18" s="387"/>
      <c r="P18" s="387"/>
      <c r="Q18" s="387"/>
      <c r="R18" s="387"/>
      <c r="S18" s="387"/>
      <c r="T18" s="387"/>
      <c r="U18" s="387"/>
      <c r="V18" s="387"/>
      <c r="W18" s="387"/>
      <c r="X18" s="387"/>
      <c r="Y18" s="387"/>
      <c r="Z18" s="387"/>
      <c r="AA18" s="387"/>
      <c r="AB18" s="387"/>
      <c r="AC18" s="387"/>
      <c r="AD18" s="387"/>
      <c r="AE18" s="387"/>
      <c r="AF18" s="387"/>
      <c r="AG18" s="387"/>
      <c r="AH18" s="387"/>
      <c r="AI18" s="387"/>
      <c r="AJ18" s="387"/>
      <c r="AK18" s="387"/>
      <c r="AL18" s="387"/>
      <c r="AM18" s="387"/>
      <c r="AN18" s="387"/>
      <c r="AO18" s="387"/>
      <c r="AP18" s="387"/>
      <c r="AQ18" s="387"/>
      <c r="AR18" s="387"/>
      <c r="AS18" s="387"/>
      <c r="AT18" s="387"/>
      <c r="AU18" s="387"/>
      <c r="AV18" s="387"/>
      <c r="AW18" s="387"/>
      <c r="AX18" s="387"/>
      <c r="AY18" s="387"/>
      <c r="AZ18" s="387"/>
      <c r="BA18" s="387"/>
      <c r="BB18" s="387"/>
      <c r="BC18" s="387"/>
      <c r="BD18" s="387"/>
      <c r="BE18" s="387"/>
      <c r="BF18" s="387"/>
      <c r="BG18" s="387"/>
      <c r="BH18" s="387"/>
      <c r="BI18" s="387"/>
      <c r="BJ18" s="387"/>
      <c r="BK18" s="387"/>
      <c r="BL18" s="387"/>
      <c r="BM18" s="387"/>
      <c r="BN18" s="387"/>
      <c r="BO18" s="387"/>
      <c r="BP18" s="387"/>
      <c r="BQ18" s="387"/>
      <c r="BR18" s="387"/>
      <c r="BS18" s="387"/>
      <c r="BT18" s="387"/>
      <c r="BU18" s="387"/>
      <c r="BV18" s="387"/>
      <c r="BW18" s="387"/>
      <c r="BX18" s="387"/>
      <c r="BY18" s="387"/>
      <c r="BZ18" s="387"/>
      <c r="CA18" s="387"/>
      <c r="CB18" s="387"/>
      <c r="CC18" s="387"/>
      <c r="CD18" s="387"/>
      <c r="CE18" s="387"/>
      <c r="CF18" s="387"/>
      <c r="CG18" s="387"/>
      <c r="CH18" s="387"/>
      <c r="CI18" s="387"/>
      <c r="CJ18" s="387"/>
      <c r="CK18" s="387"/>
      <c r="CL18" s="387"/>
      <c r="CM18" s="387"/>
      <c r="CN18" s="387"/>
      <c r="CO18" s="387"/>
      <c r="CP18" s="387"/>
      <c r="CQ18" s="387"/>
      <c r="CR18" s="387"/>
      <c r="CS18" s="387"/>
      <c r="CT18" s="387"/>
      <c r="CU18" s="387"/>
      <c r="CV18" s="387"/>
      <c r="CW18" s="387"/>
      <c r="CX18" s="387"/>
      <c r="CY18" s="387"/>
      <c r="CZ18" s="387"/>
      <c r="DA18" s="387"/>
      <c r="DB18" s="387"/>
      <c r="DC18" s="387"/>
      <c r="DD18" s="387"/>
      <c r="DE18" s="387"/>
      <c r="DF18" s="387"/>
      <c r="DG18" s="387"/>
      <c r="DH18" s="387"/>
      <c r="DI18" s="387"/>
      <c r="DJ18" s="387"/>
      <c r="DK18" s="387"/>
      <c r="DL18" s="387"/>
      <c r="DM18" s="387"/>
      <c r="DN18" s="387"/>
      <c r="DO18" s="387"/>
      <c r="DP18" s="387"/>
      <c r="DQ18" s="387"/>
      <c r="DR18" s="387"/>
      <c r="DS18" s="387"/>
      <c r="DT18" s="387"/>
      <c r="DU18" s="387"/>
      <c r="DV18" s="387"/>
      <c r="DW18" s="387"/>
      <c r="DX18" s="387"/>
      <c r="DY18" s="387"/>
      <c r="DZ18" s="387"/>
      <c r="EA18" s="387"/>
      <c r="EB18" s="387"/>
      <c r="EC18" s="387"/>
      <c r="ED18" s="387"/>
      <c r="EE18" s="387"/>
      <c r="EF18" s="387"/>
      <c r="EG18" s="387"/>
      <c r="EH18" s="387"/>
      <c r="EI18" s="387"/>
      <c r="EJ18" s="387"/>
      <c r="EK18" s="387"/>
      <c r="EL18" s="387"/>
      <c r="EM18" s="387"/>
      <c r="EN18" s="387"/>
      <c r="EO18" s="387"/>
      <c r="EP18" s="387"/>
      <c r="EQ18" s="387"/>
      <c r="ER18" s="387"/>
      <c r="ES18" s="387"/>
      <c r="ET18" s="387"/>
      <c r="EU18" s="387"/>
      <c r="EV18" s="387"/>
      <c r="EW18" s="387"/>
      <c r="EX18" s="387"/>
      <c r="EY18" s="387"/>
      <c r="EZ18" s="387"/>
      <c r="FA18" s="387"/>
      <c r="FB18" s="387"/>
      <c r="FC18" s="387"/>
      <c r="FD18" s="387"/>
      <c r="FE18" s="387"/>
      <c r="FF18" s="387"/>
      <c r="FG18" s="387"/>
      <c r="FH18" s="387"/>
      <c r="FI18" s="387"/>
      <c r="FJ18" s="387"/>
      <c r="FK18" s="387"/>
      <c r="FL18" s="387"/>
      <c r="FM18" s="387"/>
      <c r="FN18" s="387"/>
      <c r="FO18" s="387"/>
      <c r="FP18" s="387"/>
      <c r="FQ18" s="387"/>
      <c r="FR18" s="387"/>
      <c r="FS18" s="387"/>
      <c r="FT18" s="387"/>
      <c r="FU18" s="387"/>
      <c r="FV18" s="387"/>
      <c r="FW18" s="387"/>
      <c r="FX18" s="387"/>
      <c r="FY18" s="387"/>
      <c r="FZ18" s="387"/>
      <c r="GA18" s="387"/>
      <c r="GB18" s="387"/>
      <c r="GC18" s="387"/>
      <c r="GD18" s="387"/>
      <c r="GE18" s="387"/>
      <c r="GF18" s="387"/>
      <c r="GG18" s="387"/>
      <c r="GH18" s="387"/>
      <c r="GI18" s="387"/>
      <c r="GJ18" s="387"/>
      <c r="GK18" s="387"/>
      <c r="GL18" s="387"/>
      <c r="GM18" s="387"/>
      <c r="GN18" s="387"/>
      <c r="GO18" s="387"/>
      <c r="GP18" s="387"/>
      <c r="GQ18" s="387"/>
      <c r="GR18" s="387"/>
      <c r="GS18" s="387"/>
      <c r="GT18" s="387"/>
      <c r="GU18" s="387"/>
      <c r="GV18" s="387"/>
      <c r="GW18" s="387"/>
      <c r="GX18" s="387"/>
      <c r="GY18" s="387"/>
      <c r="GZ18" s="387"/>
      <c r="HA18" s="387"/>
      <c r="HB18" s="387"/>
      <c r="HC18" s="387"/>
      <c r="HD18" s="387"/>
      <c r="HE18" s="387"/>
      <c r="HF18" s="387"/>
      <c r="HG18" s="387"/>
      <c r="HH18" s="387"/>
      <c r="HI18" s="387"/>
      <c r="HJ18" s="387"/>
      <c r="HK18" s="387"/>
      <c r="HL18" s="387"/>
      <c r="HM18" s="387"/>
      <c r="HN18" s="387"/>
      <c r="HO18" s="387"/>
      <c r="HP18" s="387"/>
      <c r="HQ18" s="387"/>
      <c r="HR18" s="387"/>
      <c r="HS18" s="387"/>
      <c r="HT18" s="387"/>
      <c r="HU18" s="387"/>
      <c r="HV18" s="387"/>
      <c r="HW18" s="387"/>
      <c r="HX18" s="387"/>
      <c r="HY18" s="387"/>
      <c r="HZ18" s="387"/>
      <c r="IA18" s="387"/>
      <c r="IB18" s="387"/>
      <c r="IC18" s="387"/>
      <c r="ID18" s="387"/>
      <c r="IE18" s="387"/>
      <c r="IF18" s="387"/>
      <c r="IG18" s="387"/>
      <c r="IH18" s="387"/>
      <c r="II18" s="387"/>
      <c r="IJ18" s="387"/>
      <c r="IK18" s="387"/>
      <c r="IL18" s="387"/>
      <c r="IM18" s="387"/>
      <c r="IN18" s="387"/>
      <c r="IO18" s="387"/>
      <c r="IP18" s="387"/>
      <c r="IQ18" s="387"/>
      <c r="IR18" s="387"/>
      <c r="IS18" s="387"/>
      <c r="IT18" s="387"/>
      <c r="IU18" s="391"/>
    </row>
    <row r="19" spans="1:255" ht="44.1" customHeight="1" thickBot="1">
      <c r="A19" s="406"/>
      <c r="B19" s="1113"/>
      <c r="C19" s="348"/>
      <c r="D19" s="532" t="s">
        <v>481</v>
      </c>
      <c r="E19" s="533">
        <f>E18/E17</f>
        <v>1</v>
      </c>
      <c r="F19" s="534">
        <f>IFERROR(F18/F17,"N.A.")</f>
        <v>1</v>
      </c>
      <c r="G19" s="533">
        <f>IFERROR(G18/G17,"N.A.")</f>
        <v>1</v>
      </c>
      <c r="H19" s="533">
        <f>IFERROR(H18/H17,"N.A.")</f>
        <v>1</v>
      </c>
      <c r="I19" s="534">
        <f>I18/I17</f>
        <v>1</v>
      </c>
      <c r="J19" s="280"/>
      <c r="K19" s="248"/>
      <c r="L19" s="387"/>
      <c r="M19" s="387"/>
      <c r="N19" s="387"/>
      <c r="O19" s="387"/>
      <c r="P19" s="387"/>
      <c r="Q19" s="387"/>
      <c r="R19" s="387"/>
      <c r="S19" s="387"/>
      <c r="T19" s="387"/>
      <c r="U19" s="387"/>
      <c r="V19" s="387"/>
      <c r="W19" s="387"/>
      <c r="X19" s="387"/>
      <c r="Y19" s="387"/>
      <c r="Z19" s="387"/>
      <c r="AA19" s="387"/>
      <c r="AB19" s="387"/>
      <c r="AC19" s="387"/>
      <c r="AD19" s="387"/>
      <c r="AE19" s="387"/>
      <c r="AF19" s="387"/>
      <c r="AG19" s="387"/>
      <c r="AH19" s="387"/>
      <c r="AI19" s="387"/>
      <c r="AJ19" s="387"/>
      <c r="AK19" s="387"/>
      <c r="AL19" s="387"/>
      <c r="AM19" s="387"/>
      <c r="AN19" s="387"/>
      <c r="AO19" s="387"/>
      <c r="AP19" s="387"/>
      <c r="AQ19" s="387"/>
      <c r="AR19" s="387"/>
      <c r="AS19" s="387"/>
      <c r="AT19" s="387"/>
      <c r="AU19" s="387"/>
      <c r="AV19" s="387"/>
      <c r="AW19" s="387"/>
      <c r="AX19" s="387"/>
      <c r="AY19" s="387"/>
      <c r="AZ19" s="387"/>
      <c r="BA19" s="387"/>
      <c r="BB19" s="387"/>
      <c r="BC19" s="387"/>
      <c r="BD19" s="387"/>
      <c r="BE19" s="387"/>
      <c r="BF19" s="387"/>
      <c r="BG19" s="387"/>
      <c r="BH19" s="387"/>
      <c r="BI19" s="387"/>
      <c r="BJ19" s="387"/>
      <c r="BK19" s="387"/>
      <c r="BL19" s="387"/>
      <c r="BM19" s="387"/>
      <c r="BN19" s="387"/>
      <c r="BO19" s="387"/>
      <c r="BP19" s="387"/>
      <c r="BQ19" s="387"/>
      <c r="BR19" s="387"/>
      <c r="BS19" s="387"/>
      <c r="BT19" s="387"/>
      <c r="BU19" s="387"/>
      <c r="BV19" s="387"/>
      <c r="BW19" s="387"/>
      <c r="BX19" s="387"/>
      <c r="BY19" s="387"/>
      <c r="BZ19" s="387"/>
      <c r="CA19" s="387"/>
      <c r="CB19" s="387"/>
      <c r="CC19" s="387"/>
      <c r="CD19" s="387"/>
      <c r="CE19" s="387"/>
      <c r="CF19" s="387"/>
      <c r="CG19" s="387"/>
      <c r="CH19" s="387"/>
      <c r="CI19" s="387"/>
      <c r="CJ19" s="387"/>
      <c r="CK19" s="387"/>
      <c r="CL19" s="387"/>
      <c r="CM19" s="387"/>
      <c r="CN19" s="387"/>
      <c r="CO19" s="387"/>
      <c r="CP19" s="387"/>
      <c r="CQ19" s="387"/>
      <c r="CR19" s="387"/>
      <c r="CS19" s="387"/>
      <c r="CT19" s="387"/>
      <c r="CU19" s="387"/>
      <c r="CV19" s="387"/>
      <c r="CW19" s="387"/>
      <c r="CX19" s="387"/>
      <c r="CY19" s="387"/>
      <c r="CZ19" s="387"/>
      <c r="DA19" s="387"/>
      <c r="DB19" s="387"/>
      <c r="DC19" s="387"/>
      <c r="DD19" s="387"/>
      <c r="DE19" s="387"/>
      <c r="DF19" s="387"/>
      <c r="DG19" s="387"/>
      <c r="DH19" s="387"/>
      <c r="DI19" s="387"/>
      <c r="DJ19" s="387"/>
      <c r="DK19" s="387"/>
      <c r="DL19" s="387"/>
      <c r="DM19" s="387"/>
      <c r="DN19" s="387"/>
      <c r="DO19" s="387"/>
      <c r="DP19" s="387"/>
      <c r="DQ19" s="387"/>
      <c r="DR19" s="387"/>
      <c r="DS19" s="387"/>
      <c r="DT19" s="387"/>
      <c r="DU19" s="387"/>
      <c r="DV19" s="387"/>
      <c r="DW19" s="387"/>
      <c r="DX19" s="387"/>
      <c r="DY19" s="387"/>
      <c r="DZ19" s="387"/>
      <c r="EA19" s="387"/>
      <c r="EB19" s="387"/>
      <c r="EC19" s="387"/>
      <c r="ED19" s="387"/>
      <c r="EE19" s="387"/>
      <c r="EF19" s="387"/>
      <c r="EG19" s="387"/>
      <c r="EH19" s="387"/>
      <c r="EI19" s="387"/>
      <c r="EJ19" s="387"/>
      <c r="EK19" s="387"/>
      <c r="EL19" s="387"/>
      <c r="EM19" s="387"/>
      <c r="EN19" s="387"/>
      <c r="EO19" s="387"/>
      <c r="EP19" s="387"/>
      <c r="EQ19" s="387"/>
      <c r="ER19" s="387"/>
      <c r="ES19" s="387"/>
      <c r="ET19" s="387"/>
      <c r="EU19" s="387"/>
      <c r="EV19" s="387"/>
      <c r="EW19" s="387"/>
      <c r="EX19" s="387"/>
      <c r="EY19" s="387"/>
      <c r="EZ19" s="387"/>
      <c r="FA19" s="387"/>
      <c r="FB19" s="387"/>
      <c r="FC19" s="387"/>
      <c r="FD19" s="387"/>
      <c r="FE19" s="387"/>
      <c r="FF19" s="387"/>
      <c r="FG19" s="387"/>
      <c r="FH19" s="387"/>
      <c r="FI19" s="387"/>
      <c r="FJ19" s="387"/>
      <c r="FK19" s="387"/>
      <c r="FL19" s="387"/>
      <c r="FM19" s="387"/>
      <c r="FN19" s="387"/>
      <c r="FO19" s="387"/>
      <c r="FP19" s="387"/>
      <c r="FQ19" s="387"/>
      <c r="FR19" s="387"/>
      <c r="FS19" s="387"/>
      <c r="FT19" s="387"/>
      <c r="FU19" s="387"/>
      <c r="FV19" s="387"/>
      <c r="FW19" s="387"/>
      <c r="FX19" s="387"/>
      <c r="FY19" s="387"/>
      <c r="FZ19" s="387"/>
      <c r="GA19" s="387"/>
      <c r="GB19" s="387"/>
      <c r="GC19" s="387"/>
      <c r="GD19" s="387"/>
      <c r="GE19" s="387"/>
      <c r="GF19" s="387"/>
      <c r="GG19" s="387"/>
      <c r="GH19" s="387"/>
      <c r="GI19" s="387"/>
      <c r="GJ19" s="387"/>
      <c r="GK19" s="387"/>
      <c r="GL19" s="387"/>
      <c r="GM19" s="387"/>
      <c r="GN19" s="387"/>
      <c r="GO19" s="387"/>
      <c r="GP19" s="387"/>
      <c r="GQ19" s="387"/>
      <c r="GR19" s="387"/>
      <c r="GS19" s="387"/>
      <c r="GT19" s="387"/>
      <c r="GU19" s="387"/>
      <c r="GV19" s="387"/>
      <c r="GW19" s="387"/>
      <c r="GX19" s="387"/>
      <c r="GY19" s="387"/>
      <c r="GZ19" s="387"/>
      <c r="HA19" s="387"/>
      <c r="HB19" s="387"/>
      <c r="HC19" s="387"/>
      <c r="HD19" s="387"/>
      <c r="HE19" s="387"/>
      <c r="HF19" s="387"/>
      <c r="HG19" s="387"/>
      <c r="HH19" s="387"/>
      <c r="HI19" s="387"/>
      <c r="HJ19" s="387"/>
      <c r="HK19" s="387"/>
      <c r="HL19" s="387"/>
      <c r="HM19" s="387"/>
      <c r="HN19" s="387"/>
      <c r="HO19" s="387"/>
      <c r="HP19" s="387"/>
      <c r="HQ19" s="387"/>
      <c r="HR19" s="387"/>
      <c r="HS19" s="387"/>
      <c r="HT19" s="387"/>
      <c r="HU19" s="387"/>
      <c r="HV19" s="387"/>
      <c r="HW19" s="387"/>
      <c r="HX19" s="387"/>
      <c r="HY19" s="387"/>
      <c r="HZ19" s="387"/>
      <c r="IA19" s="387"/>
      <c r="IB19" s="387"/>
      <c r="IC19" s="387"/>
      <c r="ID19" s="387"/>
      <c r="IE19" s="387"/>
      <c r="IF19" s="387"/>
      <c r="IG19" s="387"/>
      <c r="IH19" s="387"/>
      <c r="II19" s="387"/>
      <c r="IJ19" s="387"/>
      <c r="IK19" s="387"/>
      <c r="IL19" s="387"/>
      <c r="IM19" s="387"/>
      <c r="IN19" s="387"/>
      <c r="IO19" s="387"/>
      <c r="IP19" s="387"/>
      <c r="IQ19" s="387"/>
      <c r="IR19" s="387"/>
      <c r="IS19" s="387"/>
      <c r="IT19" s="387"/>
      <c r="IU19" s="391"/>
    </row>
    <row r="20" spans="1:255" ht="15.95" customHeight="1" thickBot="1">
      <c r="A20" s="406"/>
      <c r="B20" s="1113"/>
      <c r="C20" s="284"/>
      <c r="D20" s="1090" t="s">
        <v>482</v>
      </c>
      <c r="E20" s="1108"/>
      <c r="F20" s="1108"/>
      <c r="G20" s="1108"/>
      <c r="H20" s="1119"/>
      <c r="I20" s="1120"/>
      <c r="J20" s="280"/>
      <c r="K20" s="248"/>
      <c r="L20" s="387"/>
      <c r="M20" s="387"/>
      <c r="N20" s="387"/>
      <c r="O20" s="387"/>
      <c r="P20" s="387"/>
      <c r="Q20" s="387"/>
      <c r="R20" s="387"/>
      <c r="S20" s="387"/>
      <c r="T20" s="387"/>
      <c r="U20" s="387"/>
      <c r="V20" s="387"/>
      <c r="W20" s="387"/>
      <c r="X20" s="387"/>
      <c r="Y20" s="387"/>
      <c r="Z20" s="387"/>
      <c r="AA20" s="387"/>
      <c r="AB20" s="387"/>
      <c r="AC20" s="387"/>
      <c r="AD20" s="387"/>
      <c r="AE20" s="387"/>
      <c r="AF20" s="387"/>
      <c r="AG20" s="387"/>
      <c r="AH20" s="387"/>
      <c r="AI20" s="387"/>
      <c r="AJ20" s="387"/>
      <c r="AK20" s="387"/>
      <c r="AL20" s="387"/>
      <c r="AM20" s="387"/>
      <c r="AN20" s="387"/>
      <c r="AO20" s="387"/>
      <c r="AP20" s="387"/>
      <c r="AQ20" s="387"/>
      <c r="AR20" s="387"/>
      <c r="AS20" s="387"/>
      <c r="AT20" s="387"/>
      <c r="AU20" s="387"/>
      <c r="AV20" s="387"/>
      <c r="AW20" s="387"/>
      <c r="AX20" s="387"/>
      <c r="AY20" s="387"/>
      <c r="AZ20" s="387"/>
      <c r="BA20" s="387"/>
      <c r="BB20" s="387"/>
      <c r="BC20" s="387"/>
      <c r="BD20" s="387"/>
      <c r="BE20" s="387"/>
      <c r="BF20" s="387"/>
      <c r="BG20" s="387"/>
      <c r="BH20" s="387"/>
      <c r="BI20" s="387"/>
      <c r="BJ20" s="387"/>
      <c r="BK20" s="387"/>
      <c r="BL20" s="387"/>
      <c r="BM20" s="387"/>
      <c r="BN20" s="387"/>
      <c r="BO20" s="387"/>
      <c r="BP20" s="387"/>
      <c r="BQ20" s="387"/>
      <c r="BR20" s="387"/>
      <c r="BS20" s="387"/>
      <c r="BT20" s="387"/>
      <c r="BU20" s="387"/>
      <c r="BV20" s="387"/>
      <c r="BW20" s="387"/>
      <c r="BX20" s="387"/>
      <c r="BY20" s="387"/>
      <c r="BZ20" s="387"/>
      <c r="CA20" s="387"/>
      <c r="CB20" s="387"/>
      <c r="CC20" s="387"/>
      <c r="CD20" s="387"/>
      <c r="CE20" s="387"/>
      <c r="CF20" s="387"/>
      <c r="CG20" s="387"/>
      <c r="CH20" s="387"/>
      <c r="CI20" s="387"/>
      <c r="CJ20" s="387"/>
      <c r="CK20" s="387"/>
      <c r="CL20" s="387"/>
      <c r="CM20" s="387"/>
      <c r="CN20" s="387"/>
      <c r="CO20" s="387"/>
      <c r="CP20" s="387"/>
      <c r="CQ20" s="387"/>
      <c r="CR20" s="387"/>
      <c r="CS20" s="387"/>
      <c r="CT20" s="387"/>
      <c r="CU20" s="387"/>
      <c r="CV20" s="387"/>
      <c r="CW20" s="387"/>
      <c r="CX20" s="387"/>
      <c r="CY20" s="387"/>
      <c r="CZ20" s="387"/>
      <c r="DA20" s="387"/>
      <c r="DB20" s="387"/>
      <c r="DC20" s="387"/>
      <c r="DD20" s="387"/>
      <c r="DE20" s="387"/>
      <c r="DF20" s="387"/>
      <c r="DG20" s="387"/>
      <c r="DH20" s="387"/>
      <c r="DI20" s="387"/>
      <c r="DJ20" s="387"/>
      <c r="DK20" s="387"/>
      <c r="DL20" s="387"/>
      <c r="DM20" s="387"/>
      <c r="DN20" s="387"/>
      <c r="DO20" s="387"/>
      <c r="DP20" s="387"/>
      <c r="DQ20" s="387"/>
      <c r="DR20" s="387"/>
      <c r="DS20" s="387"/>
      <c r="DT20" s="387"/>
      <c r="DU20" s="387"/>
      <c r="DV20" s="387"/>
      <c r="DW20" s="387"/>
      <c r="DX20" s="387"/>
      <c r="DY20" s="387"/>
      <c r="DZ20" s="387"/>
      <c r="EA20" s="387"/>
      <c r="EB20" s="387"/>
      <c r="EC20" s="387"/>
      <c r="ED20" s="387"/>
      <c r="EE20" s="387"/>
      <c r="EF20" s="387"/>
      <c r="EG20" s="387"/>
      <c r="EH20" s="387"/>
      <c r="EI20" s="387"/>
      <c r="EJ20" s="387"/>
      <c r="EK20" s="387"/>
      <c r="EL20" s="387"/>
      <c r="EM20" s="387"/>
      <c r="EN20" s="387"/>
      <c r="EO20" s="387"/>
      <c r="EP20" s="387"/>
      <c r="EQ20" s="387"/>
      <c r="ER20" s="387"/>
      <c r="ES20" s="387"/>
      <c r="ET20" s="387"/>
      <c r="EU20" s="387"/>
      <c r="EV20" s="387"/>
      <c r="EW20" s="387"/>
      <c r="EX20" s="387"/>
      <c r="EY20" s="387"/>
      <c r="EZ20" s="387"/>
      <c r="FA20" s="387"/>
      <c r="FB20" s="387"/>
      <c r="FC20" s="387"/>
      <c r="FD20" s="387"/>
      <c r="FE20" s="387"/>
      <c r="FF20" s="387"/>
      <c r="FG20" s="387"/>
      <c r="FH20" s="387"/>
      <c r="FI20" s="387"/>
      <c r="FJ20" s="387"/>
      <c r="FK20" s="387"/>
      <c r="FL20" s="387"/>
      <c r="FM20" s="387"/>
      <c r="FN20" s="387"/>
      <c r="FO20" s="387"/>
      <c r="FP20" s="387"/>
      <c r="FQ20" s="387"/>
      <c r="FR20" s="387"/>
      <c r="FS20" s="387"/>
      <c r="FT20" s="387"/>
      <c r="FU20" s="387"/>
      <c r="FV20" s="387"/>
      <c r="FW20" s="387"/>
      <c r="FX20" s="387"/>
      <c r="FY20" s="387"/>
      <c r="FZ20" s="387"/>
      <c r="GA20" s="387"/>
      <c r="GB20" s="387"/>
      <c r="GC20" s="387"/>
      <c r="GD20" s="387"/>
      <c r="GE20" s="387"/>
      <c r="GF20" s="387"/>
      <c r="GG20" s="387"/>
      <c r="GH20" s="387"/>
      <c r="GI20" s="387"/>
      <c r="GJ20" s="387"/>
      <c r="GK20" s="387"/>
      <c r="GL20" s="387"/>
      <c r="GM20" s="387"/>
      <c r="GN20" s="387"/>
      <c r="GO20" s="387"/>
      <c r="GP20" s="387"/>
      <c r="GQ20" s="387"/>
      <c r="GR20" s="387"/>
      <c r="GS20" s="387"/>
      <c r="GT20" s="387"/>
      <c r="GU20" s="387"/>
      <c r="GV20" s="387"/>
      <c r="GW20" s="387"/>
      <c r="GX20" s="387"/>
      <c r="GY20" s="387"/>
      <c r="GZ20" s="387"/>
      <c r="HA20" s="387"/>
      <c r="HB20" s="387"/>
      <c r="HC20" s="387"/>
      <c r="HD20" s="387"/>
      <c r="HE20" s="387"/>
      <c r="HF20" s="387"/>
      <c r="HG20" s="387"/>
      <c r="HH20" s="387"/>
      <c r="HI20" s="387"/>
      <c r="HJ20" s="387"/>
      <c r="HK20" s="387"/>
      <c r="HL20" s="387"/>
      <c r="HM20" s="387"/>
      <c r="HN20" s="387"/>
      <c r="HO20" s="387"/>
      <c r="HP20" s="387"/>
      <c r="HQ20" s="387"/>
      <c r="HR20" s="387"/>
      <c r="HS20" s="387"/>
      <c r="HT20" s="387"/>
      <c r="HU20" s="387"/>
      <c r="HV20" s="387"/>
      <c r="HW20" s="387"/>
      <c r="HX20" s="387"/>
      <c r="HY20" s="387"/>
      <c r="HZ20" s="387"/>
      <c r="IA20" s="387"/>
      <c r="IB20" s="387"/>
      <c r="IC20" s="387"/>
      <c r="ID20" s="387"/>
      <c r="IE20" s="387"/>
      <c r="IF20" s="387"/>
      <c r="IG20" s="387"/>
      <c r="IH20" s="387"/>
      <c r="II20" s="387"/>
      <c r="IJ20" s="387"/>
      <c r="IK20" s="387"/>
      <c r="IL20" s="387"/>
      <c r="IM20" s="387"/>
      <c r="IN20" s="387"/>
      <c r="IO20" s="387"/>
      <c r="IP20" s="387"/>
      <c r="IQ20" s="387"/>
      <c r="IR20" s="387"/>
      <c r="IS20" s="387"/>
      <c r="IT20" s="387"/>
      <c r="IU20" s="391"/>
    </row>
    <row r="21" spans="1:255" ht="21" customHeight="1">
      <c r="A21" s="406"/>
      <c r="B21" s="535"/>
      <c r="C21" s="1214" t="s">
        <v>105</v>
      </c>
      <c r="D21" s="1215" t="s">
        <v>483</v>
      </c>
      <c r="E21" s="1214" t="s">
        <v>484</v>
      </c>
      <c r="F21" s="1214" t="s">
        <v>485</v>
      </c>
      <c r="G21" s="1214" t="s">
        <v>167</v>
      </c>
      <c r="H21" s="386"/>
      <c r="I21" s="281"/>
      <c r="J21" s="280"/>
      <c r="K21" s="248"/>
      <c r="L21" s="387"/>
      <c r="M21" s="387"/>
      <c r="N21" s="387"/>
      <c r="O21" s="387"/>
      <c r="P21" s="387"/>
      <c r="Q21" s="387"/>
      <c r="R21" s="387"/>
      <c r="S21" s="387"/>
      <c r="T21" s="387"/>
      <c r="U21" s="387"/>
      <c r="V21" s="387"/>
      <c r="W21" s="387"/>
      <c r="X21" s="387"/>
      <c r="Y21" s="387"/>
      <c r="Z21" s="387"/>
      <c r="AA21" s="387"/>
      <c r="AB21" s="387"/>
      <c r="AC21" s="387"/>
      <c r="AD21" s="387"/>
      <c r="AE21" s="387"/>
      <c r="AF21" s="387"/>
      <c r="AG21" s="387"/>
      <c r="AH21" s="387"/>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c r="BF21" s="387"/>
      <c r="BG21" s="387"/>
      <c r="BH21" s="387"/>
      <c r="BI21" s="387"/>
      <c r="BJ21" s="387"/>
      <c r="BK21" s="387"/>
      <c r="BL21" s="387"/>
      <c r="BM21" s="387"/>
      <c r="BN21" s="387"/>
      <c r="BO21" s="387"/>
      <c r="BP21" s="387"/>
      <c r="BQ21" s="387"/>
      <c r="BR21" s="387"/>
      <c r="BS21" s="387"/>
      <c r="BT21" s="387"/>
      <c r="BU21" s="387"/>
      <c r="BV21" s="387"/>
      <c r="BW21" s="387"/>
      <c r="BX21" s="387"/>
      <c r="BY21" s="387"/>
      <c r="BZ21" s="387"/>
      <c r="CA21" s="387"/>
      <c r="CB21" s="387"/>
      <c r="CC21" s="387"/>
      <c r="CD21" s="387"/>
      <c r="CE21" s="387"/>
      <c r="CF21" s="387"/>
      <c r="CG21" s="387"/>
      <c r="CH21" s="387"/>
      <c r="CI21" s="387"/>
      <c r="CJ21" s="387"/>
      <c r="CK21" s="387"/>
      <c r="CL21" s="387"/>
      <c r="CM21" s="387"/>
      <c r="CN21" s="387"/>
      <c r="CO21" s="387"/>
      <c r="CP21" s="387"/>
      <c r="CQ21" s="387"/>
      <c r="CR21" s="387"/>
      <c r="CS21" s="387"/>
      <c r="CT21" s="387"/>
      <c r="CU21" s="387"/>
      <c r="CV21" s="387"/>
      <c r="CW21" s="387"/>
      <c r="CX21" s="387"/>
      <c r="CY21" s="387"/>
      <c r="CZ21" s="387"/>
      <c r="DA21" s="387"/>
      <c r="DB21" s="387"/>
      <c r="DC21" s="387"/>
      <c r="DD21" s="387"/>
      <c r="DE21" s="387"/>
      <c r="DF21" s="387"/>
      <c r="DG21" s="387"/>
      <c r="DH21" s="387"/>
      <c r="DI21" s="387"/>
      <c r="DJ21" s="387"/>
      <c r="DK21" s="387"/>
      <c r="DL21" s="387"/>
      <c r="DM21" s="387"/>
      <c r="DN21" s="387"/>
      <c r="DO21" s="387"/>
      <c r="DP21" s="387"/>
      <c r="DQ21" s="387"/>
      <c r="DR21" s="387"/>
      <c r="DS21" s="387"/>
      <c r="DT21" s="387"/>
      <c r="DU21" s="387"/>
      <c r="DV21" s="387"/>
      <c r="DW21" s="387"/>
      <c r="DX21" s="387"/>
      <c r="DY21" s="387"/>
      <c r="DZ21" s="387"/>
      <c r="EA21" s="387"/>
      <c r="EB21" s="387"/>
      <c r="EC21" s="387"/>
      <c r="ED21" s="387"/>
      <c r="EE21" s="387"/>
      <c r="EF21" s="387"/>
      <c r="EG21" s="387"/>
      <c r="EH21" s="387"/>
      <c r="EI21" s="387"/>
      <c r="EJ21" s="387"/>
      <c r="EK21" s="387"/>
      <c r="EL21" s="387"/>
      <c r="EM21" s="387"/>
      <c r="EN21" s="387"/>
      <c r="EO21" s="387"/>
      <c r="EP21" s="387"/>
      <c r="EQ21" s="387"/>
      <c r="ER21" s="387"/>
      <c r="ES21" s="387"/>
      <c r="ET21" s="387"/>
      <c r="EU21" s="387"/>
      <c r="EV21" s="387"/>
      <c r="EW21" s="387"/>
      <c r="EX21" s="387"/>
      <c r="EY21" s="387"/>
      <c r="EZ21" s="387"/>
      <c r="FA21" s="387"/>
      <c r="FB21" s="387"/>
      <c r="FC21" s="387"/>
      <c r="FD21" s="387"/>
      <c r="FE21" s="387"/>
      <c r="FF21" s="387"/>
      <c r="FG21" s="387"/>
      <c r="FH21" s="387"/>
      <c r="FI21" s="387"/>
      <c r="FJ21" s="387"/>
      <c r="FK21" s="387"/>
      <c r="FL21" s="387"/>
      <c r="FM21" s="387"/>
      <c r="FN21" s="387"/>
      <c r="FO21" s="387"/>
      <c r="FP21" s="387"/>
      <c r="FQ21" s="387"/>
      <c r="FR21" s="387"/>
      <c r="FS21" s="387"/>
      <c r="FT21" s="387"/>
      <c r="FU21" s="387"/>
      <c r="FV21" s="387"/>
      <c r="FW21" s="387"/>
      <c r="FX21" s="387"/>
      <c r="FY21" s="387"/>
      <c r="FZ21" s="387"/>
      <c r="GA21" s="387"/>
      <c r="GB21" s="387"/>
      <c r="GC21" s="387"/>
      <c r="GD21" s="387"/>
      <c r="GE21" s="387"/>
      <c r="GF21" s="387"/>
      <c r="GG21" s="387"/>
      <c r="GH21" s="387"/>
      <c r="GI21" s="387"/>
      <c r="GJ21" s="387"/>
      <c r="GK21" s="387"/>
      <c r="GL21" s="387"/>
      <c r="GM21" s="387"/>
      <c r="GN21" s="387"/>
      <c r="GO21" s="387"/>
      <c r="GP21" s="387"/>
      <c r="GQ21" s="387"/>
      <c r="GR21" s="387"/>
      <c r="GS21" s="387"/>
      <c r="GT21" s="387"/>
      <c r="GU21" s="387"/>
      <c r="GV21" s="387"/>
      <c r="GW21" s="387"/>
      <c r="GX21" s="387"/>
      <c r="GY21" s="387"/>
      <c r="GZ21" s="387"/>
      <c r="HA21" s="387"/>
      <c r="HB21" s="387"/>
      <c r="HC21" s="387"/>
      <c r="HD21" s="387"/>
      <c r="HE21" s="387"/>
      <c r="HF21" s="387"/>
      <c r="HG21" s="387"/>
      <c r="HH21" s="387"/>
      <c r="HI21" s="387"/>
      <c r="HJ21" s="387"/>
      <c r="HK21" s="387"/>
      <c r="HL21" s="387"/>
      <c r="HM21" s="387"/>
      <c r="HN21" s="387"/>
      <c r="HO21" s="387"/>
      <c r="HP21" s="387"/>
      <c r="HQ21" s="387"/>
      <c r="HR21" s="387"/>
      <c r="HS21" s="387"/>
      <c r="HT21" s="387"/>
      <c r="HU21" s="387"/>
      <c r="HV21" s="387"/>
      <c r="HW21" s="387"/>
      <c r="HX21" s="387"/>
      <c r="HY21" s="387"/>
      <c r="HZ21" s="387"/>
      <c r="IA21" s="387"/>
      <c r="IB21" s="387"/>
      <c r="IC21" s="387"/>
      <c r="ID21" s="387"/>
      <c r="IE21" s="387"/>
      <c r="IF21" s="387"/>
      <c r="IG21" s="387"/>
      <c r="IH21" s="387"/>
      <c r="II21" s="387"/>
      <c r="IJ21" s="387"/>
      <c r="IK21" s="387"/>
      <c r="IL21" s="387"/>
      <c r="IM21" s="387"/>
      <c r="IN21" s="387"/>
      <c r="IO21" s="387"/>
      <c r="IP21" s="387"/>
      <c r="IQ21" s="387"/>
      <c r="IR21" s="387"/>
      <c r="IS21" s="387"/>
      <c r="IT21" s="387"/>
      <c r="IU21" s="391"/>
    </row>
    <row r="22" spans="1:255" ht="15" customHeight="1" thickBot="1">
      <c r="A22" s="406"/>
      <c r="B22" s="535"/>
      <c r="C22" s="1114"/>
      <c r="D22" s="1114"/>
      <c r="E22" s="1114"/>
      <c r="F22" s="1114"/>
      <c r="G22" s="1114"/>
      <c r="H22" s="297"/>
      <c r="I22" s="281"/>
      <c r="J22" s="280"/>
      <c r="K22" s="248"/>
      <c r="L22" s="387"/>
      <c r="M22" s="387"/>
      <c r="N22" s="387"/>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c r="AN22" s="387"/>
      <c r="AO22" s="387"/>
      <c r="AP22" s="387"/>
      <c r="AQ22" s="387"/>
      <c r="AR22" s="387"/>
      <c r="AS22" s="387"/>
      <c r="AT22" s="387"/>
      <c r="AU22" s="387"/>
      <c r="AV22" s="387"/>
      <c r="AW22" s="387"/>
      <c r="AX22" s="387"/>
      <c r="AY22" s="387"/>
      <c r="AZ22" s="387"/>
      <c r="BA22" s="387"/>
      <c r="BB22" s="387"/>
      <c r="BC22" s="387"/>
      <c r="BD22" s="387"/>
      <c r="BE22" s="387"/>
      <c r="BF22" s="387"/>
      <c r="BG22" s="387"/>
      <c r="BH22" s="387"/>
      <c r="BI22" s="387"/>
      <c r="BJ22" s="387"/>
      <c r="BK22" s="387"/>
      <c r="BL22" s="387"/>
      <c r="BM22" s="387"/>
      <c r="BN22" s="387"/>
      <c r="BO22" s="387"/>
      <c r="BP22" s="387"/>
      <c r="BQ22" s="387"/>
      <c r="BR22" s="387"/>
      <c r="BS22" s="387"/>
      <c r="BT22" s="387"/>
      <c r="BU22" s="387"/>
      <c r="BV22" s="387"/>
      <c r="BW22" s="387"/>
      <c r="BX22" s="387"/>
      <c r="BY22" s="387"/>
      <c r="BZ22" s="387"/>
      <c r="CA22" s="387"/>
      <c r="CB22" s="387"/>
      <c r="CC22" s="387"/>
      <c r="CD22" s="387"/>
      <c r="CE22" s="387"/>
      <c r="CF22" s="387"/>
      <c r="CG22" s="387"/>
      <c r="CH22" s="387"/>
      <c r="CI22" s="387"/>
      <c r="CJ22" s="387"/>
      <c r="CK22" s="387"/>
      <c r="CL22" s="387"/>
      <c r="CM22" s="387"/>
      <c r="CN22" s="387"/>
      <c r="CO22" s="387"/>
      <c r="CP22" s="387"/>
      <c r="CQ22" s="387"/>
      <c r="CR22" s="387"/>
      <c r="CS22" s="387"/>
      <c r="CT22" s="387"/>
      <c r="CU22" s="387"/>
      <c r="CV22" s="387"/>
      <c r="CW22" s="387"/>
      <c r="CX22" s="387"/>
      <c r="CY22" s="387"/>
      <c r="CZ22" s="387"/>
      <c r="DA22" s="387"/>
      <c r="DB22" s="387"/>
      <c r="DC22" s="387"/>
      <c r="DD22" s="387"/>
      <c r="DE22" s="387"/>
      <c r="DF22" s="387"/>
      <c r="DG22" s="387"/>
      <c r="DH22" s="387"/>
      <c r="DI22" s="387"/>
      <c r="DJ22" s="387"/>
      <c r="DK22" s="387"/>
      <c r="DL22" s="387"/>
      <c r="DM22" s="387"/>
      <c r="DN22" s="387"/>
      <c r="DO22" s="387"/>
      <c r="DP22" s="387"/>
      <c r="DQ22" s="387"/>
      <c r="DR22" s="387"/>
      <c r="DS22" s="387"/>
      <c r="DT22" s="387"/>
      <c r="DU22" s="387"/>
      <c r="DV22" s="387"/>
      <c r="DW22" s="387"/>
      <c r="DX22" s="387"/>
      <c r="DY22" s="387"/>
      <c r="DZ22" s="387"/>
      <c r="EA22" s="387"/>
      <c r="EB22" s="387"/>
      <c r="EC22" s="387"/>
      <c r="ED22" s="387"/>
      <c r="EE22" s="387"/>
      <c r="EF22" s="387"/>
      <c r="EG22" s="387"/>
      <c r="EH22" s="387"/>
      <c r="EI22" s="387"/>
      <c r="EJ22" s="387"/>
      <c r="EK22" s="387"/>
      <c r="EL22" s="387"/>
      <c r="EM22" s="387"/>
      <c r="EN22" s="387"/>
      <c r="EO22" s="387"/>
      <c r="EP22" s="387"/>
      <c r="EQ22" s="387"/>
      <c r="ER22" s="387"/>
      <c r="ES22" s="387"/>
      <c r="ET22" s="387"/>
      <c r="EU22" s="387"/>
      <c r="EV22" s="387"/>
      <c r="EW22" s="387"/>
      <c r="EX22" s="387"/>
      <c r="EY22" s="387"/>
      <c r="EZ22" s="387"/>
      <c r="FA22" s="387"/>
      <c r="FB22" s="387"/>
      <c r="FC22" s="387"/>
      <c r="FD22" s="387"/>
      <c r="FE22" s="387"/>
      <c r="FF22" s="387"/>
      <c r="FG22" s="387"/>
      <c r="FH22" s="387"/>
      <c r="FI22" s="387"/>
      <c r="FJ22" s="387"/>
      <c r="FK22" s="387"/>
      <c r="FL22" s="387"/>
      <c r="FM22" s="387"/>
      <c r="FN22" s="387"/>
      <c r="FO22" s="387"/>
      <c r="FP22" s="387"/>
      <c r="FQ22" s="387"/>
      <c r="FR22" s="387"/>
      <c r="FS22" s="387"/>
      <c r="FT22" s="387"/>
      <c r="FU22" s="387"/>
      <c r="FV22" s="387"/>
      <c r="FW22" s="387"/>
      <c r="FX22" s="387"/>
      <c r="FY22" s="387"/>
      <c r="FZ22" s="387"/>
      <c r="GA22" s="387"/>
      <c r="GB22" s="387"/>
      <c r="GC22" s="387"/>
      <c r="GD22" s="387"/>
      <c r="GE22" s="387"/>
      <c r="GF22" s="387"/>
      <c r="GG22" s="387"/>
      <c r="GH22" s="387"/>
      <c r="GI22" s="387"/>
      <c r="GJ22" s="387"/>
      <c r="GK22" s="387"/>
      <c r="GL22" s="387"/>
      <c r="GM22" s="387"/>
      <c r="GN22" s="387"/>
      <c r="GO22" s="387"/>
      <c r="GP22" s="387"/>
      <c r="GQ22" s="387"/>
      <c r="GR22" s="387"/>
      <c r="GS22" s="387"/>
      <c r="GT22" s="387"/>
      <c r="GU22" s="387"/>
      <c r="GV22" s="387"/>
      <c r="GW22" s="387"/>
      <c r="GX22" s="387"/>
      <c r="GY22" s="387"/>
      <c r="GZ22" s="387"/>
      <c r="HA22" s="387"/>
      <c r="HB22" s="387"/>
      <c r="HC22" s="387"/>
      <c r="HD22" s="387"/>
      <c r="HE22" s="387"/>
      <c r="HF22" s="387"/>
      <c r="HG22" s="387"/>
      <c r="HH22" s="387"/>
      <c r="HI22" s="387"/>
      <c r="HJ22" s="387"/>
      <c r="HK22" s="387"/>
      <c r="HL22" s="387"/>
      <c r="HM22" s="387"/>
      <c r="HN22" s="387"/>
      <c r="HO22" s="387"/>
      <c r="HP22" s="387"/>
      <c r="HQ22" s="387"/>
      <c r="HR22" s="387"/>
      <c r="HS22" s="387"/>
      <c r="HT22" s="387"/>
      <c r="HU22" s="387"/>
      <c r="HV22" s="387"/>
      <c r="HW22" s="387"/>
      <c r="HX22" s="387"/>
      <c r="HY22" s="387"/>
      <c r="HZ22" s="387"/>
      <c r="IA22" s="387"/>
      <c r="IB22" s="387"/>
      <c r="IC22" s="387"/>
      <c r="ID22" s="387"/>
      <c r="IE22" s="387"/>
      <c r="IF22" s="387"/>
      <c r="IG22" s="387"/>
      <c r="IH22" s="387"/>
      <c r="II22" s="387"/>
      <c r="IJ22" s="387"/>
      <c r="IK22" s="387"/>
      <c r="IL22" s="387"/>
      <c r="IM22" s="387"/>
      <c r="IN22" s="387"/>
      <c r="IO22" s="387"/>
      <c r="IP22" s="387"/>
      <c r="IQ22" s="387"/>
      <c r="IR22" s="387"/>
      <c r="IS22" s="387"/>
      <c r="IT22" s="387"/>
      <c r="IU22" s="391"/>
    </row>
    <row r="23" spans="1:255" ht="24" customHeight="1" thickBot="1">
      <c r="A23" s="406"/>
      <c r="B23" s="535"/>
      <c r="C23" s="327">
        <v>1</v>
      </c>
      <c r="D23" s="349" t="s">
        <v>1514</v>
      </c>
      <c r="E23" s="327">
        <v>27</v>
      </c>
      <c r="F23" s="371" t="s">
        <v>486</v>
      </c>
      <c r="G23" s="358" t="s">
        <v>1703</v>
      </c>
      <c r="H23" s="304"/>
      <c r="I23" s="281"/>
      <c r="J23" s="1058"/>
      <c r="K23" s="248"/>
      <c r="L23" s="387"/>
      <c r="M23" s="387"/>
      <c r="N23" s="387"/>
      <c r="O23" s="387"/>
      <c r="P23" s="387"/>
      <c r="Q23" s="387"/>
      <c r="R23" s="387"/>
      <c r="S23" s="387"/>
      <c r="T23" s="387"/>
      <c r="U23" s="387"/>
      <c r="V23" s="387"/>
      <c r="W23" s="387"/>
      <c r="X23" s="387"/>
      <c r="Y23" s="387"/>
      <c r="Z23" s="387"/>
      <c r="AA23" s="387"/>
      <c r="AB23" s="387"/>
      <c r="AC23" s="387"/>
      <c r="AD23" s="387"/>
      <c r="AE23" s="387"/>
      <c r="AF23" s="387"/>
      <c r="AG23" s="387"/>
      <c r="AH23" s="387"/>
      <c r="AI23" s="387"/>
      <c r="AJ23" s="387"/>
      <c r="AK23" s="387"/>
      <c r="AL23" s="387"/>
      <c r="AM23" s="387"/>
      <c r="AN23" s="387"/>
      <c r="AO23" s="387"/>
      <c r="AP23" s="387"/>
      <c r="AQ23" s="387"/>
      <c r="AR23" s="387"/>
      <c r="AS23" s="387"/>
      <c r="AT23" s="387"/>
      <c r="AU23" s="387"/>
      <c r="AV23" s="387"/>
      <c r="AW23" s="387"/>
      <c r="AX23" s="387"/>
      <c r="AY23" s="387"/>
      <c r="AZ23" s="387"/>
      <c r="BA23" s="387"/>
      <c r="BB23" s="387"/>
      <c r="BC23" s="387"/>
      <c r="BD23" s="387"/>
      <c r="BE23" s="387"/>
      <c r="BF23" s="387"/>
      <c r="BG23" s="387"/>
      <c r="BH23" s="387"/>
      <c r="BI23" s="387"/>
      <c r="BJ23" s="387"/>
      <c r="BK23" s="387"/>
      <c r="BL23" s="387"/>
      <c r="BM23" s="387"/>
      <c r="BN23" s="387"/>
      <c r="BO23" s="387"/>
      <c r="BP23" s="387"/>
      <c r="BQ23" s="387"/>
      <c r="BR23" s="387"/>
      <c r="BS23" s="387"/>
      <c r="BT23" s="387"/>
      <c r="BU23" s="387"/>
      <c r="BV23" s="387"/>
      <c r="BW23" s="387"/>
      <c r="BX23" s="387"/>
      <c r="BY23" s="387"/>
      <c r="BZ23" s="387"/>
      <c r="CA23" s="387"/>
      <c r="CB23" s="387"/>
      <c r="CC23" s="387"/>
      <c r="CD23" s="387"/>
      <c r="CE23" s="387"/>
      <c r="CF23" s="387"/>
      <c r="CG23" s="387"/>
      <c r="CH23" s="387"/>
      <c r="CI23" s="387"/>
      <c r="CJ23" s="387"/>
      <c r="CK23" s="387"/>
      <c r="CL23" s="387"/>
      <c r="CM23" s="387"/>
      <c r="CN23" s="387"/>
      <c r="CO23" s="387"/>
      <c r="CP23" s="387"/>
      <c r="CQ23" s="387"/>
      <c r="CR23" s="387"/>
      <c r="CS23" s="387"/>
      <c r="CT23" s="387"/>
      <c r="CU23" s="387"/>
      <c r="CV23" s="387"/>
      <c r="CW23" s="387"/>
      <c r="CX23" s="387"/>
      <c r="CY23" s="387"/>
      <c r="CZ23" s="387"/>
      <c r="DA23" s="387"/>
      <c r="DB23" s="387"/>
      <c r="DC23" s="387"/>
      <c r="DD23" s="387"/>
      <c r="DE23" s="387"/>
      <c r="DF23" s="387"/>
      <c r="DG23" s="387"/>
      <c r="DH23" s="387"/>
      <c r="DI23" s="387"/>
      <c r="DJ23" s="387"/>
      <c r="DK23" s="387"/>
      <c r="DL23" s="387"/>
      <c r="DM23" s="387"/>
      <c r="DN23" s="387"/>
      <c r="DO23" s="387"/>
      <c r="DP23" s="387"/>
      <c r="DQ23" s="387"/>
      <c r="DR23" s="387"/>
      <c r="DS23" s="387"/>
      <c r="DT23" s="387"/>
      <c r="DU23" s="387"/>
      <c r="DV23" s="387"/>
      <c r="DW23" s="387"/>
      <c r="DX23" s="387"/>
      <c r="DY23" s="387"/>
      <c r="DZ23" s="387"/>
      <c r="EA23" s="387"/>
      <c r="EB23" s="387"/>
      <c r="EC23" s="387"/>
      <c r="ED23" s="387"/>
      <c r="EE23" s="387"/>
      <c r="EF23" s="387"/>
      <c r="EG23" s="387"/>
      <c r="EH23" s="387"/>
      <c r="EI23" s="387"/>
      <c r="EJ23" s="387"/>
      <c r="EK23" s="387"/>
      <c r="EL23" s="387"/>
      <c r="EM23" s="387"/>
      <c r="EN23" s="387"/>
      <c r="EO23" s="387"/>
      <c r="EP23" s="387"/>
      <c r="EQ23" s="387"/>
      <c r="ER23" s="387"/>
      <c r="ES23" s="387"/>
      <c r="ET23" s="387"/>
      <c r="EU23" s="387"/>
      <c r="EV23" s="387"/>
      <c r="EW23" s="387"/>
      <c r="EX23" s="387"/>
      <c r="EY23" s="387"/>
      <c r="EZ23" s="387"/>
      <c r="FA23" s="387"/>
      <c r="FB23" s="387"/>
      <c r="FC23" s="387"/>
      <c r="FD23" s="387"/>
      <c r="FE23" s="387"/>
      <c r="FF23" s="387"/>
      <c r="FG23" s="387"/>
      <c r="FH23" s="387"/>
      <c r="FI23" s="387"/>
      <c r="FJ23" s="387"/>
      <c r="FK23" s="387"/>
      <c r="FL23" s="387"/>
      <c r="FM23" s="387"/>
      <c r="FN23" s="387"/>
      <c r="FO23" s="387"/>
      <c r="FP23" s="387"/>
      <c r="FQ23" s="387"/>
      <c r="FR23" s="387"/>
      <c r="FS23" s="387"/>
      <c r="FT23" s="387"/>
      <c r="FU23" s="387"/>
      <c r="FV23" s="387"/>
      <c r="FW23" s="387"/>
      <c r="FX23" s="387"/>
      <c r="FY23" s="387"/>
      <c r="FZ23" s="387"/>
      <c r="GA23" s="387"/>
      <c r="GB23" s="387"/>
      <c r="GC23" s="387"/>
      <c r="GD23" s="387"/>
      <c r="GE23" s="387"/>
      <c r="GF23" s="387"/>
      <c r="GG23" s="387"/>
      <c r="GH23" s="387"/>
      <c r="GI23" s="387"/>
      <c r="GJ23" s="387"/>
      <c r="GK23" s="387"/>
      <c r="GL23" s="387"/>
      <c r="GM23" s="387"/>
      <c r="GN23" s="387"/>
      <c r="GO23" s="387"/>
      <c r="GP23" s="387"/>
      <c r="GQ23" s="387"/>
      <c r="GR23" s="387"/>
      <c r="GS23" s="387"/>
      <c r="GT23" s="387"/>
      <c r="GU23" s="387"/>
      <c r="GV23" s="387"/>
      <c r="GW23" s="387"/>
      <c r="GX23" s="387"/>
      <c r="GY23" s="387"/>
      <c r="GZ23" s="387"/>
      <c r="HA23" s="387"/>
      <c r="HB23" s="387"/>
      <c r="HC23" s="387"/>
      <c r="HD23" s="387"/>
      <c r="HE23" s="387"/>
      <c r="HF23" s="387"/>
      <c r="HG23" s="387"/>
      <c r="HH23" s="387"/>
      <c r="HI23" s="387"/>
      <c r="HJ23" s="387"/>
      <c r="HK23" s="387"/>
      <c r="HL23" s="387"/>
      <c r="HM23" s="387"/>
      <c r="HN23" s="387"/>
      <c r="HO23" s="387"/>
      <c r="HP23" s="387"/>
      <c r="HQ23" s="387"/>
      <c r="HR23" s="387"/>
      <c r="HS23" s="387"/>
      <c r="HT23" s="387"/>
      <c r="HU23" s="387"/>
      <c r="HV23" s="387"/>
      <c r="HW23" s="387"/>
      <c r="HX23" s="387"/>
      <c r="HY23" s="387"/>
      <c r="HZ23" s="387"/>
      <c r="IA23" s="387"/>
      <c r="IB23" s="387"/>
      <c r="IC23" s="387"/>
      <c r="ID23" s="387"/>
      <c r="IE23" s="387"/>
      <c r="IF23" s="387"/>
      <c r="IG23" s="387"/>
      <c r="IH23" s="387"/>
      <c r="II23" s="387"/>
      <c r="IJ23" s="387"/>
      <c r="IK23" s="387"/>
      <c r="IL23" s="387"/>
      <c r="IM23" s="387"/>
      <c r="IN23" s="387"/>
      <c r="IO23" s="387"/>
      <c r="IP23" s="387"/>
      <c r="IQ23" s="387"/>
      <c r="IR23" s="387"/>
      <c r="IS23" s="387"/>
      <c r="IT23" s="387"/>
      <c r="IU23" s="391"/>
    </row>
    <row r="24" spans="1:255" ht="15.95" customHeight="1" thickBot="1">
      <c r="A24" s="406"/>
      <c r="B24" s="535"/>
      <c r="C24" s="327">
        <v>2</v>
      </c>
      <c r="D24" s="418" t="s">
        <v>1515</v>
      </c>
      <c r="E24" s="371">
        <v>27</v>
      </c>
      <c r="F24" s="371" t="s">
        <v>486</v>
      </c>
      <c r="G24" s="358" t="s">
        <v>1703</v>
      </c>
      <c r="H24" s="304"/>
      <c r="I24" s="281"/>
      <c r="J24" s="280"/>
      <c r="K24" s="248"/>
      <c r="L24" s="387"/>
      <c r="M24" s="387"/>
      <c r="N24" s="387"/>
      <c r="O24" s="387"/>
      <c r="P24" s="387"/>
      <c r="Q24" s="387"/>
      <c r="R24" s="387"/>
      <c r="S24" s="387"/>
      <c r="T24" s="387"/>
      <c r="U24" s="387"/>
      <c r="V24" s="387"/>
      <c r="W24" s="387"/>
      <c r="X24" s="387"/>
      <c r="Y24" s="387"/>
      <c r="Z24" s="387"/>
      <c r="AA24" s="387"/>
      <c r="AB24" s="387"/>
      <c r="AC24" s="387"/>
      <c r="AD24" s="387"/>
      <c r="AE24" s="387"/>
      <c r="AF24" s="387"/>
      <c r="AG24" s="387"/>
      <c r="AH24" s="387"/>
      <c r="AI24" s="387"/>
      <c r="AJ24" s="387"/>
      <c r="AK24" s="387"/>
      <c r="AL24" s="387"/>
      <c r="AM24" s="387"/>
      <c r="AN24" s="387"/>
      <c r="AO24" s="387"/>
      <c r="AP24" s="387"/>
      <c r="AQ24" s="387"/>
      <c r="AR24" s="387"/>
      <c r="AS24" s="387"/>
      <c r="AT24" s="387"/>
      <c r="AU24" s="387"/>
      <c r="AV24" s="387"/>
      <c r="AW24" s="387"/>
      <c r="AX24" s="387"/>
      <c r="AY24" s="387"/>
      <c r="AZ24" s="387"/>
      <c r="BA24" s="387"/>
      <c r="BB24" s="387"/>
      <c r="BC24" s="387"/>
      <c r="BD24" s="387"/>
      <c r="BE24" s="387"/>
      <c r="BF24" s="387"/>
      <c r="BG24" s="387"/>
      <c r="BH24" s="387"/>
      <c r="BI24" s="387"/>
      <c r="BJ24" s="387"/>
      <c r="BK24" s="387"/>
      <c r="BL24" s="387"/>
      <c r="BM24" s="387"/>
      <c r="BN24" s="387"/>
      <c r="BO24" s="387"/>
      <c r="BP24" s="387"/>
      <c r="BQ24" s="387"/>
      <c r="BR24" s="387"/>
      <c r="BS24" s="387"/>
      <c r="BT24" s="387"/>
      <c r="BU24" s="387"/>
      <c r="BV24" s="387"/>
      <c r="BW24" s="387"/>
      <c r="BX24" s="387"/>
      <c r="BY24" s="387"/>
      <c r="BZ24" s="387"/>
      <c r="CA24" s="387"/>
      <c r="CB24" s="387"/>
      <c r="CC24" s="387"/>
      <c r="CD24" s="387"/>
      <c r="CE24" s="387"/>
      <c r="CF24" s="387"/>
      <c r="CG24" s="387"/>
      <c r="CH24" s="387"/>
      <c r="CI24" s="387"/>
      <c r="CJ24" s="387"/>
      <c r="CK24" s="387"/>
      <c r="CL24" s="387"/>
      <c r="CM24" s="387"/>
      <c r="CN24" s="387"/>
      <c r="CO24" s="387"/>
      <c r="CP24" s="387"/>
      <c r="CQ24" s="387"/>
      <c r="CR24" s="387"/>
      <c r="CS24" s="387"/>
      <c r="CT24" s="387"/>
      <c r="CU24" s="387"/>
      <c r="CV24" s="387"/>
      <c r="CW24" s="387"/>
      <c r="CX24" s="387"/>
      <c r="CY24" s="387"/>
      <c r="CZ24" s="387"/>
      <c r="DA24" s="387"/>
      <c r="DB24" s="387"/>
      <c r="DC24" s="387"/>
      <c r="DD24" s="387"/>
      <c r="DE24" s="387"/>
      <c r="DF24" s="387"/>
      <c r="DG24" s="387"/>
      <c r="DH24" s="387"/>
      <c r="DI24" s="387"/>
      <c r="DJ24" s="387"/>
      <c r="DK24" s="387"/>
      <c r="DL24" s="387"/>
      <c r="DM24" s="387"/>
      <c r="DN24" s="387"/>
      <c r="DO24" s="387"/>
      <c r="DP24" s="387"/>
      <c r="DQ24" s="387"/>
      <c r="DR24" s="387"/>
      <c r="DS24" s="387"/>
      <c r="DT24" s="387"/>
      <c r="DU24" s="387"/>
      <c r="DV24" s="387"/>
      <c r="DW24" s="387"/>
      <c r="DX24" s="387"/>
      <c r="DY24" s="387"/>
      <c r="DZ24" s="387"/>
      <c r="EA24" s="387"/>
      <c r="EB24" s="387"/>
      <c r="EC24" s="387"/>
      <c r="ED24" s="387"/>
      <c r="EE24" s="387"/>
      <c r="EF24" s="387"/>
      <c r="EG24" s="387"/>
      <c r="EH24" s="387"/>
      <c r="EI24" s="387"/>
      <c r="EJ24" s="387"/>
      <c r="EK24" s="387"/>
      <c r="EL24" s="387"/>
      <c r="EM24" s="387"/>
      <c r="EN24" s="387"/>
      <c r="EO24" s="387"/>
      <c r="EP24" s="387"/>
      <c r="EQ24" s="387"/>
      <c r="ER24" s="387"/>
      <c r="ES24" s="387"/>
      <c r="ET24" s="387"/>
      <c r="EU24" s="387"/>
      <c r="EV24" s="387"/>
      <c r="EW24" s="387"/>
      <c r="EX24" s="387"/>
      <c r="EY24" s="387"/>
      <c r="EZ24" s="387"/>
      <c r="FA24" s="387"/>
      <c r="FB24" s="387"/>
      <c r="FC24" s="387"/>
      <c r="FD24" s="387"/>
      <c r="FE24" s="387"/>
      <c r="FF24" s="387"/>
      <c r="FG24" s="387"/>
      <c r="FH24" s="387"/>
      <c r="FI24" s="387"/>
      <c r="FJ24" s="387"/>
      <c r="FK24" s="387"/>
      <c r="FL24" s="387"/>
      <c r="FM24" s="387"/>
      <c r="FN24" s="387"/>
      <c r="FO24" s="387"/>
      <c r="FP24" s="387"/>
      <c r="FQ24" s="387"/>
      <c r="FR24" s="387"/>
      <c r="FS24" s="387"/>
      <c r="FT24" s="387"/>
      <c r="FU24" s="387"/>
      <c r="FV24" s="387"/>
      <c r="FW24" s="387"/>
      <c r="FX24" s="387"/>
      <c r="FY24" s="387"/>
      <c r="FZ24" s="387"/>
      <c r="GA24" s="387"/>
      <c r="GB24" s="387"/>
      <c r="GC24" s="387"/>
      <c r="GD24" s="387"/>
      <c r="GE24" s="387"/>
      <c r="GF24" s="387"/>
      <c r="GG24" s="387"/>
      <c r="GH24" s="387"/>
      <c r="GI24" s="387"/>
      <c r="GJ24" s="387"/>
      <c r="GK24" s="387"/>
      <c r="GL24" s="387"/>
      <c r="GM24" s="387"/>
      <c r="GN24" s="387"/>
      <c r="GO24" s="387"/>
      <c r="GP24" s="387"/>
      <c r="GQ24" s="387"/>
      <c r="GR24" s="387"/>
      <c r="GS24" s="387"/>
      <c r="GT24" s="387"/>
      <c r="GU24" s="387"/>
      <c r="GV24" s="387"/>
      <c r="GW24" s="387"/>
      <c r="GX24" s="387"/>
      <c r="GY24" s="387"/>
      <c r="GZ24" s="387"/>
      <c r="HA24" s="387"/>
      <c r="HB24" s="387"/>
      <c r="HC24" s="387"/>
      <c r="HD24" s="387"/>
      <c r="HE24" s="387"/>
      <c r="HF24" s="387"/>
      <c r="HG24" s="387"/>
      <c r="HH24" s="387"/>
      <c r="HI24" s="387"/>
      <c r="HJ24" s="387"/>
      <c r="HK24" s="387"/>
      <c r="HL24" s="387"/>
      <c r="HM24" s="387"/>
      <c r="HN24" s="387"/>
      <c r="HO24" s="387"/>
      <c r="HP24" s="387"/>
      <c r="HQ24" s="387"/>
      <c r="HR24" s="387"/>
      <c r="HS24" s="387"/>
      <c r="HT24" s="387"/>
      <c r="HU24" s="387"/>
      <c r="HV24" s="387"/>
      <c r="HW24" s="387"/>
      <c r="HX24" s="387"/>
      <c r="HY24" s="387"/>
      <c r="HZ24" s="387"/>
      <c r="IA24" s="387"/>
      <c r="IB24" s="387"/>
      <c r="IC24" s="387"/>
      <c r="ID24" s="387"/>
      <c r="IE24" s="387"/>
      <c r="IF24" s="387"/>
      <c r="IG24" s="387"/>
      <c r="IH24" s="387"/>
      <c r="II24" s="387"/>
      <c r="IJ24" s="387"/>
      <c r="IK24" s="387"/>
      <c r="IL24" s="387"/>
      <c r="IM24" s="387"/>
      <c r="IN24" s="387"/>
      <c r="IO24" s="387"/>
      <c r="IP24" s="387"/>
      <c r="IQ24" s="387"/>
      <c r="IR24" s="387"/>
      <c r="IS24" s="387"/>
      <c r="IT24" s="387"/>
      <c r="IU24" s="391"/>
    </row>
    <row r="25" spans="1:255" ht="15.95" customHeight="1" thickBot="1">
      <c r="A25" s="406"/>
      <c r="B25" s="535"/>
      <c r="C25" s="327">
        <v>3</v>
      </c>
      <c r="D25" s="418" t="s">
        <v>1516</v>
      </c>
      <c r="E25" s="371">
        <v>27</v>
      </c>
      <c r="F25" s="371" t="s">
        <v>486</v>
      </c>
      <c r="G25" s="358" t="s">
        <v>1703</v>
      </c>
      <c r="H25" s="304"/>
      <c r="I25" s="281"/>
      <c r="J25" s="280"/>
      <c r="K25" s="248"/>
      <c r="L25" s="387"/>
      <c r="M25" s="387"/>
      <c r="N25" s="387"/>
      <c r="O25" s="387"/>
      <c r="P25" s="387"/>
      <c r="Q25" s="387"/>
      <c r="R25" s="387"/>
      <c r="S25" s="387"/>
      <c r="T25" s="387"/>
      <c r="U25" s="387"/>
      <c r="V25" s="387"/>
      <c r="W25" s="387"/>
      <c r="X25" s="387"/>
      <c r="Y25" s="387"/>
      <c r="Z25" s="387"/>
      <c r="AA25" s="387"/>
      <c r="AB25" s="387"/>
      <c r="AC25" s="387"/>
      <c r="AD25" s="387"/>
      <c r="AE25" s="387"/>
      <c r="AF25" s="387"/>
      <c r="AG25" s="387"/>
      <c r="AH25" s="387"/>
      <c r="AI25" s="387"/>
      <c r="AJ25" s="387"/>
      <c r="AK25" s="387"/>
      <c r="AL25" s="387"/>
      <c r="AM25" s="387"/>
      <c r="AN25" s="387"/>
      <c r="AO25" s="387"/>
      <c r="AP25" s="387"/>
      <c r="AQ25" s="387"/>
      <c r="AR25" s="387"/>
      <c r="AS25" s="387"/>
      <c r="AT25" s="387"/>
      <c r="AU25" s="387"/>
      <c r="AV25" s="387"/>
      <c r="AW25" s="387"/>
      <c r="AX25" s="387"/>
      <c r="AY25" s="387"/>
      <c r="AZ25" s="387"/>
      <c r="BA25" s="387"/>
      <c r="BB25" s="387"/>
      <c r="BC25" s="387"/>
      <c r="BD25" s="387"/>
      <c r="BE25" s="387"/>
      <c r="BF25" s="387"/>
      <c r="BG25" s="387"/>
      <c r="BH25" s="387"/>
      <c r="BI25" s="387"/>
      <c r="BJ25" s="387"/>
      <c r="BK25" s="387"/>
      <c r="BL25" s="387"/>
      <c r="BM25" s="387"/>
      <c r="BN25" s="387"/>
      <c r="BO25" s="387"/>
      <c r="BP25" s="387"/>
      <c r="BQ25" s="387"/>
      <c r="BR25" s="387"/>
      <c r="BS25" s="387"/>
      <c r="BT25" s="387"/>
      <c r="BU25" s="387"/>
      <c r="BV25" s="387"/>
      <c r="BW25" s="387"/>
      <c r="BX25" s="387"/>
      <c r="BY25" s="387"/>
      <c r="BZ25" s="387"/>
      <c r="CA25" s="387"/>
      <c r="CB25" s="387"/>
      <c r="CC25" s="387"/>
      <c r="CD25" s="387"/>
      <c r="CE25" s="387"/>
      <c r="CF25" s="387"/>
      <c r="CG25" s="387"/>
      <c r="CH25" s="387"/>
      <c r="CI25" s="387"/>
      <c r="CJ25" s="387"/>
      <c r="CK25" s="387"/>
      <c r="CL25" s="387"/>
      <c r="CM25" s="387"/>
      <c r="CN25" s="387"/>
      <c r="CO25" s="387"/>
      <c r="CP25" s="387"/>
      <c r="CQ25" s="387"/>
      <c r="CR25" s="387"/>
      <c r="CS25" s="387"/>
      <c r="CT25" s="387"/>
      <c r="CU25" s="387"/>
      <c r="CV25" s="387"/>
      <c r="CW25" s="387"/>
      <c r="CX25" s="387"/>
      <c r="CY25" s="387"/>
      <c r="CZ25" s="387"/>
      <c r="DA25" s="387"/>
      <c r="DB25" s="387"/>
      <c r="DC25" s="387"/>
      <c r="DD25" s="387"/>
      <c r="DE25" s="387"/>
      <c r="DF25" s="387"/>
      <c r="DG25" s="387"/>
      <c r="DH25" s="387"/>
      <c r="DI25" s="387"/>
      <c r="DJ25" s="387"/>
      <c r="DK25" s="387"/>
      <c r="DL25" s="387"/>
      <c r="DM25" s="387"/>
      <c r="DN25" s="387"/>
      <c r="DO25" s="387"/>
      <c r="DP25" s="387"/>
      <c r="DQ25" s="387"/>
      <c r="DR25" s="387"/>
      <c r="DS25" s="387"/>
      <c r="DT25" s="387"/>
      <c r="DU25" s="387"/>
      <c r="DV25" s="387"/>
      <c r="DW25" s="387"/>
      <c r="DX25" s="387"/>
      <c r="DY25" s="387"/>
      <c r="DZ25" s="387"/>
      <c r="EA25" s="387"/>
      <c r="EB25" s="387"/>
      <c r="EC25" s="387"/>
      <c r="ED25" s="387"/>
      <c r="EE25" s="387"/>
      <c r="EF25" s="387"/>
      <c r="EG25" s="387"/>
      <c r="EH25" s="387"/>
      <c r="EI25" s="387"/>
      <c r="EJ25" s="387"/>
      <c r="EK25" s="387"/>
      <c r="EL25" s="387"/>
      <c r="EM25" s="387"/>
      <c r="EN25" s="387"/>
      <c r="EO25" s="387"/>
      <c r="EP25" s="387"/>
      <c r="EQ25" s="387"/>
      <c r="ER25" s="387"/>
      <c r="ES25" s="387"/>
      <c r="ET25" s="387"/>
      <c r="EU25" s="387"/>
      <c r="EV25" s="387"/>
      <c r="EW25" s="387"/>
      <c r="EX25" s="387"/>
      <c r="EY25" s="387"/>
      <c r="EZ25" s="387"/>
      <c r="FA25" s="387"/>
      <c r="FB25" s="387"/>
      <c r="FC25" s="387"/>
      <c r="FD25" s="387"/>
      <c r="FE25" s="387"/>
      <c r="FF25" s="387"/>
      <c r="FG25" s="387"/>
      <c r="FH25" s="387"/>
      <c r="FI25" s="387"/>
      <c r="FJ25" s="387"/>
      <c r="FK25" s="387"/>
      <c r="FL25" s="387"/>
      <c r="FM25" s="387"/>
      <c r="FN25" s="387"/>
      <c r="FO25" s="387"/>
      <c r="FP25" s="387"/>
      <c r="FQ25" s="387"/>
      <c r="FR25" s="387"/>
      <c r="FS25" s="387"/>
      <c r="FT25" s="387"/>
      <c r="FU25" s="387"/>
      <c r="FV25" s="387"/>
      <c r="FW25" s="387"/>
      <c r="FX25" s="387"/>
      <c r="FY25" s="387"/>
      <c r="FZ25" s="387"/>
      <c r="GA25" s="387"/>
      <c r="GB25" s="387"/>
      <c r="GC25" s="387"/>
      <c r="GD25" s="387"/>
      <c r="GE25" s="387"/>
      <c r="GF25" s="387"/>
      <c r="GG25" s="387"/>
      <c r="GH25" s="387"/>
      <c r="GI25" s="387"/>
      <c r="GJ25" s="387"/>
      <c r="GK25" s="387"/>
      <c r="GL25" s="387"/>
      <c r="GM25" s="387"/>
      <c r="GN25" s="387"/>
      <c r="GO25" s="387"/>
      <c r="GP25" s="387"/>
      <c r="GQ25" s="387"/>
      <c r="GR25" s="387"/>
      <c r="GS25" s="387"/>
      <c r="GT25" s="387"/>
      <c r="GU25" s="387"/>
      <c r="GV25" s="387"/>
      <c r="GW25" s="387"/>
      <c r="GX25" s="387"/>
      <c r="GY25" s="387"/>
      <c r="GZ25" s="387"/>
      <c r="HA25" s="387"/>
      <c r="HB25" s="387"/>
      <c r="HC25" s="387"/>
      <c r="HD25" s="387"/>
      <c r="HE25" s="387"/>
      <c r="HF25" s="387"/>
      <c r="HG25" s="387"/>
      <c r="HH25" s="387"/>
      <c r="HI25" s="387"/>
      <c r="HJ25" s="387"/>
      <c r="HK25" s="387"/>
      <c r="HL25" s="387"/>
      <c r="HM25" s="387"/>
      <c r="HN25" s="387"/>
      <c r="HO25" s="387"/>
      <c r="HP25" s="387"/>
      <c r="HQ25" s="387"/>
      <c r="HR25" s="387"/>
      <c r="HS25" s="387"/>
      <c r="HT25" s="387"/>
      <c r="HU25" s="387"/>
      <c r="HV25" s="387"/>
      <c r="HW25" s="387"/>
      <c r="HX25" s="387"/>
      <c r="HY25" s="387"/>
      <c r="HZ25" s="387"/>
      <c r="IA25" s="387"/>
      <c r="IB25" s="387"/>
      <c r="IC25" s="387"/>
      <c r="ID25" s="387"/>
      <c r="IE25" s="387"/>
      <c r="IF25" s="387"/>
      <c r="IG25" s="387"/>
      <c r="IH25" s="387"/>
      <c r="II25" s="387"/>
      <c r="IJ25" s="387"/>
      <c r="IK25" s="387"/>
      <c r="IL25" s="387"/>
      <c r="IM25" s="387"/>
      <c r="IN25" s="387"/>
      <c r="IO25" s="387"/>
      <c r="IP25" s="387"/>
      <c r="IQ25" s="387"/>
      <c r="IR25" s="387"/>
      <c r="IS25" s="387"/>
      <c r="IT25" s="387"/>
      <c r="IU25" s="391"/>
    </row>
    <row r="26" spans="1:255" ht="15.95" customHeight="1" thickBot="1">
      <c r="A26" s="406"/>
      <c r="B26" s="535"/>
      <c r="C26" s="327">
        <v>4</v>
      </c>
      <c r="D26" s="418" t="s">
        <v>1517</v>
      </c>
      <c r="E26" s="371">
        <v>27</v>
      </c>
      <c r="F26" s="371" t="s">
        <v>486</v>
      </c>
      <c r="G26" s="358" t="s">
        <v>1703</v>
      </c>
      <c r="H26" s="304"/>
      <c r="I26" s="281"/>
      <c r="J26" s="280"/>
      <c r="K26" s="248"/>
      <c r="L26" s="387"/>
      <c r="M26" s="387"/>
      <c r="N26" s="387"/>
      <c r="O26" s="387"/>
      <c r="P26" s="387"/>
      <c r="Q26" s="387"/>
      <c r="R26" s="387"/>
      <c r="S26" s="387"/>
      <c r="T26" s="387"/>
      <c r="U26" s="387"/>
      <c r="V26" s="387"/>
      <c r="W26" s="387"/>
      <c r="X26" s="387"/>
      <c r="Y26" s="387"/>
      <c r="Z26" s="387"/>
      <c r="AA26" s="387"/>
      <c r="AB26" s="387"/>
      <c r="AC26" s="387"/>
      <c r="AD26" s="387"/>
      <c r="AE26" s="387"/>
      <c r="AF26" s="387"/>
      <c r="AG26" s="387"/>
      <c r="AH26" s="387"/>
      <c r="AI26" s="387"/>
      <c r="AJ26" s="387"/>
      <c r="AK26" s="387"/>
      <c r="AL26" s="387"/>
      <c r="AM26" s="387"/>
      <c r="AN26" s="387"/>
      <c r="AO26" s="387"/>
      <c r="AP26" s="387"/>
      <c r="AQ26" s="387"/>
      <c r="AR26" s="387"/>
      <c r="AS26" s="387"/>
      <c r="AT26" s="387"/>
      <c r="AU26" s="387"/>
      <c r="AV26" s="387"/>
      <c r="AW26" s="387"/>
      <c r="AX26" s="387"/>
      <c r="AY26" s="387"/>
      <c r="AZ26" s="387"/>
      <c r="BA26" s="387"/>
      <c r="BB26" s="387"/>
      <c r="BC26" s="387"/>
      <c r="BD26" s="387"/>
      <c r="BE26" s="387"/>
      <c r="BF26" s="387"/>
      <c r="BG26" s="387"/>
      <c r="BH26" s="387"/>
      <c r="BI26" s="387"/>
      <c r="BJ26" s="387"/>
      <c r="BK26" s="387"/>
      <c r="BL26" s="387"/>
      <c r="BM26" s="387"/>
      <c r="BN26" s="387"/>
      <c r="BO26" s="387"/>
      <c r="BP26" s="387"/>
      <c r="BQ26" s="387"/>
      <c r="BR26" s="387"/>
      <c r="BS26" s="387"/>
      <c r="BT26" s="387"/>
      <c r="BU26" s="387"/>
      <c r="BV26" s="387"/>
      <c r="BW26" s="387"/>
      <c r="BX26" s="387"/>
      <c r="BY26" s="387"/>
      <c r="BZ26" s="387"/>
      <c r="CA26" s="387"/>
      <c r="CB26" s="387"/>
      <c r="CC26" s="387"/>
      <c r="CD26" s="387"/>
      <c r="CE26" s="387"/>
      <c r="CF26" s="387"/>
      <c r="CG26" s="387"/>
      <c r="CH26" s="387"/>
      <c r="CI26" s="387"/>
      <c r="CJ26" s="387"/>
      <c r="CK26" s="387"/>
      <c r="CL26" s="387"/>
      <c r="CM26" s="387"/>
      <c r="CN26" s="387"/>
      <c r="CO26" s="387"/>
      <c r="CP26" s="387"/>
      <c r="CQ26" s="387"/>
      <c r="CR26" s="387"/>
      <c r="CS26" s="387"/>
      <c r="CT26" s="387"/>
      <c r="CU26" s="387"/>
      <c r="CV26" s="387"/>
      <c r="CW26" s="387"/>
      <c r="CX26" s="387"/>
      <c r="CY26" s="387"/>
      <c r="CZ26" s="387"/>
      <c r="DA26" s="387"/>
      <c r="DB26" s="387"/>
      <c r="DC26" s="387"/>
      <c r="DD26" s="387"/>
      <c r="DE26" s="387"/>
      <c r="DF26" s="387"/>
      <c r="DG26" s="387"/>
      <c r="DH26" s="387"/>
      <c r="DI26" s="387"/>
      <c r="DJ26" s="387"/>
      <c r="DK26" s="387"/>
      <c r="DL26" s="387"/>
      <c r="DM26" s="387"/>
      <c r="DN26" s="387"/>
      <c r="DO26" s="387"/>
      <c r="DP26" s="387"/>
      <c r="DQ26" s="387"/>
      <c r="DR26" s="387"/>
      <c r="DS26" s="387"/>
      <c r="DT26" s="387"/>
      <c r="DU26" s="387"/>
      <c r="DV26" s="387"/>
      <c r="DW26" s="387"/>
      <c r="DX26" s="387"/>
      <c r="DY26" s="387"/>
      <c r="DZ26" s="387"/>
      <c r="EA26" s="387"/>
      <c r="EB26" s="387"/>
      <c r="EC26" s="387"/>
      <c r="ED26" s="387"/>
      <c r="EE26" s="387"/>
      <c r="EF26" s="387"/>
      <c r="EG26" s="387"/>
      <c r="EH26" s="387"/>
      <c r="EI26" s="387"/>
      <c r="EJ26" s="387"/>
      <c r="EK26" s="387"/>
      <c r="EL26" s="387"/>
      <c r="EM26" s="387"/>
      <c r="EN26" s="387"/>
      <c r="EO26" s="387"/>
      <c r="EP26" s="387"/>
      <c r="EQ26" s="387"/>
      <c r="ER26" s="387"/>
      <c r="ES26" s="387"/>
      <c r="ET26" s="387"/>
      <c r="EU26" s="387"/>
      <c r="EV26" s="387"/>
      <c r="EW26" s="387"/>
      <c r="EX26" s="387"/>
      <c r="EY26" s="387"/>
      <c r="EZ26" s="387"/>
      <c r="FA26" s="387"/>
      <c r="FB26" s="387"/>
      <c r="FC26" s="387"/>
      <c r="FD26" s="387"/>
      <c r="FE26" s="387"/>
      <c r="FF26" s="387"/>
      <c r="FG26" s="387"/>
      <c r="FH26" s="387"/>
      <c r="FI26" s="387"/>
      <c r="FJ26" s="387"/>
      <c r="FK26" s="387"/>
      <c r="FL26" s="387"/>
      <c r="FM26" s="387"/>
      <c r="FN26" s="387"/>
      <c r="FO26" s="387"/>
      <c r="FP26" s="387"/>
      <c r="FQ26" s="387"/>
      <c r="FR26" s="387"/>
      <c r="FS26" s="387"/>
      <c r="FT26" s="387"/>
      <c r="FU26" s="387"/>
      <c r="FV26" s="387"/>
      <c r="FW26" s="387"/>
      <c r="FX26" s="387"/>
      <c r="FY26" s="387"/>
      <c r="FZ26" s="387"/>
      <c r="GA26" s="387"/>
      <c r="GB26" s="387"/>
      <c r="GC26" s="387"/>
      <c r="GD26" s="387"/>
      <c r="GE26" s="387"/>
      <c r="GF26" s="387"/>
      <c r="GG26" s="387"/>
      <c r="GH26" s="387"/>
      <c r="GI26" s="387"/>
      <c r="GJ26" s="387"/>
      <c r="GK26" s="387"/>
      <c r="GL26" s="387"/>
      <c r="GM26" s="387"/>
      <c r="GN26" s="387"/>
      <c r="GO26" s="387"/>
      <c r="GP26" s="387"/>
      <c r="GQ26" s="387"/>
      <c r="GR26" s="387"/>
      <c r="GS26" s="387"/>
      <c r="GT26" s="387"/>
      <c r="GU26" s="387"/>
      <c r="GV26" s="387"/>
      <c r="GW26" s="387"/>
      <c r="GX26" s="387"/>
      <c r="GY26" s="387"/>
      <c r="GZ26" s="387"/>
      <c r="HA26" s="387"/>
      <c r="HB26" s="387"/>
      <c r="HC26" s="387"/>
      <c r="HD26" s="387"/>
      <c r="HE26" s="387"/>
      <c r="HF26" s="387"/>
      <c r="HG26" s="387"/>
      <c r="HH26" s="387"/>
      <c r="HI26" s="387"/>
      <c r="HJ26" s="387"/>
      <c r="HK26" s="387"/>
      <c r="HL26" s="387"/>
      <c r="HM26" s="387"/>
      <c r="HN26" s="387"/>
      <c r="HO26" s="387"/>
      <c r="HP26" s="387"/>
      <c r="HQ26" s="387"/>
      <c r="HR26" s="387"/>
      <c r="HS26" s="387"/>
      <c r="HT26" s="387"/>
      <c r="HU26" s="387"/>
      <c r="HV26" s="387"/>
      <c r="HW26" s="387"/>
      <c r="HX26" s="387"/>
      <c r="HY26" s="387"/>
      <c r="HZ26" s="387"/>
      <c r="IA26" s="387"/>
      <c r="IB26" s="387"/>
      <c r="IC26" s="387"/>
      <c r="ID26" s="387"/>
      <c r="IE26" s="387"/>
      <c r="IF26" s="387"/>
      <c r="IG26" s="387"/>
      <c r="IH26" s="387"/>
      <c r="II26" s="387"/>
      <c r="IJ26" s="387"/>
      <c r="IK26" s="387"/>
      <c r="IL26" s="387"/>
      <c r="IM26" s="387"/>
      <c r="IN26" s="387"/>
      <c r="IO26" s="387"/>
      <c r="IP26" s="387"/>
      <c r="IQ26" s="387"/>
      <c r="IR26" s="387"/>
      <c r="IS26" s="387"/>
      <c r="IT26" s="387"/>
      <c r="IU26" s="391"/>
    </row>
    <row r="27" spans="1:255" ht="15.95" customHeight="1" thickBot="1">
      <c r="A27" s="406"/>
      <c r="B27" s="535"/>
      <c r="C27" s="327">
        <v>5</v>
      </c>
      <c r="D27" s="418"/>
      <c r="E27" s="418"/>
      <c r="F27" s="418"/>
      <c r="G27" s="358"/>
      <c r="H27" s="304"/>
      <c r="I27" s="281"/>
      <c r="J27" s="280"/>
      <c r="K27" s="248"/>
      <c r="L27" s="387"/>
      <c r="M27" s="387"/>
      <c r="N27" s="387"/>
      <c r="O27" s="387"/>
      <c r="P27" s="387"/>
      <c r="Q27" s="387"/>
      <c r="R27" s="387"/>
      <c r="S27" s="387"/>
      <c r="T27" s="387"/>
      <c r="U27" s="387"/>
      <c r="V27" s="387"/>
      <c r="W27" s="387"/>
      <c r="X27" s="387"/>
      <c r="Y27" s="387"/>
      <c r="Z27" s="387"/>
      <c r="AA27" s="387"/>
      <c r="AB27" s="387"/>
      <c r="AC27" s="387"/>
      <c r="AD27" s="387"/>
      <c r="AE27" s="387"/>
      <c r="AF27" s="387"/>
      <c r="AG27" s="387"/>
      <c r="AH27" s="387"/>
      <c r="AI27" s="387"/>
      <c r="AJ27" s="387"/>
      <c r="AK27" s="387"/>
      <c r="AL27" s="387"/>
      <c r="AM27" s="387"/>
      <c r="AN27" s="387"/>
      <c r="AO27" s="387"/>
      <c r="AP27" s="387"/>
      <c r="AQ27" s="387"/>
      <c r="AR27" s="387"/>
      <c r="AS27" s="387"/>
      <c r="AT27" s="387"/>
      <c r="AU27" s="387"/>
      <c r="AV27" s="387"/>
      <c r="AW27" s="387"/>
      <c r="AX27" s="387"/>
      <c r="AY27" s="387"/>
      <c r="AZ27" s="387"/>
      <c r="BA27" s="387"/>
      <c r="BB27" s="387"/>
      <c r="BC27" s="387"/>
      <c r="BD27" s="387"/>
      <c r="BE27" s="387"/>
      <c r="BF27" s="387"/>
      <c r="BG27" s="387"/>
      <c r="BH27" s="387"/>
      <c r="BI27" s="387"/>
      <c r="BJ27" s="387"/>
      <c r="BK27" s="387"/>
      <c r="BL27" s="387"/>
      <c r="BM27" s="387"/>
      <c r="BN27" s="387"/>
      <c r="BO27" s="387"/>
      <c r="BP27" s="387"/>
      <c r="BQ27" s="387"/>
      <c r="BR27" s="387"/>
      <c r="BS27" s="387"/>
      <c r="BT27" s="387"/>
      <c r="BU27" s="387"/>
      <c r="BV27" s="387"/>
      <c r="BW27" s="387"/>
      <c r="BX27" s="387"/>
      <c r="BY27" s="387"/>
      <c r="BZ27" s="387"/>
      <c r="CA27" s="387"/>
      <c r="CB27" s="387"/>
      <c r="CC27" s="387"/>
      <c r="CD27" s="387"/>
      <c r="CE27" s="387"/>
      <c r="CF27" s="387"/>
      <c r="CG27" s="387"/>
      <c r="CH27" s="387"/>
      <c r="CI27" s="387"/>
      <c r="CJ27" s="387"/>
      <c r="CK27" s="387"/>
      <c r="CL27" s="387"/>
      <c r="CM27" s="387"/>
      <c r="CN27" s="387"/>
      <c r="CO27" s="387"/>
      <c r="CP27" s="387"/>
      <c r="CQ27" s="387"/>
      <c r="CR27" s="387"/>
      <c r="CS27" s="387"/>
      <c r="CT27" s="387"/>
      <c r="CU27" s="387"/>
      <c r="CV27" s="387"/>
      <c r="CW27" s="387"/>
      <c r="CX27" s="387"/>
      <c r="CY27" s="387"/>
      <c r="CZ27" s="387"/>
      <c r="DA27" s="387"/>
      <c r="DB27" s="387"/>
      <c r="DC27" s="387"/>
      <c r="DD27" s="387"/>
      <c r="DE27" s="387"/>
      <c r="DF27" s="387"/>
      <c r="DG27" s="387"/>
      <c r="DH27" s="387"/>
      <c r="DI27" s="387"/>
      <c r="DJ27" s="387"/>
      <c r="DK27" s="387"/>
      <c r="DL27" s="387"/>
      <c r="DM27" s="387"/>
      <c r="DN27" s="387"/>
      <c r="DO27" s="387"/>
      <c r="DP27" s="387"/>
      <c r="DQ27" s="387"/>
      <c r="DR27" s="387"/>
      <c r="DS27" s="387"/>
      <c r="DT27" s="387"/>
      <c r="DU27" s="387"/>
      <c r="DV27" s="387"/>
      <c r="DW27" s="387"/>
      <c r="DX27" s="387"/>
      <c r="DY27" s="387"/>
      <c r="DZ27" s="387"/>
      <c r="EA27" s="387"/>
      <c r="EB27" s="387"/>
      <c r="EC27" s="387"/>
      <c r="ED27" s="387"/>
      <c r="EE27" s="387"/>
      <c r="EF27" s="387"/>
      <c r="EG27" s="387"/>
      <c r="EH27" s="387"/>
      <c r="EI27" s="387"/>
      <c r="EJ27" s="387"/>
      <c r="EK27" s="387"/>
      <c r="EL27" s="387"/>
      <c r="EM27" s="387"/>
      <c r="EN27" s="387"/>
      <c r="EO27" s="387"/>
      <c r="EP27" s="387"/>
      <c r="EQ27" s="387"/>
      <c r="ER27" s="387"/>
      <c r="ES27" s="387"/>
      <c r="ET27" s="387"/>
      <c r="EU27" s="387"/>
      <c r="EV27" s="387"/>
      <c r="EW27" s="387"/>
      <c r="EX27" s="387"/>
      <c r="EY27" s="387"/>
      <c r="EZ27" s="387"/>
      <c r="FA27" s="387"/>
      <c r="FB27" s="387"/>
      <c r="FC27" s="387"/>
      <c r="FD27" s="387"/>
      <c r="FE27" s="387"/>
      <c r="FF27" s="387"/>
      <c r="FG27" s="387"/>
      <c r="FH27" s="387"/>
      <c r="FI27" s="387"/>
      <c r="FJ27" s="387"/>
      <c r="FK27" s="387"/>
      <c r="FL27" s="387"/>
      <c r="FM27" s="387"/>
      <c r="FN27" s="387"/>
      <c r="FO27" s="387"/>
      <c r="FP27" s="387"/>
      <c r="FQ27" s="387"/>
      <c r="FR27" s="387"/>
      <c r="FS27" s="387"/>
      <c r="FT27" s="387"/>
      <c r="FU27" s="387"/>
      <c r="FV27" s="387"/>
      <c r="FW27" s="387"/>
      <c r="FX27" s="387"/>
      <c r="FY27" s="387"/>
      <c r="FZ27" s="387"/>
      <c r="GA27" s="387"/>
      <c r="GB27" s="387"/>
      <c r="GC27" s="387"/>
      <c r="GD27" s="387"/>
      <c r="GE27" s="387"/>
      <c r="GF27" s="387"/>
      <c r="GG27" s="387"/>
      <c r="GH27" s="387"/>
      <c r="GI27" s="387"/>
      <c r="GJ27" s="387"/>
      <c r="GK27" s="387"/>
      <c r="GL27" s="387"/>
      <c r="GM27" s="387"/>
      <c r="GN27" s="387"/>
      <c r="GO27" s="387"/>
      <c r="GP27" s="387"/>
      <c r="GQ27" s="387"/>
      <c r="GR27" s="387"/>
      <c r="GS27" s="387"/>
      <c r="GT27" s="387"/>
      <c r="GU27" s="387"/>
      <c r="GV27" s="387"/>
      <c r="GW27" s="387"/>
      <c r="GX27" s="387"/>
      <c r="GY27" s="387"/>
      <c r="GZ27" s="387"/>
      <c r="HA27" s="387"/>
      <c r="HB27" s="387"/>
      <c r="HC27" s="387"/>
      <c r="HD27" s="387"/>
      <c r="HE27" s="387"/>
      <c r="HF27" s="387"/>
      <c r="HG27" s="387"/>
      <c r="HH27" s="387"/>
      <c r="HI27" s="387"/>
      <c r="HJ27" s="387"/>
      <c r="HK27" s="387"/>
      <c r="HL27" s="387"/>
      <c r="HM27" s="387"/>
      <c r="HN27" s="387"/>
      <c r="HO27" s="387"/>
      <c r="HP27" s="387"/>
      <c r="HQ27" s="387"/>
      <c r="HR27" s="387"/>
      <c r="HS27" s="387"/>
      <c r="HT27" s="387"/>
      <c r="HU27" s="387"/>
      <c r="HV27" s="387"/>
      <c r="HW27" s="387"/>
      <c r="HX27" s="387"/>
      <c r="HY27" s="387"/>
      <c r="HZ27" s="387"/>
      <c r="IA27" s="387"/>
      <c r="IB27" s="387"/>
      <c r="IC27" s="387"/>
      <c r="ID27" s="387"/>
      <c r="IE27" s="387"/>
      <c r="IF27" s="387"/>
      <c r="IG27" s="387"/>
      <c r="IH27" s="387"/>
      <c r="II27" s="387"/>
      <c r="IJ27" s="387"/>
      <c r="IK27" s="387"/>
      <c r="IL27" s="387"/>
      <c r="IM27" s="387"/>
      <c r="IN27" s="387"/>
      <c r="IO27" s="387"/>
      <c r="IP27" s="387"/>
      <c r="IQ27" s="387"/>
      <c r="IR27" s="387"/>
      <c r="IS27" s="387"/>
      <c r="IT27" s="387"/>
      <c r="IU27" s="391"/>
    </row>
    <row r="28" spans="1:255" ht="15.95" customHeight="1" thickBot="1">
      <c r="A28" s="406"/>
      <c r="B28" s="535"/>
      <c r="C28" s="327">
        <v>6</v>
      </c>
      <c r="D28" s="418"/>
      <c r="E28" s="371"/>
      <c r="F28" s="358"/>
      <c r="G28" s="358"/>
      <c r="H28" s="304"/>
      <c r="I28" s="281"/>
      <c r="J28" s="280"/>
      <c r="K28" s="248"/>
      <c r="L28" s="387"/>
      <c r="M28" s="387"/>
      <c r="N28" s="387"/>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c r="AN28" s="387"/>
      <c r="AO28" s="387"/>
      <c r="AP28" s="387"/>
      <c r="AQ28" s="387"/>
      <c r="AR28" s="387"/>
      <c r="AS28" s="387"/>
      <c r="AT28" s="387"/>
      <c r="AU28" s="387"/>
      <c r="AV28" s="387"/>
      <c r="AW28" s="387"/>
      <c r="AX28" s="387"/>
      <c r="AY28" s="387"/>
      <c r="AZ28" s="387"/>
      <c r="BA28" s="387"/>
      <c r="BB28" s="387"/>
      <c r="BC28" s="387"/>
      <c r="BD28" s="387"/>
      <c r="BE28" s="387"/>
      <c r="BF28" s="387"/>
      <c r="BG28" s="387"/>
      <c r="BH28" s="387"/>
      <c r="BI28" s="387"/>
      <c r="BJ28" s="387"/>
      <c r="BK28" s="387"/>
      <c r="BL28" s="387"/>
      <c r="BM28" s="387"/>
      <c r="BN28" s="387"/>
      <c r="BO28" s="387"/>
      <c r="BP28" s="387"/>
      <c r="BQ28" s="387"/>
      <c r="BR28" s="387"/>
      <c r="BS28" s="387"/>
      <c r="BT28" s="387"/>
      <c r="BU28" s="387"/>
      <c r="BV28" s="387"/>
      <c r="BW28" s="387"/>
      <c r="BX28" s="387"/>
      <c r="BY28" s="387"/>
      <c r="BZ28" s="387"/>
      <c r="CA28" s="387"/>
      <c r="CB28" s="387"/>
      <c r="CC28" s="387"/>
      <c r="CD28" s="387"/>
      <c r="CE28" s="387"/>
      <c r="CF28" s="387"/>
      <c r="CG28" s="387"/>
      <c r="CH28" s="387"/>
      <c r="CI28" s="387"/>
      <c r="CJ28" s="387"/>
      <c r="CK28" s="387"/>
      <c r="CL28" s="387"/>
      <c r="CM28" s="387"/>
      <c r="CN28" s="387"/>
      <c r="CO28" s="387"/>
      <c r="CP28" s="387"/>
      <c r="CQ28" s="387"/>
      <c r="CR28" s="387"/>
      <c r="CS28" s="387"/>
      <c r="CT28" s="387"/>
      <c r="CU28" s="387"/>
      <c r="CV28" s="387"/>
      <c r="CW28" s="387"/>
      <c r="CX28" s="387"/>
      <c r="CY28" s="387"/>
      <c r="CZ28" s="387"/>
      <c r="DA28" s="387"/>
      <c r="DB28" s="387"/>
      <c r="DC28" s="387"/>
      <c r="DD28" s="387"/>
      <c r="DE28" s="387"/>
      <c r="DF28" s="387"/>
      <c r="DG28" s="387"/>
      <c r="DH28" s="387"/>
      <c r="DI28" s="387"/>
      <c r="DJ28" s="387"/>
      <c r="DK28" s="387"/>
      <c r="DL28" s="387"/>
      <c r="DM28" s="387"/>
      <c r="DN28" s="387"/>
      <c r="DO28" s="387"/>
      <c r="DP28" s="387"/>
      <c r="DQ28" s="387"/>
      <c r="DR28" s="387"/>
      <c r="DS28" s="387"/>
      <c r="DT28" s="387"/>
      <c r="DU28" s="387"/>
      <c r="DV28" s="387"/>
      <c r="DW28" s="387"/>
      <c r="DX28" s="387"/>
      <c r="DY28" s="387"/>
      <c r="DZ28" s="387"/>
      <c r="EA28" s="387"/>
      <c r="EB28" s="387"/>
      <c r="EC28" s="387"/>
      <c r="ED28" s="387"/>
      <c r="EE28" s="387"/>
      <c r="EF28" s="387"/>
      <c r="EG28" s="387"/>
      <c r="EH28" s="387"/>
      <c r="EI28" s="387"/>
      <c r="EJ28" s="387"/>
      <c r="EK28" s="387"/>
      <c r="EL28" s="387"/>
      <c r="EM28" s="387"/>
      <c r="EN28" s="387"/>
      <c r="EO28" s="387"/>
      <c r="EP28" s="387"/>
      <c r="EQ28" s="387"/>
      <c r="ER28" s="387"/>
      <c r="ES28" s="387"/>
      <c r="ET28" s="387"/>
      <c r="EU28" s="387"/>
      <c r="EV28" s="387"/>
      <c r="EW28" s="387"/>
      <c r="EX28" s="387"/>
      <c r="EY28" s="387"/>
      <c r="EZ28" s="387"/>
      <c r="FA28" s="387"/>
      <c r="FB28" s="387"/>
      <c r="FC28" s="387"/>
      <c r="FD28" s="387"/>
      <c r="FE28" s="387"/>
      <c r="FF28" s="387"/>
      <c r="FG28" s="387"/>
      <c r="FH28" s="387"/>
      <c r="FI28" s="387"/>
      <c r="FJ28" s="387"/>
      <c r="FK28" s="387"/>
      <c r="FL28" s="387"/>
      <c r="FM28" s="387"/>
      <c r="FN28" s="387"/>
      <c r="FO28" s="387"/>
      <c r="FP28" s="387"/>
      <c r="FQ28" s="387"/>
      <c r="FR28" s="387"/>
      <c r="FS28" s="387"/>
      <c r="FT28" s="387"/>
      <c r="FU28" s="387"/>
      <c r="FV28" s="387"/>
      <c r="FW28" s="387"/>
      <c r="FX28" s="387"/>
      <c r="FY28" s="387"/>
      <c r="FZ28" s="387"/>
      <c r="GA28" s="387"/>
      <c r="GB28" s="387"/>
      <c r="GC28" s="387"/>
      <c r="GD28" s="387"/>
      <c r="GE28" s="387"/>
      <c r="GF28" s="387"/>
      <c r="GG28" s="387"/>
      <c r="GH28" s="387"/>
      <c r="GI28" s="387"/>
      <c r="GJ28" s="387"/>
      <c r="GK28" s="387"/>
      <c r="GL28" s="387"/>
      <c r="GM28" s="387"/>
      <c r="GN28" s="387"/>
      <c r="GO28" s="387"/>
      <c r="GP28" s="387"/>
      <c r="GQ28" s="387"/>
      <c r="GR28" s="387"/>
      <c r="GS28" s="387"/>
      <c r="GT28" s="387"/>
      <c r="GU28" s="387"/>
      <c r="GV28" s="387"/>
      <c r="GW28" s="387"/>
      <c r="GX28" s="387"/>
      <c r="GY28" s="387"/>
      <c r="GZ28" s="387"/>
      <c r="HA28" s="387"/>
      <c r="HB28" s="387"/>
      <c r="HC28" s="387"/>
      <c r="HD28" s="387"/>
      <c r="HE28" s="387"/>
      <c r="HF28" s="387"/>
      <c r="HG28" s="387"/>
      <c r="HH28" s="387"/>
      <c r="HI28" s="387"/>
      <c r="HJ28" s="387"/>
      <c r="HK28" s="387"/>
      <c r="HL28" s="387"/>
      <c r="HM28" s="387"/>
      <c r="HN28" s="387"/>
      <c r="HO28" s="387"/>
      <c r="HP28" s="387"/>
      <c r="HQ28" s="387"/>
      <c r="HR28" s="387"/>
      <c r="HS28" s="387"/>
      <c r="HT28" s="387"/>
      <c r="HU28" s="387"/>
      <c r="HV28" s="387"/>
      <c r="HW28" s="387"/>
      <c r="HX28" s="387"/>
      <c r="HY28" s="387"/>
      <c r="HZ28" s="387"/>
      <c r="IA28" s="387"/>
      <c r="IB28" s="387"/>
      <c r="IC28" s="387"/>
      <c r="ID28" s="387"/>
      <c r="IE28" s="387"/>
      <c r="IF28" s="387"/>
      <c r="IG28" s="387"/>
      <c r="IH28" s="387"/>
      <c r="II28" s="387"/>
      <c r="IJ28" s="387"/>
      <c r="IK28" s="387"/>
      <c r="IL28" s="387"/>
      <c r="IM28" s="387"/>
      <c r="IN28" s="387"/>
      <c r="IO28" s="387"/>
      <c r="IP28" s="387"/>
      <c r="IQ28" s="387"/>
      <c r="IR28" s="387"/>
      <c r="IS28" s="387"/>
      <c r="IT28" s="387"/>
      <c r="IU28" s="391"/>
    </row>
    <row r="29" spans="1:255" ht="15.95" customHeight="1" thickBot="1">
      <c r="A29" s="406"/>
      <c r="B29" s="535"/>
      <c r="C29" s="327">
        <v>7</v>
      </c>
      <c r="D29" s="418"/>
      <c r="E29" s="371"/>
      <c r="F29" s="358"/>
      <c r="G29" s="358"/>
      <c r="H29" s="304"/>
      <c r="I29" s="281"/>
      <c r="J29" s="280"/>
      <c r="K29" s="248"/>
      <c r="L29" s="387"/>
      <c r="M29" s="387"/>
      <c r="N29" s="387"/>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c r="AL29" s="387"/>
      <c r="AM29" s="387"/>
      <c r="AN29" s="387"/>
      <c r="AO29" s="387"/>
      <c r="AP29" s="387"/>
      <c r="AQ29" s="387"/>
      <c r="AR29" s="387"/>
      <c r="AS29" s="387"/>
      <c r="AT29" s="387"/>
      <c r="AU29" s="387"/>
      <c r="AV29" s="387"/>
      <c r="AW29" s="387"/>
      <c r="AX29" s="387"/>
      <c r="AY29" s="387"/>
      <c r="AZ29" s="387"/>
      <c r="BA29" s="387"/>
      <c r="BB29" s="387"/>
      <c r="BC29" s="387"/>
      <c r="BD29" s="387"/>
      <c r="BE29" s="387"/>
      <c r="BF29" s="387"/>
      <c r="BG29" s="387"/>
      <c r="BH29" s="387"/>
      <c r="BI29" s="387"/>
      <c r="BJ29" s="387"/>
      <c r="BK29" s="387"/>
      <c r="BL29" s="387"/>
      <c r="BM29" s="387"/>
      <c r="BN29" s="387"/>
      <c r="BO29" s="387"/>
      <c r="BP29" s="387"/>
      <c r="BQ29" s="387"/>
      <c r="BR29" s="387"/>
      <c r="BS29" s="387"/>
      <c r="BT29" s="387"/>
      <c r="BU29" s="387"/>
      <c r="BV29" s="387"/>
      <c r="BW29" s="387"/>
      <c r="BX29" s="387"/>
      <c r="BY29" s="387"/>
      <c r="BZ29" s="387"/>
      <c r="CA29" s="387"/>
      <c r="CB29" s="387"/>
      <c r="CC29" s="387"/>
      <c r="CD29" s="387"/>
      <c r="CE29" s="387"/>
      <c r="CF29" s="387"/>
      <c r="CG29" s="387"/>
      <c r="CH29" s="387"/>
      <c r="CI29" s="387"/>
      <c r="CJ29" s="387"/>
      <c r="CK29" s="387"/>
      <c r="CL29" s="387"/>
      <c r="CM29" s="387"/>
      <c r="CN29" s="387"/>
      <c r="CO29" s="387"/>
      <c r="CP29" s="387"/>
      <c r="CQ29" s="387"/>
      <c r="CR29" s="387"/>
      <c r="CS29" s="387"/>
      <c r="CT29" s="387"/>
      <c r="CU29" s="387"/>
      <c r="CV29" s="387"/>
      <c r="CW29" s="387"/>
      <c r="CX29" s="387"/>
      <c r="CY29" s="387"/>
      <c r="CZ29" s="387"/>
      <c r="DA29" s="387"/>
      <c r="DB29" s="387"/>
      <c r="DC29" s="387"/>
      <c r="DD29" s="387"/>
      <c r="DE29" s="387"/>
      <c r="DF29" s="387"/>
      <c r="DG29" s="387"/>
      <c r="DH29" s="387"/>
      <c r="DI29" s="387"/>
      <c r="DJ29" s="387"/>
      <c r="DK29" s="387"/>
      <c r="DL29" s="387"/>
      <c r="DM29" s="387"/>
      <c r="DN29" s="387"/>
      <c r="DO29" s="387"/>
      <c r="DP29" s="387"/>
      <c r="DQ29" s="387"/>
      <c r="DR29" s="387"/>
      <c r="DS29" s="387"/>
      <c r="DT29" s="387"/>
      <c r="DU29" s="387"/>
      <c r="DV29" s="387"/>
      <c r="DW29" s="387"/>
      <c r="DX29" s="387"/>
      <c r="DY29" s="387"/>
      <c r="DZ29" s="387"/>
      <c r="EA29" s="387"/>
      <c r="EB29" s="387"/>
      <c r="EC29" s="387"/>
      <c r="ED29" s="387"/>
      <c r="EE29" s="387"/>
      <c r="EF29" s="387"/>
      <c r="EG29" s="387"/>
      <c r="EH29" s="387"/>
      <c r="EI29" s="387"/>
      <c r="EJ29" s="387"/>
      <c r="EK29" s="387"/>
      <c r="EL29" s="387"/>
      <c r="EM29" s="387"/>
      <c r="EN29" s="387"/>
      <c r="EO29" s="387"/>
      <c r="EP29" s="387"/>
      <c r="EQ29" s="387"/>
      <c r="ER29" s="387"/>
      <c r="ES29" s="387"/>
      <c r="ET29" s="387"/>
      <c r="EU29" s="387"/>
      <c r="EV29" s="387"/>
      <c r="EW29" s="387"/>
      <c r="EX29" s="387"/>
      <c r="EY29" s="387"/>
      <c r="EZ29" s="387"/>
      <c r="FA29" s="387"/>
      <c r="FB29" s="387"/>
      <c r="FC29" s="387"/>
      <c r="FD29" s="387"/>
      <c r="FE29" s="387"/>
      <c r="FF29" s="387"/>
      <c r="FG29" s="387"/>
      <c r="FH29" s="387"/>
      <c r="FI29" s="387"/>
      <c r="FJ29" s="387"/>
      <c r="FK29" s="387"/>
      <c r="FL29" s="387"/>
      <c r="FM29" s="387"/>
      <c r="FN29" s="387"/>
      <c r="FO29" s="387"/>
      <c r="FP29" s="387"/>
      <c r="FQ29" s="387"/>
      <c r="FR29" s="387"/>
      <c r="FS29" s="387"/>
      <c r="FT29" s="387"/>
      <c r="FU29" s="387"/>
      <c r="FV29" s="387"/>
      <c r="FW29" s="387"/>
      <c r="FX29" s="387"/>
      <c r="FY29" s="387"/>
      <c r="FZ29" s="387"/>
      <c r="GA29" s="387"/>
      <c r="GB29" s="387"/>
      <c r="GC29" s="387"/>
      <c r="GD29" s="387"/>
      <c r="GE29" s="387"/>
      <c r="GF29" s="387"/>
      <c r="GG29" s="387"/>
      <c r="GH29" s="387"/>
      <c r="GI29" s="387"/>
      <c r="GJ29" s="387"/>
      <c r="GK29" s="387"/>
      <c r="GL29" s="387"/>
      <c r="GM29" s="387"/>
      <c r="GN29" s="387"/>
      <c r="GO29" s="387"/>
      <c r="GP29" s="387"/>
      <c r="GQ29" s="387"/>
      <c r="GR29" s="387"/>
      <c r="GS29" s="387"/>
      <c r="GT29" s="387"/>
      <c r="GU29" s="387"/>
      <c r="GV29" s="387"/>
      <c r="GW29" s="387"/>
      <c r="GX29" s="387"/>
      <c r="GY29" s="387"/>
      <c r="GZ29" s="387"/>
      <c r="HA29" s="387"/>
      <c r="HB29" s="387"/>
      <c r="HC29" s="387"/>
      <c r="HD29" s="387"/>
      <c r="HE29" s="387"/>
      <c r="HF29" s="387"/>
      <c r="HG29" s="387"/>
      <c r="HH29" s="387"/>
      <c r="HI29" s="387"/>
      <c r="HJ29" s="387"/>
      <c r="HK29" s="387"/>
      <c r="HL29" s="387"/>
      <c r="HM29" s="387"/>
      <c r="HN29" s="387"/>
      <c r="HO29" s="387"/>
      <c r="HP29" s="387"/>
      <c r="HQ29" s="387"/>
      <c r="HR29" s="387"/>
      <c r="HS29" s="387"/>
      <c r="HT29" s="387"/>
      <c r="HU29" s="387"/>
      <c r="HV29" s="387"/>
      <c r="HW29" s="387"/>
      <c r="HX29" s="387"/>
      <c r="HY29" s="387"/>
      <c r="HZ29" s="387"/>
      <c r="IA29" s="387"/>
      <c r="IB29" s="387"/>
      <c r="IC29" s="387"/>
      <c r="ID29" s="387"/>
      <c r="IE29" s="387"/>
      <c r="IF29" s="387"/>
      <c r="IG29" s="387"/>
      <c r="IH29" s="387"/>
      <c r="II29" s="387"/>
      <c r="IJ29" s="387"/>
      <c r="IK29" s="387"/>
      <c r="IL29" s="387"/>
      <c r="IM29" s="387"/>
      <c r="IN29" s="387"/>
      <c r="IO29" s="387"/>
      <c r="IP29" s="387"/>
      <c r="IQ29" s="387"/>
      <c r="IR29" s="387"/>
      <c r="IS29" s="387"/>
      <c r="IT29" s="387"/>
      <c r="IU29" s="391"/>
    </row>
    <row r="30" spans="1:255" ht="15.95" customHeight="1" thickBot="1">
      <c r="A30" s="406"/>
      <c r="B30" s="535"/>
      <c r="C30" s="327">
        <v>8</v>
      </c>
      <c r="D30" s="418"/>
      <c r="E30" s="371"/>
      <c r="F30" s="358"/>
      <c r="G30" s="358"/>
      <c r="H30" s="304"/>
      <c r="I30" s="281"/>
      <c r="J30" s="280"/>
      <c r="K30" s="248"/>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7"/>
      <c r="AO30" s="387"/>
      <c r="AP30" s="387"/>
      <c r="AQ30" s="387"/>
      <c r="AR30" s="387"/>
      <c r="AS30" s="387"/>
      <c r="AT30" s="387"/>
      <c r="AU30" s="387"/>
      <c r="AV30" s="387"/>
      <c r="AW30" s="387"/>
      <c r="AX30" s="387"/>
      <c r="AY30" s="387"/>
      <c r="AZ30" s="387"/>
      <c r="BA30" s="387"/>
      <c r="BB30" s="387"/>
      <c r="BC30" s="387"/>
      <c r="BD30" s="387"/>
      <c r="BE30" s="387"/>
      <c r="BF30" s="387"/>
      <c r="BG30" s="387"/>
      <c r="BH30" s="387"/>
      <c r="BI30" s="387"/>
      <c r="BJ30" s="387"/>
      <c r="BK30" s="387"/>
      <c r="BL30" s="387"/>
      <c r="BM30" s="387"/>
      <c r="BN30" s="387"/>
      <c r="BO30" s="387"/>
      <c r="BP30" s="387"/>
      <c r="BQ30" s="387"/>
      <c r="BR30" s="387"/>
      <c r="BS30" s="387"/>
      <c r="BT30" s="387"/>
      <c r="BU30" s="387"/>
      <c r="BV30" s="387"/>
      <c r="BW30" s="387"/>
      <c r="BX30" s="387"/>
      <c r="BY30" s="387"/>
      <c r="BZ30" s="387"/>
      <c r="CA30" s="387"/>
      <c r="CB30" s="387"/>
      <c r="CC30" s="387"/>
      <c r="CD30" s="387"/>
      <c r="CE30" s="387"/>
      <c r="CF30" s="387"/>
      <c r="CG30" s="387"/>
      <c r="CH30" s="387"/>
      <c r="CI30" s="387"/>
      <c r="CJ30" s="387"/>
      <c r="CK30" s="387"/>
      <c r="CL30" s="387"/>
      <c r="CM30" s="387"/>
      <c r="CN30" s="387"/>
      <c r="CO30" s="387"/>
      <c r="CP30" s="387"/>
      <c r="CQ30" s="387"/>
      <c r="CR30" s="387"/>
      <c r="CS30" s="387"/>
      <c r="CT30" s="387"/>
      <c r="CU30" s="387"/>
      <c r="CV30" s="387"/>
      <c r="CW30" s="387"/>
      <c r="CX30" s="387"/>
      <c r="CY30" s="387"/>
      <c r="CZ30" s="387"/>
      <c r="DA30" s="387"/>
      <c r="DB30" s="387"/>
      <c r="DC30" s="387"/>
      <c r="DD30" s="387"/>
      <c r="DE30" s="387"/>
      <c r="DF30" s="387"/>
      <c r="DG30" s="387"/>
      <c r="DH30" s="387"/>
      <c r="DI30" s="387"/>
      <c r="DJ30" s="387"/>
      <c r="DK30" s="387"/>
      <c r="DL30" s="387"/>
      <c r="DM30" s="387"/>
      <c r="DN30" s="387"/>
      <c r="DO30" s="387"/>
      <c r="DP30" s="387"/>
      <c r="DQ30" s="387"/>
      <c r="DR30" s="387"/>
      <c r="DS30" s="387"/>
      <c r="DT30" s="387"/>
      <c r="DU30" s="387"/>
      <c r="DV30" s="387"/>
      <c r="DW30" s="387"/>
      <c r="DX30" s="387"/>
      <c r="DY30" s="387"/>
      <c r="DZ30" s="387"/>
      <c r="EA30" s="387"/>
      <c r="EB30" s="387"/>
      <c r="EC30" s="387"/>
      <c r="ED30" s="387"/>
      <c r="EE30" s="387"/>
      <c r="EF30" s="387"/>
      <c r="EG30" s="387"/>
      <c r="EH30" s="387"/>
      <c r="EI30" s="387"/>
      <c r="EJ30" s="387"/>
      <c r="EK30" s="387"/>
      <c r="EL30" s="387"/>
      <c r="EM30" s="387"/>
      <c r="EN30" s="387"/>
      <c r="EO30" s="387"/>
      <c r="EP30" s="387"/>
      <c r="EQ30" s="387"/>
      <c r="ER30" s="387"/>
      <c r="ES30" s="387"/>
      <c r="ET30" s="387"/>
      <c r="EU30" s="387"/>
      <c r="EV30" s="387"/>
      <c r="EW30" s="387"/>
      <c r="EX30" s="387"/>
      <c r="EY30" s="387"/>
      <c r="EZ30" s="387"/>
      <c r="FA30" s="387"/>
      <c r="FB30" s="387"/>
      <c r="FC30" s="387"/>
      <c r="FD30" s="387"/>
      <c r="FE30" s="387"/>
      <c r="FF30" s="387"/>
      <c r="FG30" s="387"/>
      <c r="FH30" s="387"/>
      <c r="FI30" s="387"/>
      <c r="FJ30" s="387"/>
      <c r="FK30" s="387"/>
      <c r="FL30" s="387"/>
      <c r="FM30" s="387"/>
      <c r="FN30" s="387"/>
      <c r="FO30" s="387"/>
      <c r="FP30" s="387"/>
      <c r="FQ30" s="387"/>
      <c r="FR30" s="387"/>
      <c r="FS30" s="387"/>
      <c r="FT30" s="387"/>
      <c r="FU30" s="387"/>
      <c r="FV30" s="387"/>
      <c r="FW30" s="387"/>
      <c r="FX30" s="387"/>
      <c r="FY30" s="387"/>
      <c r="FZ30" s="387"/>
      <c r="GA30" s="387"/>
      <c r="GB30" s="387"/>
      <c r="GC30" s="387"/>
      <c r="GD30" s="387"/>
      <c r="GE30" s="387"/>
      <c r="GF30" s="387"/>
      <c r="GG30" s="387"/>
      <c r="GH30" s="387"/>
      <c r="GI30" s="387"/>
      <c r="GJ30" s="387"/>
      <c r="GK30" s="387"/>
      <c r="GL30" s="387"/>
      <c r="GM30" s="387"/>
      <c r="GN30" s="387"/>
      <c r="GO30" s="387"/>
      <c r="GP30" s="387"/>
      <c r="GQ30" s="387"/>
      <c r="GR30" s="387"/>
      <c r="GS30" s="387"/>
      <c r="GT30" s="387"/>
      <c r="GU30" s="387"/>
      <c r="GV30" s="387"/>
      <c r="GW30" s="387"/>
      <c r="GX30" s="387"/>
      <c r="GY30" s="387"/>
      <c r="GZ30" s="387"/>
      <c r="HA30" s="387"/>
      <c r="HB30" s="387"/>
      <c r="HC30" s="387"/>
      <c r="HD30" s="387"/>
      <c r="HE30" s="387"/>
      <c r="HF30" s="387"/>
      <c r="HG30" s="387"/>
      <c r="HH30" s="387"/>
      <c r="HI30" s="387"/>
      <c r="HJ30" s="387"/>
      <c r="HK30" s="387"/>
      <c r="HL30" s="387"/>
      <c r="HM30" s="387"/>
      <c r="HN30" s="387"/>
      <c r="HO30" s="387"/>
      <c r="HP30" s="387"/>
      <c r="HQ30" s="387"/>
      <c r="HR30" s="387"/>
      <c r="HS30" s="387"/>
      <c r="HT30" s="387"/>
      <c r="HU30" s="387"/>
      <c r="HV30" s="387"/>
      <c r="HW30" s="387"/>
      <c r="HX30" s="387"/>
      <c r="HY30" s="387"/>
      <c r="HZ30" s="387"/>
      <c r="IA30" s="387"/>
      <c r="IB30" s="387"/>
      <c r="IC30" s="387"/>
      <c r="ID30" s="387"/>
      <c r="IE30" s="387"/>
      <c r="IF30" s="387"/>
      <c r="IG30" s="387"/>
      <c r="IH30" s="387"/>
      <c r="II30" s="387"/>
      <c r="IJ30" s="387"/>
      <c r="IK30" s="387"/>
      <c r="IL30" s="387"/>
      <c r="IM30" s="387"/>
      <c r="IN30" s="387"/>
      <c r="IO30" s="387"/>
      <c r="IP30" s="387"/>
      <c r="IQ30" s="387"/>
      <c r="IR30" s="387"/>
      <c r="IS30" s="387"/>
      <c r="IT30" s="387"/>
      <c r="IU30" s="391"/>
    </row>
    <row r="31" spans="1:255" ht="15.95" customHeight="1" thickBot="1">
      <c r="A31" s="406"/>
      <c r="B31" s="535"/>
      <c r="C31" s="327">
        <v>9</v>
      </c>
      <c r="D31" s="418"/>
      <c r="E31" s="371"/>
      <c r="F31" s="358"/>
      <c r="G31" s="358"/>
      <c r="H31" s="304"/>
      <c r="I31" s="281"/>
      <c r="J31" s="280"/>
      <c r="K31" s="248"/>
      <c r="L31" s="387"/>
      <c r="M31" s="387"/>
      <c r="N31" s="387"/>
      <c r="O31" s="387"/>
      <c r="P31" s="387"/>
      <c r="Q31" s="387"/>
      <c r="R31" s="387"/>
      <c r="S31" s="387"/>
      <c r="T31" s="387"/>
      <c r="U31" s="387"/>
      <c r="V31" s="387"/>
      <c r="W31" s="387"/>
      <c r="X31" s="387"/>
      <c r="Y31" s="387"/>
      <c r="Z31" s="387"/>
      <c r="AA31" s="387"/>
      <c r="AB31" s="387"/>
      <c r="AC31" s="387"/>
      <c r="AD31" s="387"/>
      <c r="AE31" s="387"/>
      <c r="AF31" s="387"/>
      <c r="AG31" s="387"/>
      <c r="AH31" s="387"/>
      <c r="AI31" s="387"/>
      <c r="AJ31" s="387"/>
      <c r="AK31" s="387"/>
      <c r="AL31" s="387"/>
      <c r="AM31" s="387"/>
      <c r="AN31" s="387"/>
      <c r="AO31" s="387"/>
      <c r="AP31" s="387"/>
      <c r="AQ31" s="387"/>
      <c r="AR31" s="387"/>
      <c r="AS31" s="387"/>
      <c r="AT31" s="387"/>
      <c r="AU31" s="387"/>
      <c r="AV31" s="387"/>
      <c r="AW31" s="387"/>
      <c r="AX31" s="387"/>
      <c r="AY31" s="387"/>
      <c r="AZ31" s="387"/>
      <c r="BA31" s="387"/>
      <c r="BB31" s="387"/>
      <c r="BC31" s="387"/>
      <c r="BD31" s="387"/>
      <c r="BE31" s="387"/>
      <c r="BF31" s="387"/>
      <c r="BG31" s="387"/>
      <c r="BH31" s="387"/>
      <c r="BI31" s="387"/>
      <c r="BJ31" s="387"/>
      <c r="BK31" s="387"/>
      <c r="BL31" s="387"/>
      <c r="BM31" s="387"/>
      <c r="BN31" s="387"/>
      <c r="BO31" s="387"/>
      <c r="BP31" s="387"/>
      <c r="BQ31" s="387"/>
      <c r="BR31" s="387"/>
      <c r="BS31" s="387"/>
      <c r="BT31" s="387"/>
      <c r="BU31" s="387"/>
      <c r="BV31" s="387"/>
      <c r="BW31" s="387"/>
      <c r="BX31" s="387"/>
      <c r="BY31" s="387"/>
      <c r="BZ31" s="387"/>
      <c r="CA31" s="387"/>
      <c r="CB31" s="387"/>
      <c r="CC31" s="387"/>
      <c r="CD31" s="387"/>
      <c r="CE31" s="387"/>
      <c r="CF31" s="387"/>
      <c r="CG31" s="387"/>
      <c r="CH31" s="387"/>
      <c r="CI31" s="387"/>
      <c r="CJ31" s="387"/>
      <c r="CK31" s="387"/>
      <c r="CL31" s="387"/>
      <c r="CM31" s="387"/>
      <c r="CN31" s="387"/>
      <c r="CO31" s="387"/>
      <c r="CP31" s="387"/>
      <c r="CQ31" s="387"/>
      <c r="CR31" s="387"/>
      <c r="CS31" s="387"/>
      <c r="CT31" s="387"/>
      <c r="CU31" s="387"/>
      <c r="CV31" s="387"/>
      <c r="CW31" s="387"/>
      <c r="CX31" s="387"/>
      <c r="CY31" s="387"/>
      <c r="CZ31" s="387"/>
      <c r="DA31" s="387"/>
      <c r="DB31" s="387"/>
      <c r="DC31" s="387"/>
      <c r="DD31" s="387"/>
      <c r="DE31" s="387"/>
      <c r="DF31" s="387"/>
      <c r="DG31" s="387"/>
      <c r="DH31" s="387"/>
      <c r="DI31" s="387"/>
      <c r="DJ31" s="387"/>
      <c r="DK31" s="387"/>
      <c r="DL31" s="387"/>
      <c r="DM31" s="387"/>
      <c r="DN31" s="387"/>
      <c r="DO31" s="387"/>
      <c r="DP31" s="387"/>
      <c r="DQ31" s="387"/>
      <c r="DR31" s="387"/>
      <c r="DS31" s="387"/>
      <c r="DT31" s="387"/>
      <c r="DU31" s="387"/>
      <c r="DV31" s="387"/>
      <c r="DW31" s="387"/>
      <c r="DX31" s="387"/>
      <c r="DY31" s="387"/>
      <c r="DZ31" s="387"/>
      <c r="EA31" s="387"/>
      <c r="EB31" s="387"/>
      <c r="EC31" s="387"/>
      <c r="ED31" s="387"/>
      <c r="EE31" s="387"/>
      <c r="EF31" s="387"/>
      <c r="EG31" s="387"/>
      <c r="EH31" s="387"/>
      <c r="EI31" s="387"/>
      <c r="EJ31" s="387"/>
      <c r="EK31" s="387"/>
      <c r="EL31" s="387"/>
      <c r="EM31" s="387"/>
      <c r="EN31" s="387"/>
      <c r="EO31" s="387"/>
      <c r="EP31" s="387"/>
      <c r="EQ31" s="387"/>
      <c r="ER31" s="387"/>
      <c r="ES31" s="387"/>
      <c r="ET31" s="387"/>
      <c r="EU31" s="387"/>
      <c r="EV31" s="387"/>
      <c r="EW31" s="387"/>
      <c r="EX31" s="387"/>
      <c r="EY31" s="387"/>
      <c r="EZ31" s="387"/>
      <c r="FA31" s="387"/>
      <c r="FB31" s="387"/>
      <c r="FC31" s="387"/>
      <c r="FD31" s="387"/>
      <c r="FE31" s="387"/>
      <c r="FF31" s="387"/>
      <c r="FG31" s="387"/>
      <c r="FH31" s="387"/>
      <c r="FI31" s="387"/>
      <c r="FJ31" s="387"/>
      <c r="FK31" s="387"/>
      <c r="FL31" s="387"/>
      <c r="FM31" s="387"/>
      <c r="FN31" s="387"/>
      <c r="FO31" s="387"/>
      <c r="FP31" s="387"/>
      <c r="FQ31" s="387"/>
      <c r="FR31" s="387"/>
      <c r="FS31" s="387"/>
      <c r="FT31" s="387"/>
      <c r="FU31" s="387"/>
      <c r="FV31" s="387"/>
      <c r="FW31" s="387"/>
      <c r="FX31" s="387"/>
      <c r="FY31" s="387"/>
      <c r="FZ31" s="387"/>
      <c r="GA31" s="387"/>
      <c r="GB31" s="387"/>
      <c r="GC31" s="387"/>
      <c r="GD31" s="387"/>
      <c r="GE31" s="387"/>
      <c r="GF31" s="387"/>
      <c r="GG31" s="387"/>
      <c r="GH31" s="387"/>
      <c r="GI31" s="387"/>
      <c r="GJ31" s="387"/>
      <c r="GK31" s="387"/>
      <c r="GL31" s="387"/>
      <c r="GM31" s="387"/>
      <c r="GN31" s="387"/>
      <c r="GO31" s="387"/>
      <c r="GP31" s="387"/>
      <c r="GQ31" s="387"/>
      <c r="GR31" s="387"/>
      <c r="GS31" s="387"/>
      <c r="GT31" s="387"/>
      <c r="GU31" s="387"/>
      <c r="GV31" s="387"/>
      <c r="GW31" s="387"/>
      <c r="GX31" s="387"/>
      <c r="GY31" s="387"/>
      <c r="GZ31" s="387"/>
      <c r="HA31" s="387"/>
      <c r="HB31" s="387"/>
      <c r="HC31" s="387"/>
      <c r="HD31" s="387"/>
      <c r="HE31" s="387"/>
      <c r="HF31" s="387"/>
      <c r="HG31" s="387"/>
      <c r="HH31" s="387"/>
      <c r="HI31" s="387"/>
      <c r="HJ31" s="387"/>
      <c r="HK31" s="387"/>
      <c r="HL31" s="387"/>
      <c r="HM31" s="387"/>
      <c r="HN31" s="387"/>
      <c r="HO31" s="387"/>
      <c r="HP31" s="387"/>
      <c r="HQ31" s="387"/>
      <c r="HR31" s="387"/>
      <c r="HS31" s="387"/>
      <c r="HT31" s="387"/>
      <c r="HU31" s="387"/>
      <c r="HV31" s="387"/>
      <c r="HW31" s="387"/>
      <c r="HX31" s="387"/>
      <c r="HY31" s="387"/>
      <c r="HZ31" s="387"/>
      <c r="IA31" s="387"/>
      <c r="IB31" s="387"/>
      <c r="IC31" s="387"/>
      <c r="ID31" s="387"/>
      <c r="IE31" s="387"/>
      <c r="IF31" s="387"/>
      <c r="IG31" s="387"/>
      <c r="IH31" s="387"/>
      <c r="II31" s="387"/>
      <c r="IJ31" s="387"/>
      <c r="IK31" s="387"/>
      <c r="IL31" s="387"/>
      <c r="IM31" s="387"/>
      <c r="IN31" s="387"/>
      <c r="IO31" s="387"/>
      <c r="IP31" s="387"/>
      <c r="IQ31" s="387"/>
      <c r="IR31" s="387"/>
      <c r="IS31" s="387"/>
      <c r="IT31" s="387"/>
      <c r="IU31" s="391"/>
    </row>
    <row r="32" spans="1:255" ht="15.95" customHeight="1" thickBot="1">
      <c r="A32" s="406"/>
      <c r="B32" s="535"/>
      <c r="C32" s="327">
        <v>10</v>
      </c>
      <c r="D32" s="418"/>
      <c r="E32" s="371"/>
      <c r="F32" s="358"/>
      <c r="G32" s="358"/>
      <c r="H32" s="304"/>
      <c r="I32" s="281"/>
      <c r="J32" s="280"/>
      <c r="K32" s="248"/>
      <c r="L32" s="387"/>
      <c r="M32" s="387"/>
      <c r="N32" s="387"/>
      <c r="O32" s="387"/>
      <c r="P32" s="387"/>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7"/>
      <c r="BR32" s="387"/>
      <c r="BS32" s="387"/>
      <c r="BT32" s="387"/>
      <c r="BU32" s="387"/>
      <c r="BV32" s="387"/>
      <c r="BW32" s="387"/>
      <c r="BX32" s="387"/>
      <c r="BY32" s="387"/>
      <c r="BZ32" s="387"/>
      <c r="CA32" s="387"/>
      <c r="CB32" s="387"/>
      <c r="CC32" s="387"/>
      <c r="CD32" s="387"/>
      <c r="CE32" s="387"/>
      <c r="CF32" s="387"/>
      <c r="CG32" s="387"/>
      <c r="CH32" s="387"/>
      <c r="CI32" s="387"/>
      <c r="CJ32" s="387"/>
      <c r="CK32" s="387"/>
      <c r="CL32" s="387"/>
      <c r="CM32" s="387"/>
      <c r="CN32" s="387"/>
      <c r="CO32" s="387"/>
      <c r="CP32" s="387"/>
      <c r="CQ32" s="387"/>
      <c r="CR32" s="387"/>
      <c r="CS32" s="387"/>
      <c r="CT32" s="387"/>
      <c r="CU32" s="387"/>
      <c r="CV32" s="387"/>
      <c r="CW32" s="387"/>
      <c r="CX32" s="387"/>
      <c r="CY32" s="387"/>
      <c r="CZ32" s="387"/>
      <c r="DA32" s="387"/>
      <c r="DB32" s="387"/>
      <c r="DC32" s="387"/>
      <c r="DD32" s="387"/>
      <c r="DE32" s="387"/>
      <c r="DF32" s="387"/>
      <c r="DG32" s="387"/>
      <c r="DH32" s="387"/>
      <c r="DI32" s="387"/>
      <c r="DJ32" s="387"/>
      <c r="DK32" s="387"/>
      <c r="DL32" s="387"/>
      <c r="DM32" s="387"/>
      <c r="DN32" s="387"/>
      <c r="DO32" s="387"/>
      <c r="DP32" s="387"/>
      <c r="DQ32" s="387"/>
      <c r="DR32" s="387"/>
      <c r="DS32" s="387"/>
      <c r="DT32" s="387"/>
      <c r="DU32" s="387"/>
      <c r="DV32" s="387"/>
      <c r="DW32" s="387"/>
      <c r="DX32" s="387"/>
      <c r="DY32" s="387"/>
      <c r="DZ32" s="387"/>
      <c r="EA32" s="387"/>
      <c r="EB32" s="387"/>
      <c r="EC32" s="387"/>
      <c r="ED32" s="387"/>
      <c r="EE32" s="387"/>
      <c r="EF32" s="387"/>
      <c r="EG32" s="387"/>
      <c r="EH32" s="387"/>
      <c r="EI32" s="387"/>
      <c r="EJ32" s="387"/>
      <c r="EK32" s="387"/>
      <c r="EL32" s="387"/>
      <c r="EM32" s="387"/>
      <c r="EN32" s="387"/>
      <c r="EO32" s="387"/>
      <c r="EP32" s="387"/>
      <c r="EQ32" s="387"/>
      <c r="ER32" s="387"/>
      <c r="ES32" s="387"/>
      <c r="ET32" s="387"/>
      <c r="EU32" s="387"/>
      <c r="EV32" s="387"/>
      <c r="EW32" s="387"/>
      <c r="EX32" s="387"/>
      <c r="EY32" s="387"/>
      <c r="EZ32" s="387"/>
      <c r="FA32" s="387"/>
      <c r="FB32" s="387"/>
      <c r="FC32" s="387"/>
      <c r="FD32" s="387"/>
      <c r="FE32" s="387"/>
      <c r="FF32" s="387"/>
      <c r="FG32" s="387"/>
      <c r="FH32" s="387"/>
      <c r="FI32" s="387"/>
      <c r="FJ32" s="387"/>
      <c r="FK32" s="387"/>
      <c r="FL32" s="387"/>
      <c r="FM32" s="387"/>
      <c r="FN32" s="387"/>
      <c r="FO32" s="387"/>
      <c r="FP32" s="387"/>
      <c r="FQ32" s="387"/>
      <c r="FR32" s="387"/>
      <c r="FS32" s="387"/>
      <c r="FT32" s="387"/>
      <c r="FU32" s="387"/>
      <c r="FV32" s="387"/>
      <c r="FW32" s="387"/>
      <c r="FX32" s="387"/>
      <c r="FY32" s="387"/>
      <c r="FZ32" s="387"/>
      <c r="GA32" s="387"/>
      <c r="GB32" s="387"/>
      <c r="GC32" s="387"/>
      <c r="GD32" s="387"/>
      <c r="GE32" s="387"/>
      <c r="GF32" s="387"/>
      <c r="GG32" s="387"/>
      <c r="GH32" s="387"/>
      <c r="GI32" s="387"/>
      <c r="GJ32" s="387"/>
      <c r="GK32" s="387"/>
      <c r="GL32" s="387"/>
      <c r="GM32" s="387"/>
      <c r="GN32" s="387"/>
      <c r="GO32" s="387"/>
      <c r="GP32" s="387"/>
      <c r="GQ32" s="387"/>
      <c r="GR32" s="387"/>
      <c r="GS32" s="387"/>
      <c r="GT32" s="387"/>
      <c r="GU32" s="387"/>
      <c r="GV32" s="387"/>
      <c r="GW32" s="387"/>
      <c r="GX32" s="387"/>
      <c r="GY32" s="387"/>
      <c r="GZ32" s="387"/>
      <c r="HA32" s="387"/>
      <c r="HB32" s="387"/>
      <c r="HC32" s="387"/>
      <c r="HD32" s="387"/>
      <c r="HE32" s="387"/>
      <c r="HF32" s="387"/>
      <c r="HG32" s="387"/>
      <c r="HH32" s="387"/>
      <c r="HI32" s="387"/>
      <c r="HJ32" s="387"/>
      <c r="HK32" s="387"/>
      <c r="HL32" s="387"/>
      <c r="HM32" s="387"/>
      <c r="HN32" s="387"/>
      <c r="HO32" s="387"/>
      <c r="HP32" s="387"/>
      <c r="HQ32" s="387"/>
      <c r="HR32" s="387"/>
      <c r="HS32" s="387"/>
      <c r="HT32" s="387"/>
      <c r="HU32" s="387"/>
      <c r="HV32" s="387"/>
      <c r="HW32" s="387"/>
      <c r="HX32" s="387"/>
      <c r="HY32" s="387"/>
      <c r="HZ32" s="387"/>
      <c r="IA32" s="387"/>
      <c r="IB32" s="387"/>
      <c r="IC32" s="387"/>
      <c r="ID32" s="387"/>
      <c r="IE32" s="387"/>
      <c r="IF32" s="387"/>
      <c r="IG32" s="387"/>
      <c r="IH32" s="387"/>
      <c r="II32" s="387"/>
      <c r="IJ32" s="387"/>
      <c r="IK32" s="387"/>
      <c r="IL32" s="387"/>
      <c r="IM32" s="387"/>
      <c r="IN32" s="387"/>
      <c r="IO32" s="387"/>
      <c r="IP32" s="387"/>
      <c r="IQ32" s="387"/>
      <c r="IR32" s="387"/>
      <c r="IS32" s="387"/>
      <c r="IT32" s="387"/>
      <c r="IU32" s="391"/>
    </row>
    <row r="33" spans="1:255" ht="15.95" customHeight="1" thickBot="1">
      <c r="A33" s="406"/>
      <c r="B33" s="535"/>
      <c r="C33" s="327">
        <v>11</v>
      </c>
      <c r="D33" s="418"/>
      <c r="E33" s="371"/>
      <c r="F33" s="358"/>
      <c r="G33" s="358"/>
      <c r="H33" s="304"/>
      <c r="I33" s="281"/>
      <c r="J33" s="280"/>
      <c r="K33" s="248"/>
      <c r="L33" s="387"/>
      <c r="M33" s="387"/>
      <c r="N33" s="387"/>
      <c r="O33" s="387"/>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7"/>
      <c r="BS33" s="387"/>
      <c r="BT33" s="387"/>
      <c r="BU33" s="387"/>
      <c r="BV33" s="387"/>
      <c r="BW33" s="387"/>
      <c r="BX33" s="387"/>
      <c r="BY33" s="387"/>
      <c r="BZ33" s="387"/>
      <c r="CA33" s="387"/>
      <c r="CB33" s="387"/>
      <c r="CC33" s="387"/>
      <c r="CD33" s="387"/>
      <c r="CE33" s="387"/>
      <c r="CF33" s="387"/>
      <c r="CG33" s="387"/>
      <c r="CH33" s="387"/>
      <c r="CI33" s="387"/>
      <c r="CJ33" s="387"/>
      <c r="CK33" s="387"/>
      <c r="CL33" s="387"/>
      <c r="CM33" s="387"/>
      <c r="CN33" s="387"/>
      <c r="CO33" s="387"/>
      <c r="CP33" s="387"/>
      <c r="CQ33" s="387"/>
      <c r="CR33" s="387"/>
      <c r="CS33" s="387"/>
      <c r="CT33" s="387"/>
      <c r="CU33" s="387"/>
      <c r="CV33" s="387"/>
      <c r="CW33" s="387"/>
      <c r="CX33" s="387"/>
      <c r="CY33" s="387"/>
      <c r="CZ33" s="387"/>
      <c r="DA33" s="387"/>
      <c r="DB33" s="387"/>
      <c r="DC33" s="387"/>
      <c r="DD33" s="387"/>
      <c r="DE33" s="387"/>
      <c r="DF33" s="387"/>
      <c r="DG33" s="387"/>
      <c r="DH33" s="387"/>
      <c r="DI33" s="387"/>
      <c r="DJ33" s="387"/>
      <c r="DK33" s="387"/>
      <c r="DL33" s="387"/>
      <c r="DM33" s="387"/>
      <c r="DN33" s="387"/>
      <c r="DO33" s="387"/>
      <c r="DP33" s="387"/>
      <c r="DQ33" s="387"/>
      <c r="DR33" s="387"/>
      <c r="DS33" s="387"/>
      <c r="DT33" s="387"/>
      <c r="DU33" s="387"/>
      <c r="DV33" s="387"/>
      <c r="DW33" s="387"/>
      <c r="DX33" s="387"/>
      <c r="DY33" s="387"/>
      <c r="DZ33" s="387"/>
      <c r="EA33" s="387"/>
      <c r="EB33" s="387"/>
      <c r="EC33" s="387"/>
      <c r="ED33" s="387"/>
      <c r="EE33" s="387"/>
      <c r="EF33" s="387"/>
      <c r="EG33" s="387"/>
      <c r="EH33" s="387"/>
      <c r="EI33" s="387"/>
      <c r="EJ33" s="387"/>
      <c r="EK33" s="387"/>
      <c r="EL33" s="387"/>
      <c r="EM33" s="387"/>
      <c r="EN33" s="387"/>
      <c r="EO33" s="387"/>
      <c r="EP33" s="387"/>
      <c r="EQ33" s="387"/>
      <c r="ER33" s="387"/>
      <c r="ES33" s="387"/>
      <c r="ET33" s="387"/>
      <c r="EU33" s="387"/>
      <c r="EV33" s="387"/>
      <c r="EW33" s="387"/>
      <c r="EX33" s="387"/>
      <c r="EY33" s="387"/>
      <c r="EZ33" s="387"/>
      <c r="FA33" s="387"/>
      <c r="FB33" s="387"/>
      <c r="FC33" s="387"/>
      <c r="FD33" s="387"/>
      <c r="FE33" s="387"/>
      <c r="FF33" s="387"/>
      <c r="FG33" s="387"/>
      <c r="FH33" s="387"/>
      <c r="FI33" s="387"/>
      <c r="FJ33" s="387"/>
      <c r="FK33" s="387"/>
      <c r="FL33" s="387"/>
      <c r="FM33" s="387"/>
      <c r="FN33" s="387"/>
      <c r="FO33" s="387"/>
      <c r="FP33" s="387"/>
      <c r="FQ33" s="387"/>
      <c r="FR33" s="387"/>
      <c r="FS33" s="387"/>
      <c r="FT33" s="387"/>
      <c r="FU33" s="387"/>
      <c r="FV33" s="387"/>
      <c r="FW33" s="387"/>
      <c r="FX33" s="387"/>
      <c r="FY33" s="387"/>
      <c r="FZ33" s="387"/>
      <c r="GA33" s="387"/>
      <c r="GB33" s="387"/>
      <c r="GC33" s="387"/>
      <c r="GD33" s="387"/>
      <c r="GE33" s="387"/>
      <c r="GF33" s="387"/>
      <c r="GG33" s="387"/>
      <c r="GH33" s="387"/>
      <c r="GI33" s="387"/>
      <c r="GJ33" s="387"/>
      <c r="GK33" s="387"/>
      <c r="GL33" s="387"/>
      <c r="GM33" s="387"/>
      <c r="GN33" s="387"/>
      <c r="GO33" s="387"/>
      <c r="GP33" s="387"/>
      <c r="GQ33" s="387"/>
      <c r="GR33" s="387"/>
      <c r="GS33" s="387"/>
      <c r="GT33" s="387"/>
      <c r="GU33" s="387"/>
      <c r="GV33" s="387"/>
      <c r="GW33" s="387"/>
      <c r="GX33" s="387"/>
      <c r="GY33" s="387"/>
      <c r="GZ33" s="387"/>
      <c r="HA33" s="387"/>
      <c r="HB33" s="387"/>
      <c r="HC33" s="387"/>
      <c r="HD33" s="387"/>
      <c r="HE33" s="387"/>
      <c r="HF33" s="387"/>
      <c r="HG33" s="387"/>
      <c r="HH33" s="387"/>
      <c r="HI33" s="387"/>
      <c r="HJ33" s="387"/>
      <c r="HK33" s="387"/>
      <c r="HL33" s="387"/>
      <c r="HM33" s="387"/>
      <c r="HN33" s="387"/>
      <c r="HO33" s="387"/>
      <c r="HP33" s="387"/>
      <c r="HQ33" s="387"/>
      <c r="HR33" s="387"/>
      <c r="HS33" s="387"/>
      <c r="HT33" s="387"/>
      <c r="HU33" s="387"/>
      <c r="HV33" s="387"/>
      <c r="HW33" s="387"/>
      <c r="HX33" s="387"/>
      <c r="HY33" s="387"/>
      <c r="HZ33" s="387"/>
      <c r="IA33" s="387"/>
      <c r="IB33" s="387"/>
      <c r="IC33" s="387"/>
      <c r="ID33" s="387"/>
      <c r="IE33" s="387"/>
      <c r="IF33" s="387"/>
      <c r="IG33" s="387"/>
      <c r="IH33" s="387"/>
      <c r="II33" s="387"/>
      <c r="IJ33" s="387"/>
      <c r="IK33" s="387"/>
      <c r="IL33" s="387"/>
      <c r="IM33" s="387"/>
      <c r="IN33" s="387"/>
      <c r="IO33" s="387"/>
      <c r="IP33" s="387"/>
      <c r="IQ33" s="387"/>
      <c r="IR33" s="387"/>
      <c r="IS33" s="387"/>
      <c r="IT33" s="387"/>
      <c r="IU33" s="391"/>
    </row>
    <row r="34" spans="1:255" ht="15.95" customHeight="1" thickBot="1">
      <c r="A34" s="406"/>
      <c r="B34" s="535"/>
      <c r="C34" s="327">
        <v>12</v>
      </c>
      <c r="D34" s="418"/>
      <c r="E34" s="371"/>
      <c r="F34" s="358"/>
      <c r="G34" s="358"/>
      <c r="H34" s="304"/>
      <c r="I34" s="281"/>
      <c r="J34" s="280"/>
      <c r="K34" s="248"/>
      <c r="L34" s="387"/>
      <c r="M34" s="387"/>
      <c r="N34" s="387"/>
      <c r="O34" s="387"/>
      <c r="P34" s="387"/>
      <c r="Q34" s="387"/>
      <c r="R34" s="387"/>
      <c r="S34" s="387"/>
      <c r="T34" s="387"/>
      <c r="U34" s="387"/>
      <c r="V34" s="387"/>
      <c r="W34" s="387"/>
      <c r="X34" s="387"/>
      <c r="Y34" s="387"/>
      <c r="Z34" s="387"/>
      <c r="AA34" s="387"/>
      <c r="AB34" s="387"/>
      <c r="AC34" s="387"/>
      <c r="AD34" s="387"/>
      <c r="AE34" s="387"/>
      <c r="AF34" s="387"/>
      <c r="AG34" s="387"/>
      <c r="AH34" s="387"/>
      <c r="AI34" s="387"/>
      <c r="AJ34" s="387"/>
      <c r="AK34" s="387"/>
      <c r="AL34" s="387"/>
      <c r="AM34" s="387"/>
      <c r="AN34" s="387"/>
      <c r="AO34" s="387"/>
      <c r="AP34" s="387"/>
      <c r="AQ34" s="387"/>
      <c r="AR34" s="387"/>
      <c r="AS34" s="387"/>
      <c r="AT34" s="387"/>
      <c r="AU34" s="387"/>
      <c r="AV34" s="387"/>
      <c r="AW34" s="387"/>
      <c r="AX34" s="387"/>
      <c r="AY34" s="387"/>
      <c r="AZ34" s="387"/>
      <c r="BA34" s="387"/>
      <c r="BB34" s="387"/>
      <c r="BC34" s="387"/>
      <c r="BD34" s="387"/>
      <c r="BE34" s="387"/>
      <c r="BF34" s="387"/>
      <c r="BG34" s="387"/>
      <c r="BH34" s="387"/>
      <c r="BI34" s="387"/>
      <c r="BJ34" s="387"/>
      <c r="BK34" s="387"/>
      <c r="BL34" s="387"/>
      <c r="BM34" s="387"/>
      <c r="BN34" s="387"/>
      <c r="BO34" s="387"/>
      <c r="BP34" s="387"/>
      <c r="BQ34" s="387"/>
      <c r="BR34" s="387"/>
      <c r="BS34" s="387"/>
      <c r="BT34" s="387"/>
      <c r="BU34" s="387"/>
      <c r="BV34" s="387"/>
      <c r="BW34" s="387"/>
      <c r="BX34" s="387"/>
      <c r="BY34" s="387"/>
      <c r="BZ34" s="387"/>
      <c r="CA34" s="387"/>
      <c r="CB34" s="387"/>
      <c r="CC34" s="387"/>
      <c r="CD34" s="387"/>
      <c r="CE34" s="387"/>
      <c r="CF34" s="387"/>
      <c r="CG34" s="387"/>
      <c r="CH34" s="387"/>
      <c r="CI34" s="387"/>
      <c r="CJ34" s="387"/>
      <c r="CK34" s="387"/>
      <c r="CL34" s="387"/>
      <c r="CM34" s="387"/>
      <c r="CN34" s="387"/>
      <c r="CO34" s="387"/>
      <c r="CP34" s="387"/>
      <c r="CQ34" s="387"/>
      <c r="CR34" s="387"/>
      <c r="CS34" s="387"/>
      <c r="CT34" s="387"/>
      <c r="CU34" s="387"/>
      <c r="CV34" s="387"/>
      <c r="CW34" s="387"/>
      <c r="CX34" s="387"/>
      <c r="CY34" s="387"/>
      <c r="CZ34" s="387"/>
      <c r="DA34" s="387"/>
      <c r="DB34" s="387"/>
      <c r="DC34" s="387"/>
      <c r="DD34" s="387"/>
      <c r="DE34" s="387"/>
      <c r="DF34" s="387"/>
      <c r="DG34" s="387"/>
      <c r="DH34" s="387"/>
      <c r="DI34" s="387"/>
      <c r="DJ34" s="387"/>
      <c r="DK34" s="387"/>
      <c r="DL34" s="387"/>
      <c r="DM34" s="387"/>
      <c r="DN34" s="387"/>
      <c r="DO34" s="387"/>
      <c r="DP34" s="387"/>
      <c r="DQ34" s="387"/>
      <c r="DR34" s="387"/>
      <c r="DS34" s="387"/>
      <c r="DT34" s="387"/>
      <c r="DU34" s="387"/>
      <c r="DV34" s="387"/>
      <c r="DW34" s="387"/>
      <c r="DX34" s="387"/>
      <c r="DY34" s="387"/>
      <c r="DZ34" s="387"/>
      <c r="EA34" s="387"/>
      <c r="EB34" s="387"/>
      <c r="EC34" s="387"/>
      <c r="ED34" s="387"/>
      <c r="EE34" s="387"/>
      <c r="EF34" s="387"/>
      <c r="EG34" s="387"/>
      <c r="EH34" s="387"/>
      <c r="EI34" s="387"/>
      <c r="EJ34" s="387"/>
      <c r="EK34" s="387"/>
      <c r="EL34" s="387"/>
      <c r="EM34" s="387"/>
      <c r="EN34" s="387"/>
      <c r="EO34" s="387"/>
      <c r="EP34" s="387"/>
      <c r="EQ34" s="387"/>
      <c r="ER34" s="387"/>
      <c r="ES34" s="387"/>
      <c r="ET34" s="387"/>
      <c r="EU34" s="387"/>
      <c r="EV34" s="387"/>
      <c r="EW34" s="387"/>
      <c r="EX34" s="387"/>
      <c r="EY34" s="387"/>
      <c r="EZ34" s="387"/>
      <c r="FA34" s="387"/>
      <c r="FB34" s="387"/>
      <c r="FC34" s="387"/>
      <c r="FD34" s="387"/>
      <c r="FE34" s="387"/>
      <c r="FF34" s="387"/>
      <c r="FG34" s="387"/>
      <c r="FH34" s="387"/>
      <c r="FI34" s="387"/>
      <c r="FJ34" s="387"/>
      <c r="FK34" s="387"/>
      <c r="FL34" s="387"/>
      <c r="FM34" s="387"/>
      <c r="FN34" s="387"/>
      <c r="FO34" s="387"/>
      <c r="FP34" s="387"/>
      <c r="FQ34" s="387"/>
      <c r="FR34" s="387"/>
      <c r="FS34" s="387"/>
      <c r="FT34" s="387"/>
      <c r="FU34" s="387"/>
      <c r="FV34" s="387"/>
      <c r="FW34" s="387"/>
      <c r="FX34" s="387"/>
      <c r="FY34" s="387"/>
      <c r="FZ34" s="387"/>
      <c r="GA34" s="387"/>
      <c r="GB34" s="387"/>
      <c r="GC34" s="387"/>
      <c r="GD34" s="387"/>
      <c r="GE34" s="387"/>
      <c r="GF34" s="387"/>
      <c r="GG34" s="387"/>
      <c r="GH34" s="387"/>
      <c r="GI34" s="387"/>
      <c r="GJ34" s="387"/>
      <c r="GK34" s="387"/>
      <c r="GL34" s="387"/>
      <c r="GM34" s="387"/>
      <c r="GN34" s="387"/>
      <c r="GO34" s="387"/>
      <c r="GP34" s="387"/>
      <c r="GQ34" s="387"/>
      <c r="GR34" s="387"/>
      <c r="GS34" s="387"/>
      <c r="GT34" s="387"/>
      <c r="GU34" s="387"/>
      <c r="GV34" s="387"/>
      <c r="GW34" s="387"/>
      <c r="GX34" s="387"/>
      <c r="GY34" s="387"/>
      <c r="GZ34" s="387"/>
      <c r="HA34" s="387"/>
      <c r="HB34" s="387"/>
      <c r="HC34" s="387"/>
      <c r="HD34" s="387"/>
      <c r="HE34" s="387"/>
      <c r="HF34" s="387"/>
      <c r="HG34" s="387"/>
      <c r="HH34" s="387"/>
      <c r="HI34" s="387"/>
      <c r="HJ34" s="387"/>
      <c r="HK34" s="387"/>
      <c r="HL34" s="387"/>
      <c r="HM34" s="387"/>
      <c r="HN34" s="387"/>
      <c r="HO34" s="387"/>
      <c r="HP34" s="387"/>
      <c r="HQ34" s="387"/>
      <c r="HR34" s="387"/>
      <c r="HS34" s="387"/>
      <c r="HT34" s="387"/>
      <c r="HU34" s="387"/>
      <c r="HV34" s="387"/>
      <c r="HW34" s="387"/>
      <c r="HX34" s="387"/>
      <c r="HY34" s="387"/>
      <c r="HZ34" s="387"/>
      <c r="IA34" s="387"/>
      <c r="IB34" s="387"/>
      <c r="IC34" s="387"/>
      <c r="ID34" s="387"/>
      <c r="IE34" s="387"/>
      <c r="IF34" s="387"/>
      <c r="IG34" s="387"/>
      <c r="IH34" s="387"/>
      <c r="II34" s="387"/>
      <c r="IJ34" s="387"/>
      <c r="IK34" s="387"/>
      <c r="IL34" s="387"/>
      <c r="IM34" s="387"/>
      <c r="IN34" s="387"/>
      <c r="IO34" s="387"/>
      <c r="IP34" s="387"/>
      <c r="IQ34" s="387"/>
      <c r="IR34" s="387"/>
      <c r="IS34" s="387"/>
      <c r="IT34" s="387"/>
      <c r="IU34" s="391"/>
    </row>
    <row r="35" spans="1:255" ht="15.95" customHeight="1" thickBot="1">
      <c r="A35" s="406"/>
      <c r="B35" s="535"/>
      <c r="C35" s="327">
        <v>13</v>
      </c>
      <c r="D35" s="418"/>
      <c r="E35" s="371"/>
      <c r="F35" s="358"/>
      <c r="G35" s="358"/>
      <c r="H35" s="304"/>
      <c r="I35" s="281"/>
      <c r="J35" s="280"/>
      <c r="K35" s="248"/>
      <c r="L35" s="387"/>
      <c r="M35" s="387"/>
      <c r="N35" s="387"/>
      <c r="O35" s="387"/>
      <c r="P35" s="387"/>
      <c r="Q35" s="387"/>
      <c r="R35" s="387"/>
      <c r="S35" s="387"/>
      <c r="T35" s="387"/>
      <c r="U35" s="387"/>
      <c r="V35" s="387"/>
      <c r="W35" s="387"/>
      <c r="X35" s="387"/>
      <c r="Y35" s="387"/>
      <c r="Z35" s="387"/>
      <c r="AA35" s="387"/>
      <c r="AB35" s="387"/>
      <c r="AC35" s="387"/>
      <c r="AD35" s="387"/>
      <c r="AE35" s="387"/>
      <c r="AF35" s="387"/>
      <c r="AG35" s="387"/>
      <c r="AH35" s="387"/>
      <c r="AI35" s="387"/>
      <c r="AJ35" s="387"/>
      <c r="AK35" s="387"/>
      <c r="AL35" s="387"/>
      <c r="AM35" s="387"/>
      <c r="AN35" s="387"/>
      <c r="AO35" s="387"/>
      <c r="AP35" s="387"/>
      <c r="AQ35" s="387"/>
      <c r="AR35" s="387"/>
      <c r="AS35" s="387"/>
      <c r="AT35" s="387"/>
      <c r="AU35" s="387"/>
      <c r="AV35" s="387"/>
      <c r="AW35" s="387"/>
      <c r="AX35" s="387"/>
      <c r="AY35" s="387"/>
      <c r="AZ35" s="387"/>
      <c r="BA35" s="387"/>
      <c r="BB35" s="387"/>
      <c r="BC35" s="387"/>
      <c r="BD35" s="387"/>
      <c r="BE35" s="387"/>
      <c r="BF35" s="387"/>
      <c r="BG35" s="387"/>
      <c r="BH35" s="387"/>
      <c r="BI35" s="387"/>
      <c r="BJ35" s="387"/>
      <c r="BK35" s="387"/>
      <c r="BL35" s="387"/>
      <c r="BM35" s="387"/>
      <c r="BN35" s="387"/>
      <c r="BO35" s="387"/>
      <c r="BP35" s="387"/>
      <c r="BQ35" s="387"/>
      <c r="BR35" s="387"/>
      <c r="BS35" s="387"/>
      <c r="BT35" s="387"/>
      <c r="BU35" s="387"/>
      <c r="BV35" s="387"/>
      <c r="BW35" s="387"/>
      <c r="BX35" s="387"/>
      <c r="BY35" s="387"/>
      <c r="BZ35" s="387"/>
      <c r="CA35" s="387"/>
      <c r="CB35" s="387"/>
      <c r="CC35" s="387"/>
      <c r="CD35" s="387"/>
      <c r="CE35" s="387"/>
      <c r="CF35" s="387"/>
      <c r="CG35" s="387"/>
      <c r="CH35" s="387"/>
      <c r="CI35" s="387"/>
      <c r="CJ35" s="387"/>
      <c r="CK35" s="387"/>
      <c r="CL35" s="387"/>
      <c r="CM35" s="387"/>
      <c r="CN35" s="387"/>
      <c r="CO35" s="387"/>
      <c r="CP35" s="387"/>
      <c r="CQ35" s="387"/>
      <c r="CR35" s="387"/>
      <c r="CS35" s="387"/>
      <c r="CT35" s="387"/>
      <c r="CU35" s="387"/>
      <c r="CV35" s="387"/>
      <c r="CW35" s="387"/>
      <c r="CX35" s="387"/>
      <c r="CY35" s="387"/>
      <c r="CZ35" s="387"/>
      <c r="DA35" s="387"/>
      <c r="DB35" s="387"/>
      <c r="DC35" s="387"/>
      <c r="DD35" s="387"/>
      <c r="DE35" s="387"/>
      <c r="DF35" s="387"/>
      <c r="DG35" s="387"/>
      <c r="DH35" s="387"/>
      <c r="DI35" s="387"/>
      <c r="DJ35" s="387"/>
      <c r="DK35" s="387"/>
      <c r="DL35" s="387"/>
      <c r="DM35" s="387"/>
      <c r="DN35" s="387"/>
      <c r="DO35" s="387"/>
      <c r="DP35" s="387"/>
      <c r="DQ35" s="387"/>
      <c r="DR35" s="387"/>
      <c r="DS35" s="387"/>
      <c r="DT35" s="387"/>
      <c r="DU35" s="387"/>
      <c r="DV35" s="387"/>
      <c r="DW35" s="387"/>
      <c r="DX35" s="387"/>
      <c r="DY35" s="387"/>
      <c r="DZ35" s="387"/>
      <c r="EA35" s="387"/>
      <c r="EB35" s="387"/>
      <c r="EC35" s="387"/>
      <c r="ED35" s="387"/>
      <c r="EE35" s="387"/>
      <c r="EF35" s="387"/>
      <c r="EG35" s="387"/>
      <c r="EH35" s="387"/>
      <c r="EI35" s="387"/>
      <c r="EJ35" s="387"/>
      <c r="EK35" s="387"/>
      <c r="EL35" s="387"/>
      <c r="EM35" s="387"/>
      <c r="EN35" s="387"/>
      <c r="EO35" s="387"/>
      <c r="EP35" s="387"/>
      <c r="EQ35" s="387"/>
      <c r="ER35" s="387"/>
      <c r="ES35" s="387"/>
      <c r="ET35" s="387"/>
      <c r="EU35" s="387"/>
      <c r="EV35" s="387"/>
      <c r="EW35" s="387"/>
      <c r="EX35" s="387"/>
      <c r="EY35" s="387"/>
      <c r="EZ35" s="387"/>
      <c r="FA35" s="387"/>
      <c r="FB35" s="387"/>
      <c r="FC35" s="387"/>
      <c r="FD35" s="387"/>
      <c r="FE35" s="387"/>
      <c r="FF35" s="387"/>
      <c r="FG35" s="387"/>
      <c r="FH35" s="387"/>
      <c r="FI35" s="387"/>
      <c r="FJ35" s="387"/>
      <c r="FK35" s="387"/>
      <c r="FL35" s="387"/>
      <c r="FM35" s="387"/>
      <c r="FN35" s="387"/>
      <c r="FO35" s="387"/>
      <c r="FP35" s="387"/>
      <c r="FQ35" s="387"/>
      <c r="FR35" s="387"/>
      <c r="FS35" s="387"/>
      <c r="FT35" s="387"/>
      <c r="FU35" s="387"/>
      <c r="FV35" s="387"/>
      <c r="FW35" s="387"/>
      <c r="FX35" s="387"/>
      <c r="FY35" s="387"/>
      <c r="FZ35" s="387"/>
      <c r="GA35" s="387"/>
      <c r="GB35" s="387"/>
      <c r="GC35" s="387"/>
      <c r="GD35" s="387"/>
      <c r="GE35" s="387"/>
      <c r="GF35" s="387"/>
      <c r="GG35" s="387"/>
      <c r="GH35" s="387"/>
      <c r="GI35" s="387"/>
      <c r="GJ35" s="387"/>
      <c r="GK35" s="387"/>
      <c r="GL35" s="387"/>
      <c r="GM35" s="387"/>
      <c r="GN35" s="387"/>
      <c r="GO35" s="387"/>
      <c r="GP35" s="387"/>
      <c r="GQ35" s="387"/>
      <c r="GR35" s="387"/>
      <c r="GS35" s="387"/>
      <c r="GT35" s="387"/>
      <c r="GU35" s="387"/>
      <c r="GV35" s="387"/>
      <c r="GW35" s="387"/>
      <c r="GX35" s="387"/>
      <c r="GY35" s="387"/>
      <c r="GZ35" s="387"/>
      <c r="HA35" s="387"/>
      <c r="HB35" s="387"/>
      <c r="HC35" s="387"/>
      <c r="HD35" s="387"/>
      <c r="HE35" s="387"/>
      <c r="HF35" s="387"/>
      <c r="HG35" s="387"/>
      <c r="HH35" s="387"/>
      <c r="HI35" s="387"/>
      <c r="HJ35" s="387"/>
      <c r="HK35" s="387"/>
      <c r="HL35" s="387"/>
      <c r="HM35" s="387"/>
      <c r="HN35" s="387"/>
      <c r="HO35" s="387"/>
      <c r="HP35" s="387"/>
      <c r="HQ35" s="387"/>
      <c r="HR35" s="387"/>
      <c r="HS35" s="387"/>
      <c r="HT35" s="387"/>
      <c r="HU35" s="387"/>
      <c r="HV35" s="387"/>
      <c r="HW35" s="387"/>
      <c r="HX35" s="387"/>
      <c r="HY35" s="387"/>
      <c r="HZ35" s="387"/>
      <c r="IA35" s="387"/>
      <c r="IB35" s="387"/>
      <c r="IC35" s="387"/>
      <c r="ID35" s="387"/>
      <c r="IE35" s="387"/>
      <c r="IF35" s="387"/>
      <c r="IG35" s="387"/>
      <c r="IH35" s="387"/>
      <c r="II35" s="387"/>
      <c r="IJ35" s="387"/>
      <c r="IK35" s="387"/>
      <c r="IL35" s="387"/>
      <c r="IM35" s="387"/>
      <c r="IN35" s="387"/>
      <c r="IO35" s="387"/>
      <c r="IP35" s="387"/>
      <c r="IQ35" s="387"/>
      <c r="IR35" s="387"/>
      <c r="IS35" s="387"/>
      <c r="IT35" s="387"/>
      <c r="IU35" s="391"/>
    </row>
    <row r="36" spans="1:255" ht="15.95" customHeight="1" thickBot="1">
      <c r="A36" s="406"/>
      <c r="B36" s="535"/>
      <c r="C36" s="327">
        <v>14</v>
      </c>
      <c r="D36" s="418"/>
      <c r="E36" s="371"/>
      <c r="F36" s="358"/>
      <c r="G36" s="358"/>
      <c r="H36" s="304"/>
      <c r="I36" s="281"/>
      <c r="J36" s="280"/>
      <c r="K36" s="248"/>
      <c r="L36" s="387"/>
      <c r="M36" s="387"/>
      <c r="N36" s="387"/>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AN36" s="387"/>
      <c r="AO36" s="387"/>
      <c r="AP36" s="387"/>
      <c r="AQ36" s="387"/>
      <c r="AR36" s="387"/>
      <c r="AS36" s="387"/>
      <c r="AT36" s="387"/>
      <c r="AU36" s="387"/>
      <c r="AV36" s="387"/>
      <c r="AW36" s="387"/>
      <c r="AX36" s="387"/>
      <c r="AY36" s="387"/>
      <c r="AZ36" s="387"/>
      <c r="BA36" s="387"/>
      <c r="BB36" s="387"/>
      <c r="BC36" s="387"/>
      <c r="BD36" s="387"/>
      <c r="BE36" s="387"/>
      <c r="BF36" s="387"/>
      <c r="BG36" s="387"/>
      <c r="BH36" s="387"/>
      <c r="BI36" s="387"/>
      <c r="BJ36" s="387"/>
      <c r="BK36" s="387"/>
      <c r="BL36" s="387"/>
      <c r="BM36" s="387"/>
      <c r="BN36" s="387"/>
      <c r="BO36" s="387"/>
      <c r="BP36" s="387"/>
      <c r="BQ36" s="387"/>
      <c r="BR36" s="387"/>
      <c r="BS36" s="387"/>
      <c r="BT36" s="387"/>
      <c r="BU36" s="387"/>
      <c r="BV36" s="387"/>
      <c r="BW36" s="387"/>
      <c r="BX36" s="387"/>
      <c r="BY36" s="387"/>
      <c r="BZ36" s="387"/>
      <c r="CA36" s="387"/>
      <c r="CB36" s="387"/>
      <c r="CC36" s="387"/>
      <c r="CD36" s="387"/>
      <c r="CE36" s="387"/>
      <c r="CF36" s="387"/>
      <c r="CG36" s="387"/>
      <c r="CH36" s="387"/>
      <c r="CI36" s="387"/>
      <c r="CJ36" s="387"/>
      <c r="CK36" s="387"/>
      <c r="CL36" s="387"/>
      <c r="CM36" s="387"/>
      <c r="CN36" s="387"/>
      <c r="CO36" s="387"/>
      <c r="CP36" s="387"/>
      <c r="CQ36" s="387"/>
      <c r="CR36" s="387"/>
      <c r="CS36" s="387"/>
      <c r="CT36" s="387"/>
      <c r="CU36" s="387"/>
      <c r="CV36" s="387"/>
      <c r="CW36" s="387"/>
      <c r="CX36" s="387"/>
      <c r="CY36" s="387"/>
      <c r="CZ36" s="387"/>
      <c r="DA36" s="387"/>
      <c r="DB36" s="387"/>
      <c r="DC36" s="387"/>
      <c r="DD36" s="387"/>
      <c r="DE36" s="387"/>
      <c r="DF36" s="387"/>
      <c r="DG36" s="387"/>
      <c r="DH36" s="387"/>
      <c r="DI36" s="387"/>
      <c r="DJ36" s="387"/>
      <c r="DK36" s="387"/>
      <c r="DL36" s="387"/>
      <c r="DM36" s="387"/>
      <c r="DN36" s="387"/>
      <c r="DO36" s="387"/>
      <c r="DP36" s="387"/>
      <c r="DQ36" s="387"/>
      <c r="DR36" s="387"/>
      <c r="DS36" s="387"/>
      <c r="DT36" s="387"/>
      <c r="DU36" s="387"/>
      <c r="DV36" s="387"/>
      <c r="DW36" s="387"/>
      <c r="DX36" s="387"/>
      <c r="DY36" s="387"/>
      <c r="DZ36" s="387"/>
      <c r="EA36" s="387"/>
      <c r="EB36" s="387"/>
      <c r="EC36" s="387"/>
      <c r="ED36" s="387"/>
      <c r="EE36" s="387"/>
      <c r="EF36" s="387"/>
      <c r="EG36" s="387"/>
      <c r="EH36" s="387"/>
      <c r="EI36" s="387"/>
      <c r="EJ36" s="387"/>
      <c r="EK36" s="387"/>
      <c r="EL36" s="387"/>
      <c r="EM36" s="387"/>
      <c r="EN36" s="387"/>
      <c r="EO36" s="387"/>
      <c r="EP36" s="387"/>
      <c r="EQ36" s="387"/>
      <c r="ER36" s="387"/>
      <c r="ES36" s="387"/>
      <c r="ET36" s="387"/>
      <c r="EU36" s="387"/>
      <c r="EV36" s="387"/>
      <c r="EW36" s="387"/>
      <c r="EX36" s="387"/>
      <c r="EY36" s="387"/>
      <c r="EZ36" s="387"/>
      <c r="FA36" s="387"/>
      <c r="FB36" s="387"/>
      <c r="FC36" s="387"/>
      <c r="FD36" s="387"/>
      <c r="FE36" s="387"/>
      <c r="FF36" s="387"/>
      <c r="FG36" s="387"/>
      <c r="FH36" s="387"/>
      <c r="FI36" s="387"/>
      <c r="FJ36" s="387"/>
      <c r="FK36" s="387"/>
      <c r="FL36" s="387"/>
      <c r="FM36" s="387"/>
      <c r="FN36" s="387"/>
      <c r="FO36" s="387"/>
      <c r="FP36" s="387"/>
      <c r="FQ36" s="387"/>
      <c r="FR36" s="387"/>
      <c r="FS36" s="387"/>
      <c r="FT36" s="387"/>
      <c r="FU36" s="387"/>
      <c r="FV36" s="387"/>
      <c r="FW36" s="387"/>
      <c r="FX36" s="387"/>
      <c r="FY36" s="387"/>
      <c r="FZ36" s="387"/>
      <c r="GA36" s="387"/>
      <c r="GB36" s="387"/>
      <c r="GC36" s="387"/>
      <c r="GD36" s="387"/>
      <c r="GE36" s="387"/>
      <c r="GF36" s="387"/>
      <c r="GG36" s="387"/>
      <c r="GH36" s="387"/>
      <c r="GI36" s="387"/>
      <c r="GJ36" s="387"/>
      <c r="GK36" s="387"/>
      <c r="GL36" s="387"/>
      <c r="GM36" s="387"/>
      <c r="GN36" s="387"/>
      <c r="GO36" s="387"/>
      <c r="GP36" s="387"/>
      <c r="GQ36" s="387"/>
      <c r="GR36" s="387"/>
      <c r="GS36" s="387"/>
      <c r="GT36" s="387"/>
      <c r="GU36" s="387"/>
      <c r="GV36" s="387"/>
      <c r="GW36" s="387"/>
      <c r="GX36" s="387"/>
      <c r="GY36" s="387"/>
      <c r="GZ36" s="387"/>
      <c r="HA36" s="387"/>
      <c r="HB36" s="387"/>
      <c r="HC36" s="387"/>
      <c r="HD36" s="387"/>
      <c r="HE36" s="387"/>
      <c r="HF36" s="387"/>
      <c r="HG36" s="387"/>
      <c r="HH36" s="387"/>
      <c r="HI36" s="387"/>
      <c r="HJ36" s="387"/>
      <c r="HK36" s="387"/>
      <c r="HL36" s="387"/>
      <c r="HM36" s="387"/>
      <c r="HN36" s="387"/>
      <c r="HO36" s="387"/>
      <c r="HP36" s="387"/>
      <c r="HQ36" s="387"/>
      <c r="HR36" s="387"/>
      <c r="HS36" s="387"/>
      <c r="HT36" s="387"/>
      <c r="HU36" s="387"/>
      <c r="HV36" s="387"/>
      <c r="HW36" s="387"/>
      <c r="HX36" s="387"/>
      <c r="HY36" s="387"/>
      <c r="HZ36" s="387"/>
      <c r="IA36" s="387"/>
      <c r="IB36" s="387"/>
      <c r="IC36" s="387"/>
      <c r="ID36" s="387"/>
      <c r="IE36" s="387"/>
      <c r="IF36" s="387"/>
      <c r="IG36" s="387"/>
      <c r="IH36" s="387"/>
      <c r="II36" s="387"/>
      <c r="IJ36" s="387"/>
      <c r="IK36" s="387"/>
      <c r="IL36" s="387"/>
      <c r="IM36" s="387"/>
      <c r="IN36" s="387"/>
      <c r="IO36" s="387"/>
      <c r="IP36" s="387"/>
      <c r="IQ36" s="387"/>
      <c r="IR36" s="387"/>
      <c r="IS36" s="387"/>
      <c r="IT36" s="387"/>
      <c r="IU36" s="391"/>
    </row>
    <row r="37" spans="1:255" ht="15.95" customHeight="1" thickBot="1">
      <c r="A37" s="406"/>
      <c r="B37" s="535"/>
      <c r="C37" s="327">
        <v>15</v>
      </c>
      <c r="D37" s="418"/>
      <c r="E37" s="371"/>
      <c r="F37" s="358"/>
      <c r="G37" s="358"/>
      <c r="H37" s="536"/>
      <c r="I37" s="537"/>
      <c r="J37" s="280"/>
      <c r="K37" s="248"/>
      <c r="L37" s="387"/>
      <c r="M37" s="387"/>
      <c r="N37" s="387"/>
      <c r="O37" s="387"/>
      <c r="P37" s="387"/>
      <c r="Q37" s="387"/>
      <c r="R37" s="387"/>
      <c r="S37" s="387"/>
      <c r="T37" s="387"/>
      <c r="U37" s="387"/>
      <c r="V37" s="387"/>
      <c r="W37" s="387"/>
      <c r="X37" s="387"/>
      <c r="Y37" s="387"/>
      <c r="Z37" s="387"/>
      <c r="AA37" s="387"/>
      <c r="AB37" s="387"/>
      <c r="AC37" s="387"/>
      <c r="AD37" s="387"/>
      <c r="AE37" s="387"/>
      <c r="AF37" s="387"/>
      <c r="AG37" s="387"/>
      <c r="AH37" s="387"/>
      <c r="AI37" s="387"/>
      <c r="AJ37" s="387"/>
      <c r="AK37" s="387"/>
      <c r="AL37" s="387"/>
      <c r="AM37" s="387"/>
      <c r="AN37" s="387"/>
      <c r="AO37" s="387"/>
      <c r="AP37" s="387"/>
      <c r="AQ37" s="387"/>
      <c r="AR37" s="387"/>
      <c r="AS37" s="387"/>
      <c r="AT37" s="387"/>
      <c r="AU37" s="387"/>
      <c r="AV37" s="387"/>
      <c r="AW37" s="387"/>
      <c r="AX37" s="387"/>
      <c r="AY37" s="387"/>
      <c r="AZ37" s="387"/>
      <c r="BA37" s="387"/>
      <c r="BB37" s="387"/>
      <c r="BC37" s="387"/>
      <c r="BD37" s="387"/>
      <c r="BE37" s="387"/>
      <c r="BF37" s="387"/>
      <c r="BG37" s="387"/>
      <c r="BH37" s="387"/>
      <c r="BI37" s="387"/>
      <c r="BJ37" s="387"/>
      <c r="BK37" s="387"/>
      <c r="BL37" s="387"/>
      <c r="BM37" s="387"/>
      <c r="BN37" s="387"/>
      <c r="BO37" s="387"/>
      <c r="BP37" s="387"/>
      <c r="BQ37" s="387"/>
      <c r="BR37" s="387"/>
      <c r="BS37" s="387"/>
      <c r="BT37" s="387"/>
      <c r="BU37" s="387"/>
      <c r="BV37" s="387"/>
      <c r="BW37" s="387"/>
      <c r="BX37" s="387"/>
      <c r="BY37" s="387"/>
      <c r="BZ37" s="387"/>
      <c r="CA37" s="387"/>
      <c r="CB37" s="387"/>
      <c r="CC37" s="387"/>
      <c r="CD37" s="387"/>
      <c r="CE37" s="387"/>
      <c r="CF37" s="387"/>
      <c r="CG37" s="387"/>
      <c r="CH37" s="387"/>
      <c r="CI37" s="387"/>
      <c r="CJ37" s="387"/>
      <c r="CK37" s="387"/>
      <c r="CL37" s="387"/>
      <c r="CM37" s="387"/>
      <c r="CN37" s="387"/>
      <c r="CO37" s="387"/>
      <c r="CP37" s="387"/>
      <c r="CQ37" s="387"/>
      <c r="CR37" s="387"/>
      <c r="CS37" s="387"/>
      <c r="CT37" s="387"/>
      <c r="CU37" s="387"/>
      <c r="CV37" s="387"/>
      <c r="CW37" s="387"/>
      <c r="CX37" s="387"/>
      <c r="CY37" s="387"/>
      <c r="CZ37" s="387"/>
      <c r="DA37" s="387"/>
      <c r="DB37" s="387"/>
      <c r="DC37" s="387"/>
      <c r="DD37" s="387"/>
      <c r="DE37" s="387"/>
      <c r="DF37" s="387"/>
      <c r="DG37" s="387"/>
      <c r="DH37" s="387"/>
      <c r="DI37" s="387"/>
      <c r="DJ37" s="387"/>
      <c r="DK37" s="387"/>
      <c r="DL37" s="387"/>
      <c r="DM37" s="387"/>
      <c r="DN37" s="387"/>
      <c r="DO37" s="387"/>
      <c r="DP37" s="387"/>
      <c r="DQ37" s="387"/>
      <c r="DR37" s="387"/>
      <c r="DS37" s="387"/>
      <c r="DT37" s="387"/>
      <c r="DU37" s="387"/>
      <c r="DV37" s="387"/>
      <c r="DW37" s="387"/>
      <c r="DX37" s="387"/>
      <c r="DY37" s="387"/>
      <c r="DZ37" s="387"/>
      <c r="EA37" s="387"/>
      <c r="EB37" s="387"/>
      <c r="EC37" s="387"/>
      <c r="ED37" s="387"/>
      <c r="EE37" s="387"/>
      <c r="EF37" s="387"/>
      <c r="EG37" s="387"/>
      <c r="EH37" s="387"/>
      <c r="EI37" s="387"/>
      <c r="EJ37" s="387"/>
      <c r="EK37" s="387"/>
      <c r="EL37" s="387"/>
      <c r="EM37" s="387"/>
      <c r="EN37" s="387"/>
      <c r="EO37" s="387"/>
      <c r="EP37" s="387"/>
      <c r="EQ37" s="387"/>
      <c r="ER37" s="387"/>
      <c r="ES37" s="387"/>
      <c r="ET37" s="387"/>
      <c r="EU37" s="387"/>
      <c r="EV37" s="387"/>
      <c r="EW37" s="387"/>
      <c r="EX37" s="387"/>
      <c r="EY37" s="387"/>
      <c r="EZ37" s="387"/>
      <c r="FA37" s="387"/>
      <c r="FB37" s="387"/>
      <c r="FC37" s="387"/>
      <c r="FD37" s="387"/>
      <c r="FE37" s="387"/>
      <c r="FF37" s="387"/>
      <c r="FG37" s="387"/>
      <c r="FH37" s="387"/>
      <c r="FI37" s="387"/>
      <c r="FJ37" s="387"/>
      <c r="FK37" s="387"/>
      <c r="FL37" s="387"/>
      <c r="FM37" s="387"/>
      <c r="FN37" s="387"/>
      <c r="FO37" s="387"/>
      <c r="FP37" s="387"/>
      <c r="FQ37" s="387"/>
      <c r="FR37" s="387"/>
      <c r="FS37" s="387"/>
      <c r="FT37" s="387"/>
      <c r="FU37" s="387"/>
      <c r="FV37" s="387"/>
      <c r="FW37" s="387"/>
      <c r="FX37" s="387"/>
      <c r="FY37" s="387"/>
      <c r="FZ37" s="387"/>
      <c r="GA37" s="387"/>
      <c r="GB37" s="387"/>
      <c r="GC37" s="387"/>
      <c r="GD37" s="387"/>
      <c r="GE37" s="387"/>
      <c r="GF37" s="387"/>
      <c r="GG37" s="387"/>
      <c r="GH37" s="387"/>
      <c r="GI37" s="387"/>
      <c r="GJ37" s="387"/>
      <c r="GK37" s="387"/>
      <c r="GL37" s="387"/>
      <c r="GM37" s="387"/>
      <c r="GN37" s="387"/>
      <c r="GO37" s="387"/>
      <c r="GP37" s="387"/>
      <c r="GQ37" s="387"/>
      <c r="GR37" s="387"/>
      <c r="GS37" s="387"/>
      <c r="GT37" s="387"/>
      <c r="GU37" s="387"/>
      <c r="GV37" s="387"/>
      <c r="GW37" s="387"/>
      <c r="GX37" s="387"/>
      <c r="GY37" s="387"/>
      <c r="GZ37" s="387"/>
      <c r="HA37" s="387"/>
      <c r="HB37" s="387"/>
      <c r="HC37" s="387"/>
      <c r="HD37" s="387"/>
      <c r="HE37" s="387"/>
      <c r="HF37" s="387"/>
      <c r="HG37" s="387"/>
      <c r="HH37" s="387"/>
      <c r="HI37" s="387"/>
      <c r="HJ37" s="387"/>
      <c r="HK37" s="387"/>
      <c r="HL37" s="387"/>
      <c r="HM37" s="387"/>
      <c r="HN37" s="387"/>
      <c r="HO37" s="387"/>
      <c r="HP37" s="387"/>
      <c r="HQ37" s="387"/>
      <c r="HR37" s="387"/>
      <c r="HS37" s="387"/>
      <c r="HT37" s="387"/>
      <c r="HU37" s="387"/>
      <c r="HV37" s="387"/>
      <c r="HW37" s="387"/>
      <c r="HX37" s="387"/>
      <c r="HY37" s="387"/>
      <c r="HZ37" s="387"/>
      <c r="IA37" s="387"/>
      <c r="IB37" s="387"/>
      <c r="IC37" s="387"/>
      <c r="ID37" s="387"/>
      <c r="IE37" s="387"/>
      <c r="IF37" s="387"/>
      <c r="IG37" s="387"/>
      <c r="IH37" s="387"/>
      <c r="II37" s="387"/>
      <c r="IJ37" s="387"/>
      <c r="IK37" s="387"/>
      <c r="IL37" s="387"/>
      <c r="IM37" s="387"/>
      <c r="IN37" s="387"/>
      <c r="IO37" s="387"/>
      <c r="IP37" s="387"/>
      <c r="IQ37" s="387"/>
      <c r="IR37" s="387"/>
      <c r="IS37" s="387"/>
      <c r="IT37" s="387"/>
      <c r="IU37" s="391"/>
    </row>
    <row r="38" spans="1:255" ht="36" customHeight="1" thickBot="1">
      <c r="A38" s="406"/>
      <c r="B38" s="538" t="s">
        <v>195</v>
      </c>
      <c r="C38" s="371"/>
      <c r="D38" s="1090" t="s">
        <v>487</v>
      </c>
      <c r="E38" s="1108"/>
      <c r="F38" s="1108"/>
      <c r="G38" s="1108"/>
      <c r="H38" s="1108"/>
      <c r="I38" s="1109"/>
      <c r="J38" s="280"/>
      <c r="K38" s="248"/>
      <c r="L38" s="387"/>
      <c r="M38" s="387"/>
      <c r="N38" s="387"/>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c r="AN38" s="387"/>
      <c r="AO38" s="387"/>
      <c r="AP38" s="387"/>
      <c r="AQ38" s="387"/>
      <c r="AR38" s="387"/>
      <c r="AS38" s="387"/>
      <c r="AT38" s="387"/>
      <c r="AU38" s="387"/>
      <c r="AV38" s="387"/>
      <c r="AW38" s="387"/>
      <c r="AX38" s="387"/>
      <c r="AY38" s="387"/>
      <c r="AZ38" s="387"/>
      <c r="BA38" s="387"/>
      <c r="BB38" s="387"/>
      <c r="BC38" s="387"/>
      <c r="BD38" s="387"/>
      <c r="BE38" s="387"/>
      <c r="BF38" s="387"/>
      <c r="BG38" s="387"/>
      <c r="BH38" s="387"/>
      <c r="BI38" s="387"/>
      <c r="BJ38" s="387"/>
      <c r="BK38" s="387"/>
      <c r="BL38" s="387"/>
      <c r="BM38" s="387"/>
      <c r="BN38" s="387"/>
      <c r="BO38" s="387"/>
      <c r="BP38" s="387"/>
      <c r="BQ38" s="387"/>
      <c r="BR38" s="387"/>
      <c r="BS38" s="387"/>
      <c r="BT38" s="387"/>
      <c r="BU38" s="387"/>
      <c r="BV38" s="387"/>
      <c r="BW38" s="387"/>
      <c r="BX38" s="387"/>
      <c r="BY38" s="387"/>
      <c r="BZ38" s="387"/>
      <c r="CA38" s="387"/>
      <c r="CB38" s="387"/>
      <c r="CC38" s="387"/>
      <c r="CD38" s="387"/>
      <c r="CE38" s="387"/>
      <c r="CF38" s="387"/>
      <c r="CG38" s="387"/>
      <c r="CH38" s="387"/>
      <c r="CI38" s="387"/>
      <c r="CJ38" s="387"/>
      <c r="CK38" s="387"/>
      <c r="CL38" s="387"/>
      <c r="CM38" s="387"/>
      <c r="CN38" s="387"/>
      <c r="CO38" s="387"/>
      <c r="CP38" s="387"/>
      <c r="CQ38" s="387"/>
      <c r="CR38" s="387"/>
      <c r="CS38" s="387"/>
      <c r="CT38" s="387"/>
      <c r="CU38" s="387"/>
      <c r="CV38" s="387"/>
      <c r="CW38" s="387"/>
      <c r="CX38" s="387"/>
      <c r="CY38" s="387"/>
      <c r="CZ38" s="387"/>
      <c r="DA38" s="387"/>
      <c r="DB38" s="387"/>
      <c r="DC38" s="387"/>
      <c r="DD38" s="387"/>
      <c r="DE38" s="387"/>
      <c r="DF38" s="387"/>
      <c r="DG38" s="387"/>
      <c r="DH38" s="387"/>
      <c r="DI38" s="387"/>
      <c r="DJ38" s="387"/>
      <c r="DK38" s="387"/>
      <c r="DL38" s="387"/>
      <c r="DM38" s="387"/>
      <c r="DN38" s="387"/>
      <c r="DO38" s="387"/>
      <c r="DP38" s="387"/>
      <c r="DQ38" s="387"/>
      <c r="DR38" s="387"/>
      <c r="DS38" s="387"/>
      <c r="DT38" s="387"/>
      <c r="DU38" s="387"/>
      <c r="DV38" s="387"/>
      <c r="DW38" s="387"/>
      <c r="DX38" s="387"/>
      <c r="DY38" s="387"/>
      <c r="DZ38" s="387"/>
      <c r="EA38" s="387"/>
      <c r="EB38" s="387"/>
      <c r="EC38" s="387"/>
      <c r="ED38" s="387"/>
      <c r="EE38" s="387"/>
      <c r="EF38" s="387"/>
      <c r="EG38" s="387"/>
      <c r="EH38" s="387"/>
      <c r="EI38" s="387"/>
      <c r="EJ38" s="387"/>
      <c r="EK38" s="387"/>
      <c r="EL38" s="387"/>
      <c r="EM38" s="387"/>
      <c r="EN38" s="387"/>
      <c r="EO38" s="387"/>
      <c r="EP38" s="387"/>
      <c r="EQ38" s="387"/>
      <c r="ER38" s="387"/>
      <c r="ES38" s="387"/>
      <c r="ET38" s="387"/>
      <c r="EU38" s="387"/>
      <c r="EV38" s="387"/>
      <c r="EW38" s="387"/>
      <c r="EX38" s="387"/>
      <c r="EY38" s="387"/>
      <c r="EZ38" s="387"/>
      <c r="FA38" s="387"/>
      <c r="FB38" s="387"/>
      <c r="FC38" s="387"/>
      <c r="FD38" s="387"/>
      <c r="FE38" s="387"/>
      <c r="FF38" s="387"/>
      <c r="FG38" s="387"/>
      <c r="FH38" s="387"/>
      <c r="FI38" s="387"/>
      <c r="FJ38" s="387"/>
      <c r="FK38" s="387"/>
      <c r="FL38" s="387"/>
      <c r="FM38" s="387"/>
      <c r="FN38" s="387"/>
      <c r="FO38" s="387"/>
      <c r="FP38" s="387"/>
      <c r="FQ38" s="387"/>
      <c r="FR38" s="387"/>
      <c r="FS38" s="387"/>
      <c r="FT38" s="387"/>
      <c r="FU38" s="387"/>
      <c r="FV38" s="387"/>
      <c r="FW38" s="387"/>
      <c r="FX38" s="387"/>
      <c r="FY38" s="387"/>
      <c r="FZ38" s="387"/>
      <c r="GA38" s="387"/>
      <c r="GB38" s="387"/>
      <c r="GC38" s="387"/>
      <c r="GD38" s="387"/>
      <c r="GE38" s="387"/>
      <c r="GF38" s="387"/>
      <c r="GG38" s="387"/>
      <c r="GH38" s="387"/>
      <c r="GI38" s="387"/>
      <c r="GJ38" s="387"/>
      <c r="GK38" s="387"/>
      <c r="GL38" s="387"/>
      <c r="GM38" s="387"/>
      <c r="GN38" s="387"/>
      <c r="GO38" s="387"/>
      <c r="GP38" s="387"/>
      <c r="GQ38" s="387"/>
      <c r="GR38" s="387"/>
      <c r="GS38" s="387"/>
      <c r="GT38" s="387"/>
      <c r="GU38" s="387"/>
      <c r="GV38" s="387"/>
      <c r="GW38" s="387"/>
      <c r="GX38" s="387"/>
      <c r="GY38" s="387"/>
      <c r="GZ38" s="387"/>
      <c r="HA38" s="387"/>
      <c r="HB38" s="387"/>
      <c r="HC38" s="387"/>
      <c r="HD38" s="387"/>
      <c r="HE38" s="387"/>
      <c r="HF38" s="387"/>
      <c r="HG38" s="387"/>
      <c r="HH38" s="387"/>
      <c r="HI38" s="387"/>
      <c r="HJ38" s="387"/>
      <c r="HK38" s="387"/>
      <c r="HL38" s="387"/>
      <c r="HM38" s="387"/>
      <c r="HN38" s="387"/>
      <c r="HO38" s="387"/>
      <c r="HP38" s="387"/>
      <c r="HQ38" s="387"/>
      <c r="HR38" s="387"/>
      <c r="HS38" s="387"/>
      <c r="HT38" s="387"/>
      <c r="HU38" s="387"/>
      <c r="HV38" s="387"/>
      <c r="HW38" s="387"/>
      <c r="HX38" s="387"/>
      <c r="HY38" s="387"/>
      <c r="HZ38" s="387"/>
      <c r="IA38" s="387"/>
      <c r="IB38" s="387"/>
      <c r="IC38" s="387"/>
      <c r="ID38" s="387"/>
      <c r="IE38" s="387"/>
      <c r="IF38" s="387"/>
      <c r="IG38" s="387"/>
      <c r="IH38" s="387"/>
      <c r="II38" s="387"/>
      <c r="IJ38" s="387"/>
      <c r="IK38" s="387"/>
      <c r="IL38" s="387"/>
      <c r="IM38" s="387"/>
      <c r="IN38" s="387"/>
      <c r="IO38" s="387"/>
      <c r="IP38" s="387"/>
      <c r="IQ38" s="387"/>
      <c r="IR38" s="387"/>
      <c r="IS38" s="387"/>
      <c r="IT38" s="387"/>
      <c r="IU38" s="391"/>
    </row>
    <row r="39" spans="1:255" ht="24" customHeight="1" thickBot="1">
      <c r="A39" s="406"/>
      <c r="B39" s="349" t="s">
        <v>197</v>
      </c>
      <c r="C39" s="371"/>
      <c r="D39" s="1090" t="s">
        <v>488</v>
      </c>
      <c r="E39" s="1108"/>
      <c r="F39" s="1108"/>
      <c r="G39" s="1108"/>
      <c r="H39" s="1108"/>
      <c r="I39" s="1109"/>
      <c r="J39" s="280"/>
      <c r="K39" s="248"/>
      <c r="L39" s="387"/>
      <c r="M39" s="387"/>
      <c r="N39" s="387"/>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7"/>
      <c r="AN39" s="387"/>
      <c r="AO39" s="387"/>
      <c r="AP39" s="387"/>
      <c r="AQ39" s="387"/>
      <c r="AR39" s="387"/>
      <c r="AS39" s="387"/>
      <c r="AT39" s="387"/>
      <c r="AU39" s="387"/>
      <c r="AV39" s="387"/>
      <c r="AW39" s="387"/>
      <c r="AX39" s="387"/>
      <c r="AY39" s="387"/>
      <c r="AZ39" s="387"/>
      <c r="BA39" s="387"/>
      <c r="BB39" s="387"/>
      <c r="BC39" s="387"/>
      <c r="BD39" s="387"/>
      <c r="BE39" s="387"/>
      <c r="BF39" s="387"/>
      <c r="BG39" s="387"/>
      <c r="BH39" s="387"/>
      <c r="BI39" s="387"/>
      <c r="BJ39" s="387"/>
      <c r="BK39" s="387"/>
      <c r="BL39" s="387"/>
      <c r="BM39" s="387"/>
      <c r="BN39" s="387"/>
      <c r="BO39" s="387"/>
      <c r="BP39" s="387"/>
      <c r="BQ39" s="387"/>
      <c r="BR39" s="387"/>
      <c r="BS39" s="387"/>
      <c r="BT39" s="387"/>
      <c r="BU39" s="387"/>
      <c r="BV39" s="387"/>
      <c r="BW39" s="387"/>
      <c r="BX39" s="387"/>
      <c r="BY39" s="387"/>
      <c r="BZ39" s="387"/>
      <c r="CA39" s="387"/>
      <c r="CB39" s="387"/>
      <c r="CC39" s="387"/>
      <c r="CD39" s="387"/>
      <c r="CE39" s="387"/>
      <c r="CF39" s="387"/>
      <c r="CG39" s="387"/>
      <c r="CH39" s="387"/>
      <c r="CI39" s="387"/>
      <c r="CJ39" s="387"/>
      <c r="CK39" s="387"/>
      <c r="CL39" s="387"/>
      <c r="CM39" s="387"/>
      <c r="CN39" s="387"/>
      <c r="CO39" s="387"/>
      <c r="CP39" s="387"/>
      <c r="CQ39" s="387"/>
      <c r="CR39" s="387"/>
      <c r="CS39" s="387"/>
      <c r="CT39" s="387"/>
      <c r="CU39" s="387"/>
      <c r="CV39" s="387"/>
      <c r="CW39" s="387"/>
      <c r="CX39" s="387"/>
      <c r="CY39" s="387"/>
      <c r="CZ39" s="387"/>
      <c r="DA39" s="387"/>
      <c r="DB39" s="387"/>
      <c r="DC39" s="387"/>
      <c r="DD39" s="387"/>
      <c r="DE39" s="387"/>
      <c r="DF39" s="387"/>
      <c r="DG39" s="387"/>
      <c r="DH39" s="387"/>
      <c r="DI39" s="387"/>
      <c r="DJ39" s="387"/>
      <c r="DK39" s="387"/>
      <c r="DL39" s="387"/>
      <c r="DM39" s="387"/>
      <c r="DN39" s="387"/>
      <c r="DO39" s="387"/>
      <c r="DP39" s="387"/>
      <c r="DQ39" s="387"/>
      <c r="DR39" s="387"/>
      <c r="DS39" s="387"/>
      <c r="DT39" s="387"/>
      <c r="DU39" s="387"/>
      <c r="DV39" s="387"/>
      <c r="DW39" s="387"/>
      <c r="DX39" s="387"/>
      <c r="DY39" s="387"/>
      <c r="DZ39" s="387"/>
      <c r="EA39" s="387"/>
      <c r="EB39" s="387"/>
      <c r="EC39" s="387"/>
      <c r="ED39" s="387"/>
      <c r="EE39" s="387"/>
      <c r="EF39" s="387"/>
      <c r="EG39" s="387"/>
      <c r="EH39" s="387"/>
      <c r="EI39" s="387"/>
      <c r="EJ39" s="387"/>
      <c r="EK39" s="387"/>
      <c r="EL39" s="387"/>
      <c r="EM39" s="387"/>
      <c r="EN39" s="387"/>
      <c r="EO39" s="387"/>
      <c r="EP39" s="387"/>
      <c r="EQ39" s="387"/>
      <c r="ER39" s="387"/>
      <c r="ES39" s="387"/>
      <c r="ET39" s="387"/>
      <c r="EU39" s="387"/>
      <c r="EV39" s="387"/>
      <c r="EW39" s="387"/>
      <c r="EX39" s="387"/>
      <c r="EY39" s="387"/>
      <c r="EZ39" s="387"/>
      <c r="FA39" s="387"/>
      <c r="FB39" s="387"/>
      <c r="FC39" s="387"/>
      <c r="FD39" s="387"/>
      <c r="FE39" s="387"/>
      <c r="FF39" s="387"/>
      <c r="FG39" s="387"/>
      <c r="FH39" s="387"/>
      <c r="FI39" s="387"/>
      <c r="FJ39" s="387"/>
      <c r="FK39" s="387"/>
      <c r="FL39" s="387"/>
      <c r="FM39" s="387"/>
      <c r="FN39" s="387"/>
      <c r="FO39" s="387"/>
      <c r="FP39" s="387"/>
      <c r="FQ39" s="387"/>
      <c r="FR39" s="387"/>
      <c r="FS39" s="387"/>
      <c r="FT39" s="387"/>
      <c r="FU39" s="387"/>
      <c r="FV39" s="387"/>
      <c r="FW39" s="387"/>
      <c r="FX39" s="387"/>
      <c r="FY39" s="387"/>
      <c r="FZ39" s="387"/>
      <c r="GA39" s="387"/>
      <c r="GB39" s="387"/>
      <c r="GC39" s="387"/>
      <c r="GD39" s="387"/>
      <c r="GE39" s="387"/>
      <c r="GF39" s="387"/>
      <c r="GG39" s="387"/>
      <c r="GH39" s="387"/>
      <c r="GI39" s="387"/>
      <c r="GJ39" s="387"/>
      <c r="GK39" s="387"/>
      <c r="GL39" s="387"/>
      <c r="GM39" s="387"/>
      <c r="GN39" s="387"/>
      <c r="GO39" s="387"/>
      <c r="GP39" s="387"/>
      <c r="GQ39" s="387"/>
      <c r="GR39" s="387"/>
      <c r="GS39" s="387"/>
      <c r="GT39" s="387"/>
      <c r="GU39" s="387"/>
      <c r="GV39" s="387"/>
      <c r="GW39" s="387"/>
      <c r="GX39" s="387"/>
      <c r="GY39" s="387"/>
      <c r="GZ39" s="387"/>
      <c r="HA39" s="387"/>
      <c r="HB39" s="387"/>
      <c r="HC39" s="387"/>
      <c r="HD39" s="387"/>
      <c r="HE39" s="387"/>
      <c r="HF39" s="387"/>
      <c r="HG39" s="387"/>
      <c r="HH39" s="387"/>
      <c r="HI39" s="387"/>
      <c r="HJ39" s="387"/>
      <c r="HK39" s="387"/>
      <c r="HL39" s="387"/>
      <c r="HM39" s="387"/>
      <c r="HN39" s="387"/>
      <c r="HO39" s="387"/>
      <c r="HP39" s="387"/>
      <c r="HQ39" s="387"/>
      <c r="HR39" s="387"/>
      <c r="HS39" s="387"/>
      <c r="HT39" s="387"/>
      <c r="HU39" s="387"/>
      <c r="HV39" s="387"/>
      <c r="HW39" s="387"/>
      <c r="HX39" s="387"/>
      <c r="HY39" s="387"/>
      <c r="HZ39" s="387"/>
      <c r="IA39" s="387"/>
      <c r="IB39" s="387"/>
      <c r="IC39" s="387"/>
      <c r="ID39" s="387"/>
      <c r="IE39" s="387"/>
      <c r="IF39" s="387"/>
      <c r="IG39" s="387"/>
      <c r="IH39" s="387"/>
      <c r="II39" s="387"/>
      <c r="IJ39" s="387"/>
      <c r="IK39" s="387"/>
      <c r="IL39" s="387"/>
      <c r="IM39" s="387"/>
      <c r="IN39" s="387"/>
      <c r="IO39" s="387"/>
      <c r="IP39" s="387"/>
      <c r="IQ39" s="387"/>
      <c r="IR39" s="387"/>
      <c r="IS39" s="387"/>
      <c r="IT39" s="387"/>
      <c r="IU39" s="391"/>
    </row>
    <row r="40" spans="1:255" ht="15" customHeight="1" thickBot="1">
      <c r="A40" s="398"/>
      <c r="B40" s="340"/>
      <c r="C40" s="341"/>
      <c r="D40" s="342"/>
      <c r="E40" s="342"/>
      <c r="F40" s="259"/>
      <c r="G40" s="259"/>
      <c r="H40" s="259"/>
      <c r="I40" s="259"/>
      <c r="J40" s="248"/>
      <c r="K40" s="248"/>
      <c r="L40" s="387"/>
      <c r="M40" s="387"/>
      <c r="N40" s="387"/>
      <c r="O40" s="387"/>
      <c r="P40" s="387"/>
      <c r="Q40" s="387"/>
      <c r="R40" s="387"/>
      <c r="S40" s="387"/>
      <c r="T40" s="387"/>
      <c r="U40" s="387"/>
      <c r="V40" s="387"/>
      <c r="W40" s="387"/>
      <c r="X40" s="387"/>
      <c r="Y40" s="387"/>
      <c r="Z40" s="387"/>
      <c r="AA40" s="387"/>
      <c r="AB40" s="387"/>
      <c r="AC40" s="387"/>
      <c r="AD40" s="387"/>
      <c r="AE40" s="387"/>
      <c r="AF40" s="387"/>
      <c r="AG40" s="387"/>
      <c r="AH40" s="387"/>
      <c r="AI40" s="387"/>
      <c r="AJ40" s="387"/>
      <c r="AK40" s="387"/>
      <c r="AL40" s="387"/>
      <c r="AM40" s="387"/>
      <c r="AN40" s="387"/>
      <c r="AO40" s="387"/>
      <c r="AP40" s="387"/>
      <c r="AQ40" s="387"/>
      <c r="AR40" s="387"/>
      <c r="AS40" s="387"/>
      <c r="AT40" s="387"/>
      <c r="AU40" s="387"/>
      <c r="AV40" s="387"/>
      <c r="AW40" s="387"/>
      <c r="AX40" s="387"/>
      <c r="AY40" s="387"/>
      <c r="AZ40" s="387"/>
      <c r="BA40" s="387"/>
      <c r="BB40" s="387"/>
      <c r="BC40" s="387"/>
      <c r="BD40" s="387"/>
      <c r="BE40" s="387"/>
      <c r="BF40" s="387"/>
      <c r="BG40" s="387"/>
      <c r="BH40" s="387"/>
      <c r="BI40" s="387"/>
      <c r="BJ40" s="387"/>
      <c r="BK40" s="387"/>
      <c r="BL40" s="387"/>
      <c r="BM40" s="387"/>
      <c r="BN40" s="387"/>
      <c r="BO40" s="387"/>
      <c r="BP40" s="387"/>
      <c r="BQ40" s="387"/>
      <c r="BR40" s="387"/>
      <c r="BS40" s="387"/>
      <c r="BT40" s="387"/>
      <c r="BU40" s="387"/>
      <c r="BV40" s="387"/>
      <c r="BW40" s="387"/>
      <c r="BX40" s="387"/>
      <c r="BY40" s="387"/>
      <c r="BZ40" s="387"/>
      <c r="CA40" s="387"/>
      <c r="CB40" s="387"/>
      <c r="CC40" s="387"/>
      <c r="CD40" s="387"/>
      <c r="CE40" s="387"/>
      <c r="CF40" s="387"/>
      <c r="CG40" s="387"/>
      <c r="CH40" s="387"/>
      <c r="CI40" s="387"/>
      <c r="CJ40" s="387"/>
      <c r="CK40" s="387"/>
      <c r="CL40" s="387"/>
      <c r="CM40" s="387"/>
      <c r="CN40" s="387"/>
      <c r="CO40" s="387"/>
      <c r="CP40" s="387"/>
      <c r="CQ40" s="387"/>
      <c r="CR40" s="387"/>
      <c r="CS40" s="387"/>
      <c r="CT40" s="387"/>
      <c r="CU40" s="387"/>
      <c r="CV40" s="387"/>
      <c r="CW40" s="387"/>
      <c r="CX40" s="387"/>
      <c r="CY40" s="387"/>
      <c r="CZ40" s="387"/>
      <c r="DA40" s="387"/>
      <c r="DB40" s="387"/>
      <c r="DC40" s="387"/>
      <c r="DD40" s="387"/>
      <c r="DE40" s="387"/>
      <c r="DF40" s="387"/>
      <c r="DG40" s="387"/>
      <c r="DH40" s="387"/>
      <c r="DI40" s="387"/>
      <c r="DJ40" s="387"/>
      <c r="DK40" s="387"/>
      <c r="DL40" s="387"/>
      <c r="DM40" s="387"/>
      <c r="DN40" s="387"/>
      <c r="DO40" s="387"/>
      <c r="DP40" s="387"/>
      <c r="DQ40" s="387"/>
      <c r="DR40" s="387"/>
      <c r="DS40" s="387"/>
      <c r="DT40" s="387"/>
      <c r="DU40" s="387"/>
      <c r="DV40" s="387"/>
      <c r="DW40" s="387"/>
      <c r="DX40" s="387"/>
      <c r="DY40" s="387"/>
      <c r="DZ40" s="387"/>
      <c r="EA40" s="387"/>
      <c r="EB40" s="387"/>
      <c r="EC40" s="387"/>
      <c r="ED40" s="387"/>
      <c r="EE40" s="387"/>
      <c r="EF40" s="387"/>
      <c r="EG40" s="387"/>
      <c r="EH40" s="387"/>
      <c r="EI40" s="387"/>
      <c r="EJ40" s="387"/>
      <c r="EK40" s="387"/>
      <c r="EL40" s="387"/>
      <c r="EM40" s="387"/>
      <c r="EN40" s="387"/>
      <c r="EO40" s="387"/>
      <c r="EP40" s="387"/>
      <c r="EQ40" s="387"/>
      <c r="ER40" s="387"/>
      <c r="ES40" s="387"/>
      <c r="ET40" s="387"/>
      <c r="EU40" s="387"/>
      <c r="EV40" s="387"/>
      <c r="EW40" s="387"/>
      <c r="EX40" s="387"/>
      <c r="EY40" s="387"/>
      <c r="EZ40" s="387"/>
      <c r="FA40" s="387"/>
      <c r="FB40" s="387"/>
      <c r="FC40" s="387"/>
      <c r="FD40" s="387"/>
      <c r="FE40" s="387"/>
      <c r="FF40" s="387"/>
      <c r="FG40" s="387"/>
      <c r="FH40" s="387"/>
      <c r="FI40" s="387"/>
      <c r="FJ40" s="387"/>
      <c r="FK40" s="387"/>
      <c r="FL40" s="387"/>
      <c r="FM40" s="387"/>
      <c r="FN40" s="387"/>
      <c r="FO40" s="387"/>
      <c r="FP40" s="387"/>
      <c r="FQ40" s="387"/>
      <c r="FR40" s="387"/>
      <c r="FS40" s="387"/>
      <c r="FT40" s="387"/>
      <c r="FU40" s="387"/>
      <c r="FV40" s="387"/>
      <c r="FW40" s="387"/>
      <c r="FX40" s="387"/>
      <c r="FY40" s="387"/>
      <c r="FZ40" s="387"/>
      <c r="GA40" s="387"/>
      <c r="GB40" s="387"/>
      <c r="GC40" s="387"/>
      <c r="GD40" s="387"/>
      <c r="GE40" s="387"/>
      <c r="GF40" s="387"/>
      <c r="GG40" s="387"/>
      <c r="GH40" s="387"/>
      <c r="GI40" s="387"/>
      <c r="GJ40" s="387"/>
      <c r="GK40" s="387"/>
      <c r="GL40" s="387"/>
      <c r="GM40" s="387"/>
      <c r="GN40" s="387"/>
      <c r="GO40" s="387"/>
      <c r="GP40" s="387"/>
      <c r="GQ40" s="387"/>
      <c r="GR40" s="387"/>
      <c r="GS40" s="387"/>
      <c r="GT40" s="387"/>
      <c r="GU40" s="387"/>
      <c r="GV40" s="387"/>
      <c r="GW40" s="387"/>
      <c r="GX40" s="387"/>
      <c r="GY40" s="387"/>
      <c r="GZ40" s="387"/>
      <c r="HA40" s="387"/>
      <c r="HB40" s="387"/>
      <c r="HC40" s="387"/>
      <c r="HD40" s="387"/>
      <c r="HE40" s="387"/>
      <c r="HF40" s="387"/>
      <c r="HG40" s="387"/>
      <c r="HH40" s="387"/>
      <c r="HI40" s="387"/>
      <c r="HJ40" s="387"/>
      <c r="HK40" s="387"/>
      <c r="HL40" s="387"/>
      <c r="HM40" s="387"/>
      <c r="HN40" s="387"/>
      <c r="HO40" s="387"/>
      <c r="HP40" s="387"/>
      <c r="HQ40" s="387"/>
      <c r="HR40" s="387"/>
      <c r="HS40" s="387"/>
      <c r="HT40" s="387"/>
      <c r="HU40" s="387"/>
      <c r="HV40" s="387"/>
      <c r="HW40" s="387"/>
      <c r="HX40" s="387"/>
      <c r="HY40" s="387"/>
      <c r="HZ40" s="387"/>
      <c r="IA40" s="387"/>
      <c r="IB40" s="387"/>
      <c r="IC40" s="387"/>
      <c r="ID40" s="387"/>
      <c r="IE40" s="387"/>
      <c r="IF40" s="387"/>
      <c r="IG40" s="387"/>
      <c r="IH40" s="387"/>
      <c r="II40" s="387"/>
      <c r="IJ40" s="387"/>
      <c r="IK40" s="387"/>
      <c r="IL40" s="387"/>
      <c r="IM40" s="387"/>
      <c r="IN40" s="387"/>
      <c r="IO40" s="387"/>
      <c r="IP40" s="387"/>
      <c r="IQ40" s="387"/>
      <c r="IR40" s="387"/>
      <c r="IS40" s="387"/>
      <c r="IT40" s="387"/>
      <c r="IU40" s="391"/>
    </row>
    <row r="41" spans="1:255" ht="24" customHeight="1" thickBot="1">
      <c r="A41" s="406"/>
      <c r="B41" s="1091" t="s">
        <v>199</v>
      </c>
      <c r="C41" s="1108"/>
      <c r="D41" s="1108"/>
      <c r="E41" s="539"/>
      <c r="F41" s="280"/>
      <c r="G41" s="248"/>
      <c r="H41" s="248"/>
      <c r="I41" s="248"/>
      <c r="J41" s="248"/>
      <c r="K41" s="248"/>
      <c r="L41" s="387"/>
      <c r="M41" s="387"/>
      <c r="N41" s="387"/>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P41" s="387"/>
      <c r="AQ41" s="387"/>
      <c r="AR41" s="387"/>
      <c r="AS41" s="387"/>
      <c r="AT41" s="387"/>
      <c r="AU41" s="387"/>
      <c r="AV41" s="387"/>
      <c r="AW41" s="387"/>
      <c r="AX41" s="387"/>
      <c r="AY41" s="387"/>
      <c r="AZ41" s="387"/>
      <c r="BA41" s="387"/>
      <c r="BB41" s="387"/>
      <c r="BC41" s="387"/>
      <c r="BD41" s="387"/>
      <c r="BE41" s="387"/>
      <c r="BF41" s="387"/>
      <c r="BG41" s="387"/>
      <c r="BH41" s="387"/>
      <c r="BI41" s="387"/>
      <c r="BJ41" s="387"/>
      <c r="BK41" s="387"/>
      <c r="BL41" s="387"/>
      <c r="BM41" s="387"/>
      <c r="BN41" s="387"/>
      <c r="BO41" s="387"/>
      <c r="BP41" s="387"/>
      <c r="BQ41" s="387"/>
      <c r="BR41" s="387"/>
      <c r="BS41" s="387"/>
      <c r="BT41" s="387"/>
      <c r="BU41" s="387"/>
      <c r="BV41" s="387"/>
      <c r="BW41" s="387"/>
      <c r="BX41" s="387"/>
      <c r="BY41" s="387"/>
      <c r="BZ41" s="387"/>
      <c r="CA41" s="387"/>
      <c r="CB41" s="387"/>
      <c r="CC41" s="387"/>
      <c r="CD41" s="387"/>
      <c r="CE41" s="387"/>
      <c r="CF41" s="387"/>
      <c r="CG41" s="387"/>
      <c r="CH41" s="387"/>
      <c r="CI41" s="387"/>
      <c r="CJ41" s="387"/>
      <c r="CK41" s="387"/>
      <c r="CL41" s="387"/>
      <c r="CM41" s="387"/>
      <c r="CN41" s="387"/>
      <c r="CO41" s="387"/>
      <c r="CP41" s="387"/>
      <c r="CQ41" s="387"/>
      <c r="CR41" s="387"/>
      <c r="CS41" s="387"/>
      <c r="CT41" s="387"/>
      <c r="CU41" s="387"/>
      <c r="CV41" s="387"/>
      <c r="CW41" s="387"/>
      <c r="CX41" s="387"/>
      <c r="CY41" s="387"/>
      <c r="CZ41" s="387"/>
      <c r="DA41" s="387"/>
      <c r="DB41" s="387"/>
      <c r="DC41" s="387"/>
      <c r="DD41" s="387"/>
      <c r="DE41" s="387"/>
      <c r="DF41" s="387"/>
      <c r="DG41" s="387"/>
      <c r="DH41" s="387"/>
      <c r="DI41" s="387"/>
      <c r="DJ41" s="387"/>
      <c r="DK41" s="387"/>
      <c r="DL41" s="387"/>
      <c r="DM41" s="387"/>
      <c r="DN41" s="387"/>
      <c r="DO41" s="387"/>
      <c r="DP41" s="387"/>
      <c r="DQ41" s="387"/>
      <c r="DR41" s="387"/>
      <c r="DS41" s="387"/>
      <c r="DT41" s="387"/>
      <c r="DU41" s="387"/>
      <c r="DV41" s="387"/>
      <c r="DW41" s="387"/>
      <c r="DX41" s="387"/>
      <c r="DY41" s="387"/>
      <c r="DZ41" s="387"/>
      <c r="EA41" s="387"/>
      <c r="EB41" s="387"/>
      <c r="EC41" s="387"/>
      <c r="ED41" s="387"/>
      <c r="EE41" s="387"/>
      <c r="EF41" s="387"/>
      <c r="EG41" s="387"/>
      <c r="EH41" s="387"/>
      <c r="EI41" s="387"/>
      <c r="EJ41" s="387"/>
      <c r="EK41" s="387"/>
      <c r="EL41" s="387"/>
      <c r="EM41" s="387"/>
      <c r="EN41" s="387"/>
      <c r="EO41" s="387"/>
      <c r="EP41" s="387"/>
      <c r="EQ41" s="387"/>
      <c r="ER41" s="387"/>
      <c r="ES41" s="387"/>
      <c r="ET41" s="387"/>
      <c r="EU41" s="387"/>
      <c r="EV41" s="387"/>
      <c r="EW41" s="387"/>
      <c r="EX41" s="387"/>
      <c r="EY41" s="387"/>
      <c r="EZ41" s="387"/>
      <c r="FA41" s="387"/>
      <c r="FB41" s="387"/>
      <c r="FC41" s="387"/>
      <c r="FD41" s="387"/>
      <c r="FE41" s="387"/>
      <c r="FF41" s="387"/>
      <c r="FG41" s="387"/>
      <c r="FH41" s="387"/>
      <c r="FI41" s="387"/>
      <c r="FJ41" s="387"/>
      <c r="FK41" s="387"/>
      <c r="FL41" s="387"/>
      <c r="FM41" s="387"/>
      <c r="FN41" s="387"/>
      <c r="FO41" s="387"/>
      <c r="FP41" s="387"/>
      <c r="FQ41" s="387"/>
      <c r="FR41" s="387"/>
      <c r="FS41" s="387"/>
      <c r="FT41" s="387"/>
      <c r="FU41" s="387"/>
      <c r="FV41" s="387"/>
      <c r="FW41" s="387"/>
      <c r="FX41" s="387"/>
      <c r="FY41" s="387"/>
      <c r="FZ41" s="387"/>
      <c r="GA41" s="387"/>
      <c r="GB41" s="387"/>
      <c r="GC41" s="387"/>
      <c r="GD41" s="387"/>
      <c r="GE41" s="387"/>
      <c r="GF41" s="387"/>
      <c r="GG41" s="387"/>
      <c r="GH41" s="387"/>
      <c r="GI41" s="387"/>
      <c r="GJ41" s="387"/>
      <c r="GK41" s="387"/>
      <c r="GL41" s="387"/>
      <c r="GM41" s="387"/>
      <c r="GN41" s="387"/>
      <c r="GO41" s="387"/>
      <c r="GP41" s="387"/>
      <c r="GQ41" s="387"/>
      <c r="GR41" s="387"/>
      <c r="GS41" s="387"/>
      <c r="GT41" s="387"/>
      <c r="GU41" s="387"/>
      <c r="GV41" s="387"/>
      <c r="GW41" s="387"/>
      <c r="GX41" s="387"/>
      <c r="GY41" s="387"/>
      <c r="GZ41" s="387"/>
      <c r="HA41" s="387"/>
      <c r="HB41" s="387"/>
      <c r="HC41" s="387"/>
      <c r="HD41" s="387"/>
      <c r="HE41" s="387"/>
      <c r="HF41" s="387"/>
      <c r="HG41" s="387"/>
      <c r="HH41" s="387"/>
      <c r="HI41" s="387"/>
      <c r="HJ41" s="387"/>
      <c r="HK41" s="387"/>
      <c r="HL41" s="387"/>
      <c r="HM41" s="387"/>
      <c r="HN41" s="387"/>
      <c r="HO41" s="387"/>
      <c r="HP41" s="387"/>
      <c r="HQ41" s="387"/>
      <c r="HR41" s="387"/>
      <c r="HS41" s="387"/>
      <c r="HT41" s="387"/>
      <c r="HU41" s="387"/>
      <c r="HV41" s="387"/>
      <c r="HW41" s="387"/>
      <c r="HX41" s="387"/>
      <c r="HY41" s="387"/>
      <c r="HZ41" s="387"/>
      <c r="IA41" s="387"/>
      <c r="IB41" s="387"/>
      <c r="IC41" s="387"/>
      <c r="ID41" s="387"/>
      <c r="IE41" s="387"/>
      <c r="IF41" s="387"/>
      <c r="IG41" s="387"/>
      <c r="IH41" s="387"/>
      <c r="II41" s="387"/>
      <c r="IJ41" s="387"/>
      <c r="IK41" s="387"/>
      <c r="IL41" s="387"/>
      <c r="IM41" s="387"/>
      <c r="IN41" s="387"/>
      <c r="IO41" s="387"/>
      <c r="IP41" s="387"/>
      <c r="IQ41" s="387"/>
      <c r="IR41" s="387"/>
      <c r="IS41" s="387"/>
      <c r="IT41" s="387"/>
      <c r="IU41" s="391"/>
    </row>
    <row r="42" spans="1:255" ht="15.95" customHeight="1" thickBot="1">
      <c r="A42" s="344">
        <f t="shared" ref="A42:A47" si="0">A43-1</f>
        <v>87</v>
      </c>
      <c r="B42" s="1094">
        <v>1</v>
      </c>
      <c r="C42" s="345"/>
      <c r="D42" s="540" t="s">
        <v>200</v>
      </c>
      <c r="E42" s="541" t="s">
        <v>285</v>
      </c>
      <c r="F42" s="387"/>
      <c r="G42" s="248"/>
      <c r="H42" s="248"/>
      <c r="I42" s="248"/>
      <c r="J42" s="248"/>
      <c r="K42" s="248"/>
      <c r="L42" s="387"/>
      <c r="M42" s="387"/>
      <c r="N42" s="387"/>
      <c r="O42" s="387"/>
      <c r="P42" s="387"/>
      <c r="Q42" s="387"/>
      <c r="R42" s="387"/>
      <c r="S42" s="387"/>
      <c r="T42" s="387"/>
      <c r="U42" s="387"/>
      <c r="V42" s="387"/>
      <c r="W42" s="387"/>
      <c r="X42" s="387"/>
      <c r="Y42" s="387"/>
      <c r="Z42" s="387"/>
      <c r="AA42" s="387"/>
      <c r="AB42" s="387"/>
      <c r="AC42" s="387"/>
      <c r="AD42" s="387"/>
      <c r="AE42" s="387"/>
      <c r="AF42" s="387"/>
      <c r="AG42" s="387"/>
      <c r="AH42" s="387"/>
      <c r="AI42" s="387"/>
      <c r="AJ42" s="387"/>
      <c r="AK42" s="387"/>
      <c r="AL42" s="387"/>
      <c r="AM42" s="387"/>
      <c r="AN42" s="387"/>
      <c r="AO42" s="387"/>
      <c r="AP42" s="387"/>
      <c r="AQ42" s="387"/>
      <c r="AR42" s="387"/>
      <c r="AS42" s="387"/>
      <c r="AT42" s="387"/>
      <c r="AU42" s="387"/>
      <c r="AV42" s="387"/>
      <c r="AW42" s="387"/>
      <c r="AX42" s="387"/>
      <c r="AY42" s="387"/>
      <c r="AZ42" s="387"/>
      <c r="BA42" s="387"/>
      <c r="BB42" s="387"/>
      <c r="BC42" s="387"/>
      <c r="BD42" s="387"/>
      <c r="BE42" s="387"/>
      <c r="BF42" s="387"/>
      <c r="BG42" s="387"/>
      <c r="BH42" s="387"/>
      <c r="BI42" s="387"/>
      <c r="BJ42" s="387"/>
      <c r="BK42" s="387"/>
      <c r="BL42" s="387"/>
      <c r="BM42" s="387"/>
      <c r="BN42" s="387"/>
      <c r="BO42" s="387"/>
      <c r="BP42" s="387"/>
      <c r="BQ42" s="387"/>
      <c r="BR42" s="387"/>
      <c r="BS42" s="387"/>
      <c r="BT42" s="387"/>
      <c r="BU42" s="387"/>
      <c r="BV42" s="387"/>
      <c r="BW42" s="387"/>
      <c r="BX42" s="387"/>
      <c r="BY42" s="387"/>
      <c r="BZ42" s="387"/>
      <c r="CA42" s="387"/>
      <c r="CB42" s="387"/>
      <c r="CC42" s="387"/>
      <c r="CD42" s="387"/>
      <c r="CE42" s="387"/>
      <c r="CF42" s="387"/>
      <c r="CG42" s="387"/>
      <c r="CH42" s="387"/>
      <c r="CI42" s="387"/>
      <c r="CJ42" s="387"/>
      <c r="CK42" s="387"/>
      <c r="CL42" s="387"/>
      <c r="CM42" s="387"/>
      <c r="CN42" s="387"/>
      <c r="CO42" s="387"/>
      <c r="CP42" s="387"/>
      <c r="CQ42" s="387"/>
      <c r="CR42" s="387"/>
      <c r="CS42" s="387"/>
      <c r="CT42" s="387"/>
      <c r="CU42" s="387"/>
      <c r="CV42" s="387"/>
      <c r="CW42" s="387"/>
      <c r="CX42" s="387"/>
      <c r="CY42" s="387"/>
      <c r="CZ42" s="387"/>
      <c r="DA42" s="387"/>
      <c r="DB42" s="387"/>
      <c r="DC42" s="387"/>
      <c r="DD42" s="387"/>
      <c r="DE42" s="387"/>
      <c r="DF42" s="387"/>
      <c r="DG42" s="387"/>
      <c r="DH42" s="387"/>
      <c r="DI42" s="387"/>
      <c r="DJ42" s="387"/>
      <c r="DK42" s="387"/>
      <c r="DL42" s="387"/>
      <c r="DM42" s="387"/>
      <c r="DN42" s="387"/>
      <c r="DO42" s="387"/>
      <c r="DP42" s="387"/>
      <c r="DQ42" s="387"/>
      <c r="DR42" s="387"/>
      <c r="DS42" s="387"/>
      <c r="DT42" s="387"/>
      <c r="DU42" s="387"/>
      <c r="DV42" s="387"/>
      <c r="DW42" s="387"/>
      <c r="DX42" s="387"/>
      <c r="DY42" s="387"/>
      <c r="DZ42" s="387"/>
      <c r="EA42" s="387"/>
      <c r="EB42" s="387"/>
      <c r="EC42" s="387"/>
      <c r="ED42" s="387"/>
      <c r="EE42" s="387"/>
      <c r="EF42" s="387"/>
      <c r="EG42" s="387"/>
      <c r="EH42" s="387"/>
      <c r="EI42" s="387"/>
      <c r="EJ42" s="387"/>
      <c r="EK42" s="387"/>
      <c r="EL42" s="387"/>
      <c r="EM42" s="387"/>
      <c r="EN42" s="387"/>
      <c r="EO42" s="387"/>
      <c r="EP42" s="387"/>
      <c r="EQ42" s="387"/>
      <c r="ER42" s="387"/>
      <c r="ES42" s="387"/>
      <c r="ET42" s="387"/>
      <c r="EU42" s="387"/>
      <c r="EV42" s="387"/>
      <c r="EW42" s="387"/>
      <c r="EX42" s="387"/>
      <c r="EY42" s="387"/>
      <c r="EZ42" s="387"/>
      <c r="FA42" s="387"/>
      <c r="FB42" s="387"/>
      <c r="FC42" s="387"/>
      <c r="FD42" s="387"/>
      <c r="FE42" s="387"/>
      <c r="FF42" s="387"/>
      <c r="FG42" s="387"/>
      <c r="FH42" s="387"/>
      <c r="FI42" s="387"/>
      <c r="FJ42" s="387"/>
      <c r="FK42" s="387"/>
      <c r="FL42" s="387"/>
      <c r="FM42" s="387"/>
      <c r="FN42" s="387"/>
      <c r="FO42" s="387"/>
      <c r="FP42" s="387"/>
      <c r="FQ42" s="387"/>
      <c r="FR42" s="387"/>
      <c r="FS42" s="387"/>
      <c r="FT42" s="387"/>
      <c r="FU42" s="387"/>
      <c r="FV42" s="387"/>
      <c r="FW42" s="387"/>
      <c r="FX42" s="387"/>
      <c r="FY42" s="387"/>
      <c r="FZ42" s="387"/>
      <c r="GA42" s="387"/>
      <c r="GB42" s="387"/>
      <c r="GC42" s="387"/>
      <c r="GD42" s="387"/>
      <c r="GE42" s="387"/>
      <c r="GF42" s="387"/>
      <c r="GG42" s="387"/>
      <c r="GH42" s="387"/>
      <c r="GI42" s="387"/>
      <c r="GJ42" s="387"/>
      <c r="GK42" s="387"/>
      <c r="GL42" s="387"/>
      <c r="GM42" s="387"/>
      <c r="GN42" s="387"/>
      <c r="GO42" s="387"/>
      <c r="GP42" s="387"/>
      <c r="GQ42" s="387"/>
      <c r="GR42" s="387"/>
      <c r="GS42" s="387"/>
      <c r="GT42" s="387"/>
      <c r="GU42" s="387"/>
      <c r="GV42" s="387"/>
      <c r="GW42" s="387"/>
      <c r="GX42" s="387"/>
      <c r="GY42" s="387"/>
      <c r="GZ42" s="387"/>
      <c r="HA42" s="387"/>
      <c r="HB42" s="387"/>
      <c r="HC42" s="387"/>
      <c r="HD42" s="387"/>
      <c r="HE42" s="387"/>
      <c r="HF42" s="387"/>
      <c r="HG42" s="387"/>
      <c r="HH42" s="387"/>
      <c r="HI42" s="387"/>
      <c r="HJ42" s="387"/>
      <c r="HK42" s="387"/>
      <c r="HL42" s="387"/>
      <c r="HM42" s="387"/>
      <c r="HN42" s="387"/>
      <c r="HO42" s="387"/>
      <c r="HP42" s="387"/>
      <c r="HQ42" s="387"/>
      <c r="HR42" s="387"/>
      <c r="HS42" s="387"/>
      <c r="HT42" s="387"/>
      <c r="HU42" s="387"/>
      <c r="HV42" s="387"/>
      <c r="HW42" s="387"/>
      <c r="HX42" s="387"/>
      <c r="HY42" s="387"/>
      <c r="HZ42" s="387"/>
      <c r="IA42" s="387"/>
      <c r="IB42" s="387"/>
      <c r="IC42" s="387"/>
      <c r="ID42" s="387"/>
      <c r="IE42" s="387"/>
      <c r="IF42" s="387"/>
      <c r="IG42" s="387"/>
      <c r="IH42" s="387"/>
      <c r="II42" s="387"/>
      <c r="IJ42" s="387"/>
      <c r="IK42" s="387"/>
      <c r="IL42" s="387"/>
      <c r="IM42" s="387"/>
      <c r="IN42" s="387"/>
      <c r="IO42" s="387"/>
      <c r="IP42" s="387"/>
      <c r="IQ42" s="387"/>
      <c r="IR42" s="387"/>
      <c r="IS42" s="387"/>
      <c r="IT42" s="387"/>
      <c r="IU42" s="391"/>
    </row>
    <row r="43" spans="1:255" ht="15.95" customHeight="1" thickBot="1">
      <c r="A43" s="344">
        <f t="shared" si="0"/>
        <v>88</v>
      </c>
      <c r="B43" s="1113"/>
      <c r="C43" s="348"/>
      <c r="D43" s="542" t="s">
        <v>202</v>
      </c>
      <c r="E43" s="541" t="s">
        <v>489</v>
      </c>
      <c r="F43" s="387"/>
      <c r="G43" s="248"/>
      <c r="H43" s="248"/>
      <c r="I43" s="248"/>
      <c r="J43" s="248"/>
      <c r="K43" s="248"/>
      <c r="L43" s="387"/>
      <c r="M43" s="387"/>
      <c r="N43" s="387"/>
      <c r="O43" s="387"/>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7"/>
      <c r="AM43" s="387"/>
      <c r="AN43" s="387"/>
      <c r="AO43" s="387"/>
      <c r="AP43" s="387"/>
      <c r="AQ43" s="387"/>
      <c r="AR43" s="387"/>
      <c r="AS43" s="387"/>
      <c r="AT43" s="387"/>
      <c r="AU43" s="387"/>
      <c r="AV43" s="387"/>
      <c r="AW43" s="387"/>
      <c r="AX43" s="387"/>
      <c r="AY43" s="387"/>
      <c r="AZ43" s="387"/>
      <c r="BA43" s="387"/>
      <c r="BB43" s="387"/>
      <c r="BC43" s="387"/>
      <c r="BD43" s="387"/>
      <c r="BE43" s="387"/>
      <c r="BF43" s="387"/>
      <c r="BG43" s="387"/>
      <c r="BH43" s="387"/>
      <c r="BI43" s="387"/>
      <c r="BJ43" s="387"/>
      <c r="BK43" s="387"/>
      <c r="BL43" s="387"/>
      <c r="BM43" s="387"/>
      <c r="BN43" s="387"/>
      <c r="BO43" s="387"/>
      <c r="BP43" s="387"/>
      <c r="BQ43" s="387"/>
      <c r="BR43" s="387"/>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c r="CX43" s="387"/>
      <c r="CY43" s="387"/>
      <c r="CZ43" s="387"/>
      <c r="DA43" s="387"/>
      <c r="DB43" s="387"/>
      <c r="DC43" s="387"/>
      <c r="DD43" s="387"/>
      <c r="DE43" s="387"/>
      <c r="DF43" s="387"/>
      <c r="DG43" s="387"/>
      <c r="DH43" s="387"/>
      <c r="DI43" s="387"/>
      <c r="DJ43" s="387"/>
      <c r="DK43" s="387"/>
      <c r="DL43" s="387"/>
      <c r="DM43" s="387"/>
      <c r="DN43" s="387"/>
      <c r="DO43" s="387"/>
      <c r="DP43" s="387"/>
      <c r="DQ43" s="387"/>
      <c r="DR43" s="387"/>
      <c r="DS43" s="387"/>
      <c r="DT43" s="387"/>
      <c r="DU43" s="387"/>
      <c r="DV43" s="387"/>
      <c r="DW43" s="387"/>
      <c r="DX43" s="387"/>
      <c r="DY43" s="387"/>
      <c r="DZ43" s="387"/>
      <c r="EA43" s="387"/>
      <c r="EB43" s="387"/>
      <c r="EC43" s="387"/>
      <c r="ED43" s="387"/>
      <c r="EE43" s="387"/>
      <c r="EF43" s="387"/>
      <c r="EG43" s="387"/>
      <c r="EH43" s="387"/>
      <c r="EI43" s="387"/>
      <c r="EJ43" s="387"/>
      <c r="EK43" s="387"/>
      <c r="EL43" s="387"/>
      <c r="EM43" s="387"/>
      <c r="EN43" s="387"/>
      <c r="EO43" s="387"/>
      <c r="EP43" s="387"/>
      <c r="EQ43" s="387"/>
      <c r="ER43" s="387"/>
      <c r="ES43" s="387"/>
      <c r="ET43" s="387"/>
      <c r="EU43" s="387"/>
      <c r="EV43" s="387"/>
      <c r="EW43" s="387"/>
      <c r="EX43" s="387"/>
      <c r="EY43" s="387"/>
      <c r="EZ43" s="387"/>
      <c r="FA43" s="387"/>
      <c r="FB43" s="387"/>
      <c r="FC43" s="387"/>
      <c r="FD43" s="387"/>
      <c r="FE43" s="387"/>
      <c r="FF43" s="387"/>
      <c r="FG43" s="387"/>
      <c r="FH43" s="387"/>
      <c r="FI43" s="387"/>
      <c r="FJ43" s="387"/>
      <c r="FK43" s="387"/>
      <c r="FL43" s="387"/>
      <c r="FM43" s="387"/>
      <c r="FN43" s="387"/>
      <c r="FO43" s="387"/>
      <c r="FP43" s="387"/>
      <c r="FQ43" s="387"/>
      <c r="FR43" s="387"/>
      <c r="FS43" s="387"/>
      <c r="FT43" s="387"/>
      <c r="FU43" s="387"/>
      <c r="FV43" s="387"/>
      <c r="FW43" s="387"/>
      <c r="FX43" s="387"/>
      <c r="FY43" s="387"/>
      <c r="FZ43" s="387"/>
      <c r="GA43" s="387"/>
      <c r="GB43" s="387"/>
      <c r="GC43" s="387"/>
      <c r="GD43" s="387"/>
      <c r="GE43" s="387"/>
      <c r="GF43" s="387"/>
      <c r="GG43" s="387"/>
      <c r="GH43" s="387"/>
      <c r="GI43" s="387"/>
      <c r="GJ43" s="387"/>
      <c r="GK43" s="387"/>
      <c r="GL43" s="387"/>
      <c r="GM43" s="387"/>
      <c r="GN43" s="387"/>
      <c r="GO43" s="387"/>
      <c r="GP43" s="387"/>
      <c r="GQ43" s="387"/>
      <c r="GR43" s="387"/>
      <c r="GS43" s="387"/>
      <c r="GT43" s="387"/>
      <c r="GU43" s="387"/>
      <c r="GV43" s="387"/>
      <c r="GW43" s="387"/>
      <c r="GX43" s="387"/>
      <c r="GY43" s="387"/>
      <c r="GZ43" s="387"/>
      <c r="HA43" s="387"/>
      <c r="HB43" s="387"/>
      <c r="HC43" s="387"/>
      <c r="HD43" s="387"/>
      <c r="HE43" s="387"/>
      <c r="HF43" s="387"/>
      <c r="HG43" s="387"/>
      <c r="HH43" s="387"/>
      <c r="HI43" s="387"/>
      <c r="HJ43" s="387"/>
      <c r="HK43" s="387"/>
      <c r="HL43" s="387"/>
      <c r="HM43" s="387"/>
      <c r="HN43" s="387"/>
      <c r="HO43" s="387"/>
      <c r="HP43" s="387"/>
      <c r="HQ43" s="387"/>
      <c r="HR43" s="387"/>
      <c r="HS43" s="387"/>
      <c r="HT43" s="387"/>
      <c r="HU43" s="387"/>
      <c r="HV43" s="387"/>
      <c r="HW43" s="387"/>
      <c r="HX43" s="387"/>
      <c r="HY43" s="387"/>
      <c r="HZ43" s="387"/>
      <c r="IA43" s="387"/>
      <c r="IB43" s="387"/>
      <c r="IC43" s="387"/>
      <c r="ID43" s="387"/>
      <c r="IE43" s="387"/>
      <c r="IF43" s="387"/>
      <c r="IG43" s="387"/>
      <c r="IH43" s="387"/>
      <c r="II43" s="387"/>
      <c r="IJ43" s="387"/>
      <c r="IK43" s="387"/>
      <c r="IL43" s="387"/>
      <c r="IM43" s="387"/>
      <c r="IN43" s="387"/>
      <c r="IO43" s="387"/>
      <c r="IP43" s="387"/>
      <c r="IQ43" s="387"/>
      <c r="IR43" s="387"/>
      <c r="IS43" s="387"/>
      <c r="IT43" s="387"/>
      <c r="IU43" s="391"/>
    </row>
    <row r="44" spans="1:255" ht="15.95" customHeight="1" thickBot="1">
      <c r="A44" s="344">
        <f t="shared" si="0"/>
        <v>89</v>
      </c>
      <c r="B44" s="1113"/>
      <c r="C44" s="348"/>
      <c r="D44" s="542" t="s">
        <v>204</v>
      </c>
      <c r="E44" s="541" t="s">
        <v>490</v>
      </c>
      <c r="F44" s="387"/>
      <c r="G44" s="248"/>
      <c r="H44" s="248"/>
      <c r="I44" s="248"/>
      <c r="J44" s="248"/>
      <c r="K44" s="248"/>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7"/>
      <c r="AM44" s="387"/>
      <c r="AN44" s="387"/>
      <c r="AO44" s="387"/>
      <c r="AP44" s="387"/>
      <c r="AQ44" s="387"/>
      <c r="AR44" s="387"/>
      <c r="AS44" s="387"/>
      <c r="AT44" s="387"/>
      <c r="AU44" s="387"/>
      <c r="AV44" s="387"/>
      <c r="AW44" s="387"/>
      <c r="AX44" s="387"/>
      <c r="AY44" s="387"/>
      <c r="AZ44" s="387"/>
      <c r="BA44" s="387"/>
      <c r="BB44" s="387"/>
      <c r="BC44" s="387"/>
      <c r="BD44" s="387"/>
      <c r="BE44" s="387"/>
      <c r="BF44" s="387"/>
      <c r="BG44" s="387"/>
      <c r="BH44" s="387"/>
      <c r="BI44" s="387"/>
      <c r="BJ44" s="387"/>
      <c r="BK44" s="387"/>
      <c r="BL44" s="387"/>
      <c r="BM44" s="387"/>
      <c r="BN44" s="387"/>
      <c r="BO44" s="387"/>
      <c r="BP44" s="387"/>
      <c r="BQ44" s="387"/>
      <c r="BR44" s="387"/>
      <c r="BS44" s="387"/>
      <c r="BT44" s="387"/>
      <c r="BU44" s="387"/>
      <c r="BV44" s="387"/>
      <c r="BW44" s="387"/>
      <c r="BX44" s="387"/>
      <c r="BY44" s="387"/>
      <c r="BZ44" s="387"/>
      <c r="CA44" s="387"/>
      <c r="CB44" s="387"/>
      <c r="CC44" s="387"/>
      <c r="CD44" s="387"/>
      <c r="CE44" s="387"/>
      <c r="CF44" s="387"/>
      <c r="CG44" s="387"/>
      <c r="CH44" s="387"/>
      <c r="CI44" s="387"/>
      <c r="CJ44" s="387"/>
      <c r="CK44" s="387"/>
      <c r="CL44" s="387"/>
      <c r="CM44" s="387"/>
      <c r="CN44" s="387"/>
      <c r="CO44" s="387"/>
      <c r="CP44" s="387"/>
      <c r="CQ44" s="387"/>
      <c r="CR44" s="387"/>
      <c r="CS44" s="387"/>
      <c r="CT44" s="387"/>
      <c r="CU44" s="387"/>
      <c r="CV44" s="387"/>
      <c r="CW44" s="387"/>
      <c r="CX44" s="387"/>
      <c r="CY44" s="387"/>
      <c r="CZ44" s="387"/>
      <c r="DA44" s="387"/>
      <c r="DB44" s="387"/>
      <c r="DC44" s="387"/>
      <c r="DD44" s="387"/>
      <c r="DE44" s="387"/>
      <c r="DF44" s="387"/>
      <c r="DG44" s="387"/>
      <c r="DH44" s="387"/>
      <c r="DI44" s="387"/>
      <c r="DJ44" s="387"/>
      <c r="DK44" s="387"/>
      <c r="DL44" s="387"/>
      <c r="DM44" s="387"/>
      <c r="DN44" s="387"/>
      <c r="DO44" s="387"/>
      <c r="DP44" s="387"/>
      <c r="DQ44" s="387"/>
      <c r="DR44" s="387"/>
      <c r="DS44" s="387"/>
      <c r="DT44" s="387"/>
      <c r="DU44" s="387"/>
      <c r="DV44" s="387"/>
      <c r="DW44" s="387"/>
      <c r="DX44" s="387"/>
      <c r="DY44" s="387"/>
      <c r="DZ44" s="387"/>
      <c r="EA44" s="387"/>
      <c r="EB44" s="387"/>
      <c r="EC44" s="387"/>
      <c r="ED44" s="387"/>
      <c r="EE44" s="387"/>
      <c r="EF44" s="387"/>
      <c r="EG44" s="387"/>
      <c r="EH44" s="387"/>
      <c r="EI44" s="387"/>
      <c r="EJ44" s="387"/>
      <c r="EK44" s="387"/>
      <c r="EL44" s="387"/>
      <c r="EM44" s="387"/>
      <c r="EN44" s="387"/>
      <c r="EO44" s="387"/>
      <c r="EP44" s="387"/>
      <c r="EQ44" s="387"/>
      <c r="ER44" s="387"/>
      <c r="ES44" s="387"/>
      <c r="ET44" s="387"/>
      <c r="EU44" s="387"/>
      <c r="EV44" s="387"/>
      <c r="EW44" s="387"/>
      <c r="EX44" s="387"/>
      <c r="EY44" s="387"/>
      <c r="EZ44" s="387"/>
      <c r="FA44" s="387"/>
      <c r="FB44" s="387"/>
      <c r="FC44" s="387"/>
      <c r="FD44" s="387"/>
      <c r="FE44" s="387"/>
      <c r="FF44" s="387"/>
      <c r="FG44" s="387"/>
      <c r="FH44" s="387"/>
      <c r="FI44" s="387"/>
      <c r="FJ44" s="387"/>
      <c r="FK44" s="387"/>
      <c r="FL44" s="387"/>
      <c r="FM44" s="387"/>
      <c r="FN44" s="387"/>
      <c r="FO44" s="387"/>
      <c r="FP44" s="387"/>
      <c r="FQ44" s="387"/>
      <c r="FR44" s="387"/>
      <c r="FS44" s="387"/>
      <c r="FT44" s="387"/>
      <c r="FU44" s="387"/>
      <c r="FV44" s="387"/>
      <c r="FW44" s="387"/>
      <c r="FX44" s="387"/>
      <c r="FY44" s="387"/>
      <c r="FZ44" s="387"/>
      <c r="GA44" s="387"/>
      <c r="GB44" s="387"/>
      <c r="GC44" s="387"/>
      <c r="GD44" s="387"/>
      <c r="GE44" s="387"/>
      <c r="GF44" s="387"/>
      <c r="GG44" s="387"/>
      <c r="GH44" s="387"/>
      <c r="GI44" s="387"/>
      <c r="GJ44" s="387"/>
      <c r="GK44" s="387"/>
      <c r="GL44" s="387"/>
      <c r="GM44" s="387"/>
      <c r="GN44" s="387"/>
      <c r="GO44" s="387"/>
      <c r="GP44" s="387"/>
      <c r="GQ44" s="387"/>
      <c r="GR44" s="387"/>
      <c r="GS44" s="387"/>
      <c r="GT44" s="387"/>
      <c r="GU44" s="387"/>
      <c r="GV44" s="387"/>
      <c r="GW44" s="387"/>
      <c r="GX44" s="387"/>
      <c r="GY44" s="387"/>
      <c r="GZ44" s="387"/>
      <c r="HA44" s="387"/>
      <c r="HB44" s="387"/>
      <c r="HC44" s="387"/>
      <c r="HD44" s="387"/>
      <c r="HE44" s="387"/>
      <c r="HF44" s="387"/>
      <c r="HG44" s="387"/>
      <c r="HH44" s="387"/>
      <c r="HI44" s="387"/>
      <c r="HJ44" s="387"/>
      <c r="HK44" s="387"/>
      <c r="HL44" s="387"/>
      <c r="HM44" s="387"/>
      <c r="HN44" s="387"/>
      <c r="HO44" s="387"/>
      <c r="HP44" s="387"/>
      <c r="HQ44" s="387"/>
      <c r="HR44" s="387"/>
      <c r="HS44" s="387"/>
      <c r="HT44" s="387"/>
      <c r="HU44" s="387"/>
      <c r="HV44" s="387"/>
      <c r="HW44" s="387"/>
      <c r="HX44" s="387"/>
      <c r="HY44" s="387"/>
      <c r="HZ44" s="387"/>
      <c r="IA44" s="387"/>
      <c r="IB44" s="387"/>
      <c r="IC44" s="387"/>
      <c r="ID44" s="387"/>
      <c r="IE44" s="387"/>
      <c r="IF44" s="387"/>
      <c r="IG44" s="387"/>
      <c r="IH44" s="387"/>
      <c r="II44" s="387"/>
      <c r="IJ44" s="387"/>
      <c r="IK44" s="387"/>
      <c r="IL44" s="387"/>
      <c r="IM44" s="387"/>
      <c r="IN44" s="387"/>
      <c r="IO44" s="387"/>
      <c r="IP44" s="387"/>
      <c r="IQ44" s="387"/>
      <c r="IR44" s="387"/>
      <c r="IS44" s="387"/>
      <c r="IT44" s="387"/>
      <c r="IU44" s="391"/>
    </row>
    <row r="45" spans="1:255" ht="15.95" customHeight="1" thickBot="1">
      <c r="A45" s="344">
        <f t="shared" si="0"/>
        <v>90</v>
      </c>
      <c r="B45" s="1113"/>
      <c r="C45" s="348"/>
      <c r="D45" s="542" t="s">
        <v>205</v>
      </c>
      <c r="E45" s="541" t="s">
        <v>288</v>
      </c>
      <c r="F45" s="387"/>
      <c r="G45" s="248"/>
      <c r="H45" s="248"/>
      <c r="I45" s="248"/>
      <c r="J45" s="248"/>
      <c r="K45" s="248"/>
      <c r="L45" s="387"/>
      <c r="M45" s="387"/>
      <c r="N45" s="387"/>
      <c r="O45" s="387"/>
      <c r="P45" s="387"/>
      <c r="Q45" s="387"/>
      <c r="R45" s="387"/>
      <c r="S45" s="387"/>
      <c r="T45" s="387"/>
      <c r="U45" s="387"/>
      <c r="V45" s="387"/>
      <c r="W45" s="387"/>
      <c r="X45" s="387"/>
      <c r="Y45" s="387"/>
      <c r="Z45" s="387"/>
      <c r="AA45" s="387"/>
      <c r="AB45" s="387"/>
      <c r="AC45" s="387"/>
      <c r="AD45" s="387"/>
      <c r="AE45" s="387"/>
      <c r="AF45" s="387"/>
      <c r="AG45" s="387"/>
      <c r="AH45" s="387"/>
      <c r="AI45" s="387"/>
      <c r="AJ45" s="387"/>
      <c r="AK45" s="387"/>
      <c r="AL45" s="387"/>
      <c r="AM45" s="387"/>
      <c r="AN45" s="387"/>
      <c r="AO45" s="387"/>
      <c r="AP45" s="387"/>
      <c r="AQ45" s="387"/>
      <c r="AR45" s="387"/>
      <c r="AS45" s="387"/>
      <c r="AT45" s="387"/>
      <c r="AU45" s="387"/>
      <c r="AV45" s="387"/>
      <c r="AW45" s="387"/>
      <c r="AX45" s="387"/>
      <c r="AY45" s="387"/>
      <c r="AZ45" s="387"/>
      <c r="BA45" s="387"/>
      <c r="BB45" s="387"/>
      <c r="BC45" s="387"/>
      <c r="BD45" s="387"/>
      <c r="BE45" s="387"/>
      <c r="BF45" s="387"/>
      <c r="BG45" s="387"/>
      <c r="BH45" s="387"/>
      <c r="BI45" s="387"/>
      <c r="BJ45" s="387"/>
      <c r="BK45" s="387"/>
      <c r="BL45" s="387"/>
      <c r="BM45" s="387"/>
      <c r="BN45" s="387"/>
      <c r="BO45" s="387"/>
      <c r="BP45" s="387"/>
      <c r="BQ45" s="387"/>
      <c r="BR45" s="387"/>
      <c r="BS45" s="387"/>
      <c r="BT45" s="387"/>
      <c r="BU45" s="387"/>
      <c r="BV45" s="387"/>
      <c r="BW45" s="387"/>
      <c r="BX45" s="387"/>
      <c r="BY45" s="387"/>
      <c r="BZ45" s="387"/>
      <c r="CA45" s="387"/>
      <c r="CB45" s="387"/>
      <c r="CC45" s="387"/>
      <c r="CD45" s="387"/>
      <c r="CE45" s="387"/>
      <c r="CF45" s="387"/>
      <c r="CG45" s="387"/>
      <c r="CH45" s="387"/>
      <c r="CI45" s="387"/>
      <c r="CJ45" s="387"/>
      <c r="CK45" s="387"/>
      <c r="CL45" s="387"/>
      <c r="CM45" s="387"/>
      <c r="CN45" s="387"/>
      <c r="CO45" s="387"/>
      <c r="CP45" s="387"/>
      <c r="CQ45" s="387"/>
      <c r="CR45" s="387"/>
      <c r="CS45" s="387"/>
      <c r="CT45" s="387"/>
      <c r="CU45" s="387"/>
      <c r="CV45" s="387"/>
      <c r="CW45" s="387"/>
      <c r="CX45" s="387"/>
      <c r="CY45" s="387"/>
      <c r="CZ45" s="387"/>
      <c r="DA45" s="387"/>
      <c r="DB45" s="387"/>
      <c r="DC45" s="387"/>
      <c r="DD45" s="387"/>
      <c r="DE45" s="387"/>
      <c r="DF45" s="387"/>
      <c r="DG45" s="387"/>
      <c r="DH45" s="387"/>
      <c r="DI45" s="387"/>
      <c r="DJ45" s="387"/>
      <c r="DK45" s="387"/>
      <c r="DL45" s="387"/>
      <c r="DM45" s="387"/>
      <c r="DN45" s="387"/>
      <c r="DO45" s="387"/>
      <c r="DP45" s="387"/>
      <c r="DQ45" s="387"/>
      <c r="DR45" s="387"/>
      <c r="DS45" s="387"/>
      <c r="DT45" s="387"/>
      <c r="DU45" s="387"/>
      <c r="DV45" s="387"/>
      <c r="DW45" s="387"/>
      <c r="DX45" s="387"/>
      <c r="DY45" s="387"/>
      <c r="DZ45" s="387"/>
      <c r="EA45" s="387"/>
      <c r="EB45" s="387"/>
      <c r="EC45" s="387"/>
      <c r="ED45" s="387"/>
      <c r="EE45" s="387"/>
      <c r="EF45" s="387"/>
      <c r="EG45" s="387"/>
      <c r="EH45" s="387"/>
      <c r="EI45" s="387"/>
      <c r="EJ45" s="387"/>
      <c r="EK45" s="387"/>
      <c r="EL45" s="387"/>
      <c r="EM45" s="387"/>
      <c r="EN45" s="387"/>
      <c r="EO45" s="387"/>
      <c r="EP45" s="387"/>
      <c r="EQ45" s="387"/>
      <c r="ER45" s="387"/>
      <c r="ES45" s="387"/>
      <c r="ET45" s="387"/>
      <c r="EU45" s="387"/>
      <c r="EV45" s="387"/>
      <c r="EW45" s="387"/>
      <c r="EX45" s="387"/>
      <c r="EY45" s="387"/>
      <c r="EZ45" s="387"/>
      <c r="FA45" s="387"/>
      <c r="FB45" s="387"/>
      <c r="FC45" s="387"/>
      <c r="FD45" s="387"/>
      <c r="FE45" s="387"/>
      <c r="FF45" s="387"/>
      <c r="FG45" s="387"/>
      <c r="FH45" s="387"/>
      <c r="FI45" s="387"/>
      <c r="FJ45" s="387"/>
      <c r="FK45" s="387"/>
      <c r="FL45" s="387"/>
      <c r="FM45" s="387"/>
      <c r="FN45" s="387"/>
      <c r="FO45" s="387"/>
      <c r="FP45" s="387"/>
      <c r="FQ45" s="387"/>
      <c r="FR45" s="387"/>
      <c r="FS45" s="387"/>
      <c r="FT45" s="387"/>
      <c r="FU45" s="387"/>
      <c r="FV45" s="387"/>
      <c r="FW45" s="387"/>
      <c r="FX45" s="387"/>
      <c r="FY45" s="387"/>
      <c r="FZ45" s="387"/>
      <c r="GA45" s="387"/>
      <c r="GB45" s="387"/>
      <c r="GC45" s="387"/>
      <c r="GD45" s="387"/>
      <c r="GE45" s="387"/>
      <c r="GF45" s="387"/>
      <c r="GG45" s="387"/>
      <c r="GH45" s="387"/>
      <c r="GI45" s="387"/>
      <c r="GJ45" s="387"/>
      <c r="GK45" s="387"/>
      <c r="GL45" s="387"/>
      <c r="GM45" s="387"/>
      <c r="GN45" s="387"/>
      <c r="GO45" s="387"/>
      <c r="GP45" s="387"/>
      <c r="GQ45" s="387"/>
      <c r="GR45" s="387"/>
      <c r="GS45" s="387"/>
      <c r="GT45" s="387"/>
      <c r="GU45" s="387"/>
      <c r="GV45" s="387"/>
      <c r="GW45" s="387"/>
      <c r="GX45" s="387"/>
      <c r="GY45" s="387"/>
      <c r="GZ45" s="387"/>
      <c r="HA45" s="387"/>
      <c r="HB45" s="387"/>
      <c r="HC45" s="387"/>
      <c r="HD45" s="387"/>
      <c r="HE45" s="387"/>
      <c r="HF45" s="387"/>
      <c r="HG45" s="387"/>
      <c r="HH45" s="387"/>
      <c r="HI45" s="387"/>
      <c r="HJ45" s="387"/>
      <c r="HK45" s="387"/>
      <c r="HL45" s="387"/>
      <c r="HM45" s="387"/>
      <c r="HN45" s="387"/>
      <c r="HO45" s="387"/>
      <c r="HP45" s="387"/>
      <c r="HQ45" s="387"/>
      <c r="HR45" s="387"/>
      <c r="HS45" s="387"/>
      <c r="HT45" s="387"/>
      <c r="HU45" s="387"/>
      <c r="HV45" s="387"/>
      <c r="HW45" s="387"/>
      <c r="HX45" s="387"/>
      <c r="HY45" s="387"/>
      <c r="HZ45" s="387"/>
      <c r="IA45" s="387"/>
      <c r="IB45" s="387"/>
      <c r="IC45" s="387"/>
      <c r="ID45" s="387"/>
      <c r="IE45" s="387"/>
      <c r="IF45" s="387"/>
      <c r="IG45" s="387"/>
      <c r="IH45" s="387"/>
      <c r="II45" s="387"/>
      <c r="IJ45" s="387"/>
      <c r="IK45" s="387"/>
      <c r="IL45" s="387"/>
      <c r="IM45" s="387"/>
      <c r="IN45" s="387"/>
      <c r="IO45" s="387"/>
      <c r="IP45" s="387"/>
      <c r="IQ45" s="387"/>
      <c r="IR45" s="387"/>
      <c r="IS45" s="387"/>
      <c r="IT45" s="387"/>
      <c r="IU45" s="391"/>
    </row>
    <row r="46" spans="1:255" ht="15.95" customHeight="1" thickBot="1">
      <c r="A46" s="344">
        <f t="shared" si="0"/>
        <v>91</v>
      </c>
      <c r="B46" s="1113"/>
      <c r="C46" s="348"/>
      <c r="D46" s="542" t="s">
        <v>207</v>
      </c>
      <c r="E46" s="543" t="s">
        <v>491</v>
      </c>
      <c r="F46" s="387"/>
      <c r="G46" s="248"/>
      <c r="H46" s="248"/>
      <c r="I46" s="248"/>
      <c r="J46" s="248"/>
      <c r="K46" s="248"/>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87"/>
      <c r="AI46" s="387"/>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c r="BO46" s="387"/>
      <c r="BP46" s="387"/>
      <c r="BQ46" s="387"/>
      <c r="BR46" s="387"/>
      <c r="BS46" s="387"/>
      <c r="BT46" s="387"/>
      <c r="BU46" s="387"/>
      <c r="BV46" s="387"/>
      <c r="BW46" s="387"/>
      <c r="BX46" s="387"/>
      <c r="BY46" s="387"/>
      <c r="BZ46" s="387"/>
      <c r="CA46" s="387"/>
      <c r="CB46" s="387"/>
      <c r="CC46" s="387"/>
      <c r="CD46" s="387"/>
      <c r="CE46" s="387"/>
      <c r="CF46" s="387"/>
      <c r="CG46" s="387"/>
      <c r="CH46" s="387"/>
      <c r="CI46" s="387"/>
      <c r="CJ46" s="387"/>
      <c r="CK46" s="387"/>
      <c r="CL46" s="387"/>
      <c r="CM46" s="387"/>
      <c r="CN46" s="387"/>
      <c r="CO46" s="387"/>
      <c r="CP46" s="387"/>
      <c r="CQ46" s="387"/>
      <c r="CR46" s="387"/>
      <c r="CS46" s="387"/>
      <c r="CT46" s="387"/>
      <c r="CU46" s="387"/>
      <c r="CV46" s="387"/>
      <c r="CW46" s="387"/>
      <c r="CX46" s="387"/>
      <c r="CY46" s="387"/>
      <c r="CZ46" s="387"/>
      <c r="DA46" s="387"/>
      <c r="DB46" s="387"/>
      <c r="DC46" s="387"/>
      <c r="DD46" s="387"/>
      <c r="DE46" s="387"/>
      <c r="DF46" s="387"/>
      <c r="DG46" s="387"/>
      <c r="DH46" s="387"/>
      <c r="DI46" s="387"/>
      <c r="DJ46" s="387"/>
      <c r="DK46" s="387"/>
      <c r="DL46" s="387"/>
      <c r="DM46" s="387"/>
      <c r="DN46" s="387"/>
      <c r="DO46" s="387"/>
      <c r="DP46" s="387"/>
      <c r="DQ46" s="387"/>
      <c r="DR46" s="387"/>
      <c r="DS46" s="387"/>
      <c r="DT46" s="387"/>
      <c r="DU46" s="387"/>
      <c r="DV46" s="387"/>
      <c r="DW46" s="387"/>
      <c r="DX46" s="387"/>
      <c r="DY46" s="387"/>
      <c r="DZ46" s="387"/>
      <c r="EA46" s="387"/>
      <c r="EB46" s="387"/>
      <c r="EC46" s="387"/>
      <c r="ED46" s="387"/>
      <c r="EE46" s="387"/>
      <c r="EF46" s="387"/>
      <c r="EG46" s="387"/>
      <c r="EH46" s="387"/>
      <c r="EI46" s="387"/>
      <c r="EJ46" s="387"/>
      <c r="EK46" s="387"/>
      <c r="EL46" s="387"/>
      <c r="EM46" s="387"/>
      <c r="EN46" s="387"/>
      <c r="EO46" s="387"/>
      <c r="EP46" s="387"/>
      <c r="EQ46" s="387"/>
      <c r="ER46" s="387"/>
      <c r="ES46" s="387"/>
      <c r="ET46" s="387"/>
      <c r="EU46" s="387"/>
      <c r="EV46" s="387"/>
      <c r="EW46" s="387"/>
      <c r="EX46" s="387"/>
      <c r="EY46" s="387"/>
      <c r="EZ46" s="387"/>
      <c r="FA46" s="387"/>
      <c r="FB46" s="387"/>
      <c r="FC46" s="387"/>
      <c r="FD46" s="387"/>
      <c r="FE46" s="387"/>
      <c r="FF46" s="387"/>
      <c r="FG46" s="387"/>
      <c r="FH46" s="387"/>
      <c r="FI46" s="387"/>
      <c r="FJ46" s="387"/>
      <c r="FK46" s="387"/>
      <c r="FL46" s="387"/>
      <c r="FM46" s="387"/>
      <c r="FN46" s="387"/>
      <c r="FO46" s="387"/>
      <c r="FP46" s="387"/>
      <c r="FQ46" s="387"/>
      <c r="FR46" s="387"/>
      <c r="FS46" s="387"/>
      <c r="FT46" s="387"/>
      <c r="FU46" s="387"/>
      <c r="FV46" s="387"/>
      <c r="FW46" s="387"/>
      <c r="FX46" s="387"/>
      <c r="FY46" s="387"/>
      <c r="FZ46" s="387"/>
      <c r="GA46" s="387"/>
      <c r="GB46" s="387"/>
      <c r="GC46" s="387"/>
      <c r="GD46" s="387"/>
      <c r="GE46" s="387"/>
      <c r="GF46" s="387"/>
      <c r="GG46" s="387"/>
      <c r="GH46" s="387"/>
      <c r="GI46" s="387"/>
      <c r="GJ46" s="387"/>
      <c r="GK46" s="387"/>
      <c r="GL46" s="387"/>
      <c r="GM46" s="387"/>
      <c r="GN46" s="387"/>
      <c r="GO46" s="387"/>
      <c r="GP46" s="387"/>
      <c r="GQ46" s="387"/>
      <c r="GR46" s="387"/>
      <c r="GS46" s="387"/>
      <c r="GT46" s="387"/>
      <c r="GU46" s="387"/>
      <c r="GV46" s="387"/>
      <c r="GW46" s="387"/>
      <c r="GX46" s="387"/>
      <c r="GY46" s="387"/>
      <c r="GZ46" s="387"/>
      <c r="HA46" s="387"/>
      <c r="HB46" s="387"/>
      <c r="HC46" s="387"/>
      <c r="HD46" s="387"/>
      <c r="HE46" s="387"/>
      <c r="HF46" s="387"/>
      <c r="HG46" s="387"/>
      <c r="HH46" s="387"/>
      <c r="HI46" s="387"/>
      <c r="HJ46" s="387"/>
      <c r="HK46" s="387"/>
      <c r="HL46" s="387"/>
      <c r="HM46" s="387"/>
      <c r="HN46" s="387"/>
      <c r="HO46" s="387"/>
      <c r="HP46" s="387"/>
      <c r="HQ46" s="387"/>
      <c r="HR46" s="387"/>
      <c r="HS46" s="387"/>
      <c r="HT46" s="387"/>
      <c r="HU46" s="387"/>
      <c r="HV46" s="387"/>
      <c r="HW46" s="387"/>
      <c r="HX46" s="387"/>
      <c r="HY46" s="387"/>
      <c r="HZ46" s="387"/>
      <c r="IA46" s="387"/>
      <c r="IB46" s="387"/>
      <c r="IC46" s="387"/>
      <c r="ID46" s="387"/>
      <c r="IE46" s="387"/>
      <c r="IF46" s="387"/>
      <c r="IG46" s="387"/>
      <c r="IH46" s="387"/>
      <c r="II46" s="387"/>
      <c r="IJ46" s="387"/>
      <c r="IK46" s="387"/>
      <c r="IL46" s="387"/>
      <c r="IM46" s="387"/>
      <c r="IN46" s="387"/>
      <c r="IO46" s="387"/>
      <c r="IP46" s="387"/>
      <c r="IQ46" s="387"/>
      <c r="IR46" s="387"/>
      <c r="IS46" s="387"/>
      <c r="IT46" s="387"/>
      <c r="IU46" s="391"/>
    </row>
    <row r="47" spans="1:255" ht="15.95" customHeight="1" thickBot="1">
      <c r="A47" s="344">
        <f t="shared" si="0"/>
        <v>92</v>
      </c>
      <c r="B47" s="1113"/>
      <c r="C47" s="348"/>
      <c r="D47" s="542" t="s">
        <v>208</v>
      </c>
      <c r="E47" s="541">
        <v>3113889132</v>
      </c>
      <c r="F47" s="387"/>
      <c r="G47" s="248"/>
      <c r="H47" s="248"/>
      <c r="I47" s="248"/>
      <c r="J47" s="248"/>
      <c r="K47" s="248"/>
      <c r="L47" s="387"/>
      <c r="M47" s="387"/>
      <c r="N47" s="387"/>
      <c r="O47" s="387"/>
      <c r="P47" s="387"/>
      <c r="Q47" s="387"/>
      <c r="R47" s="387"/>
      <c r="S47" s="387"/>
      <c r="T47" s="387"/>
      <c r="U47" s="387"/>
      <c r="V47" s="387"/>
      <c r="W47" s="387"/>
      <c r="X47" s="387"/>
      <c r="Y47" s="387"/>
      <c r="Z47" s="387"/>
      <c r="AA47" s="387"/>
      <c r="AB47" s="387"/>
      <c r="AC47" s="387"/>
      <c r="AD47" s="387"/>
      <c r="AE47" s="387"/>
      <c r="AF47" s="387"/>
      <c r="AG47" s="387"/>
      <c r="AH47" s="387"/>
      <c r="AI47" s="387"/>
      <c r="AJ47" s="387"/>
      <c r="AK47" s="387"/>
      <c r="AL47" s="387"/>
      <c r="AM47" s="387"/>
      <c r="AN47" s="387"/>
      <c r="AO47" s="387"/>
      <c r="AP47" s="387"/>
      <c r="AQ47" s="387"/>
      <c r="AR47" s="387"/>
      <c r="AS47" s="387"/>
      <c r="AT47" s="387"/>
      <c r="AU47" s="387"/>
      <c r="AV47" s="387"/>
      <c r="AW47" s="387"/>
      <c r="AX47" s="387"/>
      <c r="AY47" s="387"/>
      <c r="AZ47" s="387"/>
      <c r="BA47" s="387"/>
      <c r="BB47" s="387"/>
      <c r="BC47" s="387"/>
      <c r="BD47" s="387"/>
      <c r="BE47" s="387"/>
      <c r="BF47" s="387"/>
      <c r="BG47" s="387"/>
      <c r="BH47" s="387"/>
      <c r="BI47" s="387"/>
      <c r="BJ47" s="387"/>
      <c r="BK47" s="387"/>
      <c r="BL47" s="387"/>
      <c r="BM47" s="387"/>
      <c r="BN47" s="387"/>
      <c r="BO47" s="387"/>
      <c r="BP47" s="387"/>
      <c r="BQ47" s="387"/>
      <c r="BR47" s="387"/>
      <c r="BS47" s="387"/>
      <c r="BT47" s="387"/>
      <c r="BU47" s="387"/>
      <c r="BV47" s="387"/>
      <c r="BW47" s="387"/>
      <c r="BX47" s="387"/>
      <c r="BY47" s="387"/>
      <c r="BZ47" s="387"/>
      <c r="CA47" s="387"/>
      <c r="CB47" s="387"/>
      <c r="CC47" s="387"/>
      <c r="CD47" s="387"/>
      <c r="CE47" s="387"/>
      <c r="CF47" s="387"/>
      <c r="CG47" s="387"/>
      <c r="CH47" s="387"/>
      <c r="CI47" s="387"/>
      <c r="CJ47" s="387"/>
      <c r="CK47" s="387"/>
      <c r="CL47" s="387"/>
      <c r="CM47" s="387"/>
      <c r="CN47" s="387"/>
      <c r="CO47" s="387"/>
      <c r="CP47" s="387"/>
      <c r="CQ47" s="387"/>
      <c r="CR47" s="387"/>
      <c r="CS47" s="387"/>
      <c r="CT47" s="387"/>
      <c r="CU47" s="387"/>
      <c r="CV47" s="387"/>
      <c r="CW47" s="387"/>
      <c r="CX47" s="387"/>
      <c r="CY47" s="387"/>
      <c r="CZ47" s="387"/>
      <c r="DA47" s="387"/>
      <c r="DB47" s="387"/>
      <c r="DC47" s="387"/>
      <c r="DD47" s="387"/>
      <c r="DE47" s="387"/>
      <c r="DF47" s="387"/>
      <c r="DG47" s="387"/>
      <c r="DH47" s="387"/>
      <c r="DI47" s="387"/>
      <c r="DJ47" s="387"/>
      <c r="DK47" s="387"/>
      <c r="DL47" s="387"/>
      <c r="DM47" s="387"/>
      <c r="DN47" s="387"/>
      <c r="DO47" s="387"/>
      <c r="DP47" s="387"/>
      <c r="DQ47" s="387"/>
      <c r="DR47" s="387"/>
      <c r="DS47" s="387"/>
      <c r="DT47" s="387"/>
      <c r="DU47" s="387"/>
      <c r="DV47" s="387"/>
      <c r="DW47" s="387"/>
      <c r="DX47" s="387"/>
      <c r="DY47" s="387"/>
      <c r="DZ47" s="387"/>
      <c r="EA47" s="387"/>
      <c r="EB47" s="387"/>
      <c r="EC47" s="387"/>
      <c r="ED47" s="387"/>
      <c r="EE47" s="387"/>
      <c r="EF47" s="387"/>
      <c r="EG47" s="387"/>
      <c r="EH47" s="387"/>
      <c r="EI47" s="387"/>
      <c r="EJ47" s="387"/>
      <c r="EK47" s="387"/>
      <c r="EL47" s="387"/>
      <c r="EM47" s="387"/>
      <c r="EN47" s="387"/>
      <c r="EO47" s="387"/>
      <c r="EP47" s="387"/>
      <c r="EQ47" s="387"/>
      <c r="ER47" s="387"/>
      <c r="ES47" s="387"/>
      <c r="ET47" s="387"/>
      <c r="EU47" s="387"/>
      <c r="EV47" s="387"/>
      <c r="EW47" s="387"/>
      <c r="EX47" s="387"/>
      <c r="EY47" s="387"/>
      <c r="EZ47" s="387"/>
      <c r="FA47" s="387"/>
      <c r="FB47" s="387"/>
      <c r="FC47" s="387"/>
      <c r="FD47" s="387"/>
      <c r="FE47" s="387"/>
      <c r="FF47" s="387"/>
      <c r="FG47" s="387"/>
      <c r="FH47" s="387"/>
      <c r="FI47" s="387"/>
      <c r="FJ47" s="387"/>
      <c r="FK47" s="387"/>
      <c r="FL47" s="387"/>
      <c r="FM47" s="387"/>
      <c r="FN47" s="387"/>
      <c r="FO47" s="387"/>
      <c r="FP47" s="387"/>
      <c r="FQ47" s="387"/>
      <c r="FR47" s="387"/>
      <c r="FS47" s="387"/>
      <c r="FT47" s="387"/>
      <c r="FU47" s="387"/>
      <c r="FV47" s="387"/>
      <c r="FW47" s="387"/>
      <c r="FX47" s="387"/>
      <c r="FY47" s="387"/>
      <c r="FZ47" s="387"/>
      <c r="GA47" s="387"/>
      <c r="GB47" s="387"/>
      <c r="GC47" s="387"/>
      <c r="GD47" s="387"/>
      <c r="GE47" s="387"/>
      <c r="GF47" s="387"/>
      <c r="GG47" s="387"/>
      <c r="GH47" s="387"/>
      <c r="GI47" s="387"/>
      <c r="GJ47" s="387"/>
      <c r="GK47" s="387"/>
      <c r="GL47" s="387"/>
      <c r="GM47" s="387"/>
      <c r="GN47" s="387"/>
      <c r="GO47" s="387"/>
      <c r="GP47" s="387"/>
      <c r="GQ47" s="387"/>
      <c r="GR47" s="387"/>
      <c r="GS47" s="387"/>
      <c r="GT47" s="387"/>
      <c r="GU47" s="387"/>
      <c r="GV47" s="387"/>
      <c r="GW47" s="387"/>
      <c r="GX47" s="387"/>
      <c r="GY47" s="387"/>
      <c r="GZ47" s="387"/>
      <c r="HA47" s="387"/>
      <c r="HB47" s="387"/>
      <c r="HC47" s="387"/>
      <c r="HD47" s="387"/>
      <c r="HE47" s="387"/>
      <c r="HF47" s="387"/>
      <c r="HG47" s="387"/>
      <c r="HH47" s="387"/>
      <c r="HI47" s="387"/>
      <c r="HJ47" s="387"/>
      <c r="HK47" s="387"/>
      <c r="HL47" s="387"/>
      <c r="HM47" s="387"/>
      <c r="HN47" s="387"/>
      <c r="HO47" s="387"/>
      <c r="HP47" s="387"/>
      <c r="HQ47" s="387"/>
      <c r="HR47" s="387"/>
      <c r="HS47" s="387"/>
      <c r="HT47" s="387"/>
      <c r="HU47" s="387"/>
      <c r="HV47" s="387"/>
      <c r="HW47" s="387"/>
      <c r="HX47" s="387"/>
      <c r="HY47" s="387"/>
      <c r="HZ47" s="387"/>
      <c r="IA47" s="387"/>
      <c r="IB47" s="387"/>
      <c r="IC47" s="387"/>
      <c r="ID47" s="387"/>
      <c r="IE47" s="387"/>
      <c r="IF47" s="387"/>
      <c r="IG47" s="387"/>
      <c r="IH47" s="387"/>
      <c r="II47" s="387"/>
      <c r="IJ47" s="387"/>
      <c r="IK47" s="387"/>
      <c r="IL47" s="387"/>
      <c r="IM47" s="387"/>
      <c r="IN47" s="387"/>
      <c r="IO47" s="387"/>
      <c r="IP47" s="387"/>
      <c r="IQ47" s="387"/>
      <c r="IR47" s="387"/>
      <c r="IS47" s="387"/>
      <c r="IT47" s="387"/>
      <c r="IU47" s="391"/>
    </row>
    <row r="48" spans="1:255" ht="15.95" customHeight="1" thickBot="1">
      <c r="A48" s="344">
        <v>93</v>
      </c>
      <c r="B48" s="1114"/>
      <c r="C48" s="284"/>
      <c r="D48" s="542" t="s">
        <v>210</v>
      </c>
      <c r="E48" s="541" t="s">
        <v>492</v>
      </c>
      <c r="F48" s="387"/>
      <c r="G48" s="248"/>
      <c r="H48" s="248"/>
      <c r="I48" s="248"/>
      <c r="J48" s="248"/>
      <c r="K48" s="248"/>
      <c r="L48" s="387"/>
      <c r="M48" s="387"/>
      <c r="N48" s="387"/>
      <c r="O48" s="387"/>
      <c r="P48" s="387"/>
      <c r="Q48" s="387"/>
      <c r="R48" s="387"/>
      <c r="S48" s="387"/>
      <c r="T48" s="387"/>
      <c r="U48" s="387"/>
      <c r="V48" s="387"/>
      <c r="W48" s="387"/>
      <c r="X48" s="387"/>
      <c r="Y48" s="387"/>
      <c r="Z48" s="387"/>
      <c r="AA48" s="387"/>
      <c r="AB48" s="387"/>
      <c r="AC48" s="387"/>
      <c r="AD48" s="387"/>
      <c r="AE48" s="387"/>
      <c r="AF48" s="387"/>
      <c r="AG48" s="387"/>
      <c r="AH48" s="387"/>
      <c r="AI48" s="387"/>
      <c r="AJ48" s="387"/>
      <c r="AK48" s="387"/>
      <c r="AL48" s="387"/>
      <c r="AM48" s="387"/>
      <c r="AN48" s="387"/>
      <c r="AO48" s="387"/>
      <c r="AP48" s="387"/>
      <c r="AQ48" s="387"/>
      <c r="AR48" s="387"/>
      <c r="AS48" s="387"/>
      <c r="AT48" s="387"/>
      <c r="AU48" s="387"/>
      <c r="AV48" s="387"/>
      <c r="AW48" s="387"/>
      <c r="AX48" s="387"/>
      <c r="AY48" s="387"/>
      <c r="AZ48" s="387"/>
      <c r="BA48" s="387"/>
      <c r="BB48" s="387"/>
      <c r="BC48" s="387"/>
      <c r="BD48" s="387"/>
      <c r="BE48" s="387"/>
      <c r="BF48" s="387"/>
      <c r="BG48" s="387"/>
      <c r="BH48" s="387"/>
      <c r="BI48" s="387"/>
      <c r="BJ48" s="387"/>
      <c r="BK48" s="387"/>
      <c r="BL48" s="387"/>
      <c r="BM48" s="387"/>
      <c r="BN48" s="387"/>
      <c r="BO48" s="387"/>
      <c r="BP48" s="387"/>
      <c r="BQ48" s="387"/>
      <c r="BR48" s="387"/>
      <c r="BS48" s="387"/>
      <c r="BT48" s="387"/>
      <c r="BU48" s="387"/>
      <c r="BV48" s="387"/>
      <c r="BW48" s="387"/>
      <c r="BX48" s="387"/>
      <c r="BY48" s="387"/>
      <c r="BZ48" s="387"/>
      <c r="CA48" s="387"/>
      <c r="CB48" s="387"/>
      <c r="CC48" s="387"/>
      <c r="CD48" s="387"/>
      <c r="CE48" s="387"/>
      <c r="CF48" s="387"/>
      <c r="CG48" s="387"/>
      <c r="CH48" s="387"/>
      <c r="CI48" s="387"/>
      <c r="CJ48" s="387"/>
      <c r="CK48" s="387"/>
      <c r="CL48" s="387"/>
      <c r="CM48" s="387"/>
      <c r="CN48" s="387"/>
      <c r="CO48" s="387"/>
      <c r="CP48" s="387"/>
      <c r="CQ48" s="387"/>
      <c r="CR48" s="387"/>
      <c r="CS48" s="387"/>
      <c r="CT48" s="387"/>
      <c r="CU48" s="387"/>
      <c r="CV48" s="387"/>
      <c r="CW48" s="387"/>
      <c r="CX48" s="387"/>
      <c r="CY48" s="387"/>
      <c r="CZ48" s="387"/>
      <c r="DA48" s="387"/>
      <c r="DB48" s="387"/>
      <c r="DC48" s="387"/>
      <c r="DD48" s="387"/>
      <c r="DE48" s="387"/>
      <c r="DF48" s="387"/>
      <c r="DG48" s="387"/>
      <c r="DH48" s="387"/>
      <c r="DI48" s="387"/>
      <c r="DJ48" s="387"/>
      <c r="DK48" s="387"/>
      <c r="DL48" s="387"/>
      <c r="DM48" s="387"/>
      <c r="DN48" s="387"/>
      <c r="DO48" s="387"/>
      <c r="DP48" s="387"/>
      <c r="DQ48" s="387"/>
      <c r="DR48" s="387"/>
      <c r="DS48" s="387"/>
      <c r="DT48" s="387"/>
      <c r="DU48" s="387"/>
      <c r="DV48" s="387"/>
      <c r="DW48" s="387"/>
      <c r="DX48" s="387"/>
      <c r="DY48" s="387"/>
      <c r="DZ48" s="387"/>
      <c r="EA48" s="387"/>
      <c r="EB48" s="387"/>
      <c r="EC48" s="387"/>
      <c r="ED48" s="387"/>
      <c r="EE48" s="387"/>
      <c r="EF48" s="387"/>
      <c r="EG48" s="387"/>
      <c r="EH48" s="387"/>
      <c r="EI48" s="387"/>
      <c r="EJ48" s="387"/>
      <c r="EK48" s="387"/>
      <c r="EL48" s="387"/>
      <c r="EM48" s="387"/>
      <c r="EN48" s="387"/>
      <c r="EO48" s="387"/>
      <c r="EP48" s="387"/>
      <c r="EQ48" s="387"/>
      <c r="ER48" s="387"/>
      <c r="ES48" s="387"/>
      <c r="ET48" s="387"/>
      <c r="EU48" s="387"/>
      <c r="EV48" s="387"/>
      <c r="EW48" s="387"/>
      <c r="EX48" s="387"/>
      <c r="EY48" s="387"/>
      <c r="EZ48" s="387"/>
      <c r="FA48" s="387"/>
      <c r="FB48" s="387"/>
      <c r="FC48" s="387"/>
      <c r="FD48" s="387"/>
      <c r="FE48" s="387"/>
      <c r="FF48" s="387"/>
      <c r="FG48" s="387"/>
      <c r="FH48" s="387"/>
      <c r="FI48" s="387"/>
      <c r="FJ48" s="387"/>
      <c r="FK48" s="387"/>
      <c r="FL48" s="387"/>
      <c r="FM48" s="387"/>
      <c r="FN48" s="387"/>
      <c r="FO48" s="387"/>
      <c r="FP48" s="387"/>
      <c r="FQ48" s="387"/>
      <c r="FR48" s="387"/>
      <c r="FS48" s="387"/>
      <c r="FT48" s="387"/>
      <c r="FU48" s="387"/>
      <c r="FV48" s="387"/>
      <c r="FW48" s="387"/>
      <c r="FX48" s="387"/>
      <c r="FY48" s="387"/>
      <c r="FZ48" s="387"/>
      <c r="GA48" s="387"/>
      <c r="GB48" s="387"/>
      <c r="GC48" s="387"/>
      <c r="GD48" s="387"/>
      <c r="GE48" s="387"/>
      <c r="GF48" s="387"/>
      <c r="GG48" s="387"/>
      <c r="GH48" s="387"/>
      <c r="GI48" s="387"/>
      <c r="GJ48" s="387"/>
      <c r="GK48" s="387"/>
      <c r="GL48" s="387"/>
      <c r="GM48" s="387"/>
      <c r="GN48" s="387"/>
      <c r="GO48" s="387"/>
      <c r="GP48" s="387"/>
      <c r="GQ48" s="387"/>
      <c r="GR48" s="387"/>
      <c r="GS48" s="387"/>
      <c r="GT48" s="387"/>
      <c r="GU48" s="387"/>
      <c r="GV48" s="387"/>
      <c r="GW48" s="387"/>
      <c r="GX48" s="387"/>
      <c r="GY48" s="387"/>
      <c r="GZ48" s="387"/>
      <c r="HA48" s="387"/>
      <c r="HB48" s="387"/>
      <c r="HC48" s="387"/>
      <c r="HD48" s="387"/>
      <c r="HE48" s="387"/>
      <c r="HF48" s="387"/>
      <c r="HG48" s="387"/>
      <c r="HH48" s="387"/>
      <c r="HI48" s="387"/>
      <c r="HJ48" s="387"/>
      <c r="HK48" s="387"/>
      <c r="HL48" s="387"/>
      <c r="HM48" s="387"/>
      <c r="HN48" s="387"/>
      <c r="HO48" s="387"/>
      <c r="HP48" s="387"/>
      <c r="HQ48" s="387"/>
      <c r="HR48" s="387"/>
      <c r="HS48" s="387"/>
      <c r="HT48" s="387"/>
      <c r="HU48" s="387"/>
      <c r="HV48" s="387"/>
      <c r="HW48" s="387"/>
      <c r="HX48" s="387"/>
      <c r="HY48" s="387"/>
      <c r="HZ48" s="387"/>
      <c r="IA48" s="387"/>
      <c r="IB48" s="387"/>
      <c r="IC48" s="387"/>
      <c r="ID48" s="387"/>
      <c r="IE48" s="387"/>
      <c r="IF48" s="387"/>
      <c r="IG48" s="387"/>
      <c r="IH48" s="387"/>
      <c r="II48" s="387"/>
      <c r="IJ48" s="387"/>
      <c r="IK48" s="387"/>
      <c r="IL48" s="387"/>
      <c r="IM48" s="387"/>
      <c r="IN48" s="387"/>
      <c r="IO48" s="387"/>
      <c r="IP48" s="387"/>
      <c r="IQ48" s="387"/>
      <c r="IR48" s="387"/>
      <c r="IS48" s="387"/>
      <c r="IT48" s="387"/>
      <c r="IU48" s="391"/>
    </row>
    <row r="49" spans="1:255" ht="15" customHeight="1" thickBot="1">
      <c r="A49" s="398"/>
      <c r="B49" s="340"/>
      <c r="C49" s="341"/>
      <c r="D49" s="342"/>
      <c r="E49" s="270"/>
      <c r="F49" s="248"/>
      <c r="G49" s="248"/>
      <c r="H49" s="248"/>
      <c r="I49" s="248"/>
      <c r="J49" s="248"/>
      <c r="K49" s="248"/>
      <c r="L49" s="387"/>
      <c r="M49" s="387"/>
      <c r="N49" s="387"/>
      <c r="O49" s="387"/>
      <c r="P49" s="387"/>
      <c r="Q49" s="387"/>
      <c r="R49" s="387"/>
      <c r="S49" s="387"/>
      <c r="T49" s="387"/>
      <c r="U49" s="387"/>
      <c r="V49" s="387"/>
      <c r="W49" s="387"/>
      <c r="X49" s="387"/>
      <c r="Y49" s="387"/>
      <c r="Z49" s="387"/>
      <c r="AA49" s="387"/>
      <c r="AB49" s="387"/>
      <c r="AC49" s="387"/>
      <c r="AD49" s="387"/>
      <c r="AE49" s="387"/>
      <c r="AF49" s="387"/>
      <c r="AG49" s="387"/>
      <c r="AH49" s="387"/>
      <c r="AI49" s="387"/>
      <c r="AJ49" s="387"/>
      <c r="AK49" s="387"/>
      <c r="AL49" s="387"/>
      <c r="AM49" s="387"/>
      <c r="AN49" s="387"/>
      <c r="AO49" s="387"/>
      <c r="AP49" s="387"/>
      <c r="AQ49" s="387"/>
      <c r="AR49" s="387"/>
      <c r="AS49" s="387"/>
      <c r="AT49" s="387"/>
      <c r="AU49" s="387"/>
      <c r="AV49" s="387"/>
      <c r="AW49" s="387"/>
      <c r="AX49" s="387"/>
      <c r="AY49" s="387"/>
      <c r="AZ49" s="387"/>
      <c r="BA49" s="387"/>
      <c r="BB49" s="387"/>
      <c r="BC49" s="387"/>
      <c r="BD49" s="387"/>
      <c r="BE49" s="387"/>
      <c r="BF49" s="387"/>
      <c r="BG49" s="387"/>
      <c r="BH49" s="387"/>
      <c r="BI49" s="387"/>
      <c r="BJ49" s="387"/>
      <c r="BK49" s="387"/>
      <c r="BL49" s="387"/>
      <c r="BM49" s="387"/>
      <c r="BN49" s="387"/>
      <c r="BO49" s="387"/>
      <c r="BP49" s="387"/>
      <c r="BQ49" s="387"/>
      <c r="BR49" s="387"/>
      <c r="BS49" s="387"/>
      <c r="BT49" s="387"/>
      <c r="BU49" s="387"/>
      <c r="BV49" s="387"/>
      <c r="BW49" s="387"/>
      <c r="BX49" s="387"/>
      <c r="BY49" s="387"/>
      <c r="BZ49" s="387"/>
      <c r="CA49" s="387"/>
      <c r="CB49" s="387"/>
      <c r="CC49" s="387"/>
      <c r="CD49" s="387"/>
      <c r="CE49" s="387"/>
      <c r="CF49" s="387"/>
      <c r="CG49" s="387"/>
      <c r="CH49" s="387"/>
      <c r="CI49" s="387"/>
      <c r="CJ49" s="387"/>
      <c r="CK49" s="387"/>
      <c r="CL49" s="387"/>
      <c r="CM49" s="387"/>
      <c r="CN49" s="387"/>
      <c r="CO49" s="387"/>
      <c r="CP49" s="387"/>
      <c r="CQ49" s="387"/>
      <c r="CR49" s="387"/>
      <c r="CS49" s="387"/>
      <c r="CT49" s="387"/>
      <c r="CU49" s="387"/>
      <c r="CV49" s="387"/>
      <c r="CW49" s="387"/>
      <c r="CX49" s="387"/>
      <c r="CY49" s="387"/>
      <c r="CZ49" s="387"/>
      <c r="DA49" s="387"/>
      <c r="DB49" s="387"/>
      <c r="DC49" s="387"/>
      <c r="DD49" s="387"/>
      <c r="DE49" s="387"/>
      <c r="DF49" s="387"/>
      <c r="DG49" s="387"/>
      <c r="DH49" s="387"/>
      <c r="DI49" s="387"/>
      <c r="DJ49" s="387"/>
      <c r="DK49" s="387"/>
      <c r="DL49" s="387"/>
      <c r="DM49" s="387"/>
      <c r="DN49" s="387"/>
      <c r="DO49" s="387"/>
      <c r="DP49" s="387"/>
      <c r="DQ49" s="387"/>
      <c r="DR49" s="387"/>
      <c r="DS49" s="387"/>
      <c r="DT49" s="387"/>
      <c r="DU49" s="387"/>
      <c r="DV49" s="387"/>
      <c r="DW49" s="387"/>
      <c r="DX49" s="387"/>
      <c r="DY49" s="387"/>
      <c r="DZ49" s="387"/>
      <c r="EA49" s="387"/>
      <c r="EB49" s="387"/>
      <c r="EC49" s="387"/>
      <c r="ED49" s="387"/>
      <c r="EE49" s="387"/>
      <c r="EF49" s="387"/>
      <c r="EG49" s="387"/>
      <c r="EH49" s="387"/>
      <c r="EI49" s="387"/>
      <c r="EJ49" s="387"/>
      <c r="EK49" s="387"/>
      <c r="EL49" s="387"/>
      <c r="EM49" s="387"/>
      <c r="EN49" s="387"/>
      <c r="EO49" s="387"/>
      <c r="EP49" s="387"/>
      <c r="EQ49" s="387"/>
      <c r="ER49" s="387"/>
      <c r="ES49" s="387"/>
      <c r="ET49" s="387"/>
      <c r="EU49" s="387"/>
      <c r="EV49" s="387"/>
      <c r="EW49" s="387"/>
      <c r="EX49" s="387"/>
      <c r="EY49" s="387"/>
      <c r="EZ49" s="387"/>
      <c r="FA49" s="387"/>
      <c r="FB49" s="387"/>
      <c r="FC49" s="387"/>
      <c r="FD49" s="387"/>
      <c r="FE49" s="387"/>
      <c r="FF49" s="387"/>
      <c r="FG49" s="387"/>
      <c r="FH49" s="387"/>
      <c r="FI49" s="387"/>
      <c r="FJ49" s="387"/>
      <c r="FK49" s="387"/>
      <c r="FL49" s="387"/>
      <c r="FM49" s="387"/>
      <c r="FN49" s="387"/>
      <c r="FO49" s="387"/>
      <c r="FP49" s="387"/>
      <c r="FQ49" s="387"/>
      <c r="FR49" s="387"/>
      <c r="FS49" s="387"/>
      <c r="FT49" s="387"/>
      <c r="FU49" s="387"/>
      <c r="FV49" s="387"/>
      <c r="FW49" s="387"/>
      <c r="FX49" s="387"/>
      <c r="FY49" s="387"/>
      <c r="FZ49" s="387"/>
      <c r="GA49" s="387"/>
      <c r="GB49" s="387"/>
      <c r="GC49" s="387"/>
      <c r="GD49" s="387"/>
      <c r="GE49" s="387"/>
      <c r="GF49" s="387"/>
      <c r="GG49" s="387"/>
      <c r="GH49" s="387"/>
      <c r="GI49" s="387"/>
      <c r="GJ49" s="387"/>
      <c r="GK49" s="387"/>
      <c r="GL49" s="387"/>
      <c r="GM49" s="387"/>
      <c r="GN49" s="387"/>
      <c r="GO49" s="387"/>
      <c r="GP49" s="387"/>
      <c r="GQ49" s="387"/>
      <c r="GR49" s="387"/>
      <c r="GS49" s="387"/>
      <c r="GT49" s="387"/>
      <c r="GU49" s="387"/>
      <c r="GV49" s="387"/>
      <c r="GW49" s="387"/>
      <c r="GX49" s="387"/>
      <c r="GY49" s="387"/>
      <c r="GZ49" s="387"/>
      <c r="HA49" s="387"/>
      <c r="HB49" s="387"/>
      <c r="HC49" s="387"/>
      <c r="HD49" s="387"/>
      <c r="HE49" s="387"/>
      <c r="HF49" s="387"/>
      <c r="HG49" s="387"/>
      <c r="HH49" s="387"/>
      <c r="HI49" s="387"/>
      <c r="HJ49" s="387"/>
      <c r="HK49" s="387"/>
      <c r="HL49" s="387"/>
      <c r="HM49" s="387"/>
      <c r="HN49" s="387"/>
      <c r="HO49" s="387"/>
      <c r="HP49" s="387"/>
      <c r="HQ49" s="387"/>
      <c r="HR49" s="387"/>
      <c r="HS49" s="387"/>
      <c r="HT49" s="387"/>
      <c r="HU49" s="387"/>
      <c r="HV49" s="387"/>
      <c r="HW49" s="387"/>
      <c r="HX49" s="387"/>
      <c r="HY49" s="387"/>
      <c r="HZ49" s="387"/>
      <c r="IA49" s="387"/>
      <c r="IB49" s="387"/>
      <c r="IC49" s="387"/>
      <c r="ID49" s="387"/>
      <c r="IE49" s="387"/>
      <c r="IF49" s="387"/>
      <c r="IG49" s="387"/>
      <c r="IH49" s="387"/>
      <c r="II49" s="387"/>
      <c r="IJ49" s="387"/>
      <c r="IK49" s="387"/>
      <c r="IL49" s="387"/>
      <c r="IM49" s="387"/>
      <c r="IN49" s="387"/>
      <c r="IO49" s="387"/>
      <c r="IP49" s="387"/>
      <c r="IQ49" s="387"/>
      <c r="IR49" s="387"/>
      <c r="IS49" s="387"/>
      <c r="IT49" s="387"/>
      <c r="IU49" s="391"/>
    </row>
    <row r="50" spans="1:255" ht="15.95" customHeight="1" thickBot="1">
      <c r="A50" s="406"/>
      <c r="B50" s="1091" t="s">
        <v>212</v>
      </c>
      <c r="C50" s="1108"/>
      <c r="D50" s="1108"/>
      <c r="E50" s="1109"/>
      <c r="F50" s="280"/>
      <c r="G50" s="248"/>
      <c r="H50" s="248"/>
      <c r="I50" s="248"/>
      <c r="J50" s="248"/>
      <c r="K50" s="248"/>
      <c r="L50" s="387"/>
      <c r="M50" s="387"/>
      <c r="N50" s="387"/>
      <c r="O50" s="387"/>
      <c r="P50" s="387"/>
      <c r="Q50" s="387"/>
      <c r="R50" s="387"/>
      <c r="S50" s="387"/>
      <c r="T50" s="387"/>
      <c r="U50" s="387"/>
      <c r="V50" s="387"/>
      <c r="W50" s="387"/>
      <c r="X50" s="387"/>
      <c r="Y50" s="387"/>
      <c r="Z50" s="387"/>
      <c r="AA50" s="387"/>
      <c r="AB50" s="387"/>
      <c r="AC50" s="387"/>
      <c r="AD50" s="387"/>
      <c r="AE50" s="387"/>
      <c r="AF50" s="387"/>
      <c r="AG50" s="387"/>
      <c r="AH50" s="387"/>
      <c r="AI50" s="387"/>
      <c r="AJ50" s="387"/>
      <c r="AK50" s="387"/>
      <c r="AL50" s="387"/>
      <c r="AM50" s="387"/>
      <c r="AN50" s="387"/>
      <c r="AO50" s="387"/>
      <c r="AP50" s="387"/>
      <c r="AQ50" s="387"/>
      <c r="AR50" s="387"/>
      <c r="AS50" s="387"/>
      <c r="AT50" s="387"/>
      <c r="AU50" s="387"/>
      <c r="AV50" s="387"/>
      <c r="AW50" s="387"/>
      <c r="AX50" s="387"/>
      <c r="AY50" s="387"/>
      <c r="AZ50" s="387"/>
      <c r="BA50" s="387"/>
      <c r="BB50" s="387"/>
      <c r="BC50" s="387"/>
      <c r="BD50" s="387"/>
      <c r="BE50" s="387"/>
      <c r="BF50" s="387"/>
      <c r="BG50" s="387"/>
      <c r="BH50" s="387"/>
      <c r="BI50" s="387"/>
      <c r="BJ50" s="387"/>
      <c r="BK50" s="387"/>
      <c r="BL50" s="387"/>
      <c r="BM50" s="387"/>
      <c r="BN50" s="387"/>
      <c r="BO50" s="387"/>
      <c r="BP50" s="387"/>
      <c r="BQ50" s="387"/>
      <c r="BR50" s="387"/>
      <c r="BS50" s="387"/>
      <c r="BT50" s="387"/>
      <c r="BU50" s="387"/>
      <c r="BV50" s="387"/>
      <c r="BW50" s="387"/>
      <c r="BX50" s="387"/>
      <c r="BY50" s="387"/>
      <c r="BZ50" s="387"/>
      <c r="CA50" s="387"/>
      <c r="CB50" s="387"/>
      <c r="CC50" s="387"/>
      <c r="CD50" s="387"/>
      <c r="CE50" s="387"/>
      <c r="CF50" s="387"/>
      <c r="CG50" s="387"/>
      <c r="CH50" s="387"/>
      <c r="CI50" s="387"/>
      <c r="CJ50" s="387"/>
      <c r="CK50" s="387"/>
      <c r="CL50" s="387"/>
      <c r="CM50" s="387"/>
      <c r="CN50" s="387"/>
      <c r="CO50" s="387"/>
      <c r="CP50" s="387"/>
      <c r="CQ50" s="387"/>
      <c r="CR50" s="387"/>
      <c r="CS50" s="387"/>
      <c r="CT50" s="387"/>
      <c r="CU50" s="387"/>
      <c r="CV50" s="387"/>
      <c r="CW50" s="387"/>
      <c r="CX50" s="387"/>
      <c r="CY50" s="387"/>
      <c r="CZ50" s="387"/>
      <c r="DA50" s="387"/>
      <c r="DB50" s="387"/>
      <c r="DC50" s="387"/>
      <c r="DD50" s="387"/>
      <c r="DE50" s="387"/>
      <c r="DF50" s="387"/>
      <c r="DG50" s="387"/>
      <c r="DH50" s="387"/>
      <c r="DI50" s="387"/>
      <c r="DJ50" s="387"/>
      <c r="DK50" s="387"/>
      <c r="DL50" s="387"/>
      <c r="DM50" s="387"/>
      <c r="DN50" s="387"/>
      <c r="DO50" s="387"/>
      <c r="DP50" s="387"/>
      <c r="DQ50" s="387"/>
      <c r="DR50" s="387"/>
      <c r="DS50" s="387"/>
      <c r="DT50" s="387"/>
      <c r="DU50" s="387"/>
      <c r="DV50" s="387"/>
      <c r="DW50" s="387"/>
      <c r="DX50" s="387"/>
      <c r="DY50" s="387"/>
      <c r="DZ50" s="387"/>
      <c r="EA50" s="387"/>
      <c r="EB50" s="387"/>
      <c r="EC50" s="387"/>
      <c r="ED50" s="387"/>
      <c r="EE50" s="387"/>
      <c r="EF50" s="387"/>
      <c r="EG50" s="387"/>
      <c r="EH50" s="387"/>
      <c r="EI50" s="387"/>
      <c r="EJ50" s="387"/>
      <c r="EK50" s="387"/>
      <c r="EL50" s="387"/>
      <c r="EM50" s="387"/>
      <c r="EN50" s="387"/>
      <c r="EO50" s="387"/>
      <c r="EP50" s="387"/>
      <c r="EQ50" s="387"/>
      <c r="ER50" s="387"/>
      <c r="ES50" s="387"/>
      <c r="ET50" s="387"/>
      <c r="EU50" s="387"/>
      <c r="EV50" s="387"/>
      <c r="EW50" s="387"/>
      <c r="EX50" s="387"/>
      <c r="EY50" s="387"/>
      <c r="EZ50" s="387"/>
      <c r="FA50" s="387"/>
      <c r="FB50" s="387"/>
      <c r="FC50" s="387"/>
      <c r="FD50" s="387"/>
      <c r="FE50" s="387"/>
      <c r="FF50" s="387"/>
      <c r="FG50" s="387"/>
      <c r="FH50" s="387"/>
      <c r="FI50" s="387"/>
      <c r="FJ50" s="387"/>
      <c r="FK50" s="387"/>
      <c r="FL50" s="387"/>
      <c r="FM50" s="387"/>
      <c r="FN50" s="387"/>
      <c r="FO50" s="387"/>
      <c r="FP50" s="387"/>
      <c r="FQ50" s="387"/>
      <c r="FR50" s="387"/>
      <c r="FS50" s="387"/>
      <c r="FT50" s="387"/>
      <c r="FU50" s="387"/>
      <c r="FV50" s="387"/>
      <c r="FW50" s="387"/>
      <c r="FX50" s="387"/>
      <c r="FY50" s="387"/>
      <c r="FZ50" s="387"/>
      <c r="GA50" s="387"/>
      <c r="GB50" s="387"/>
      <c r="GC50" s="387"/>
      <c r="GD50" s="387"/>
      <c r="GE50" s="387"/>
      <c r="GF50" s="387"/>
      <c r="GG50" s="387"/>
      <c r="GH50" s="387"/>
      <c r="GI50" s="387"/>
      <c r="GJ50" s="387"/>
      <c r="GK50" s="387"/>
      <c r="GL50" s="387"/>
      <c r="GM50" s="387"/>
      <c r="GN50" s="387"/>
      <c r="GO50" s="387"/>
      <c r="GP50" s="387"/>
      <c r="GQ50" s="387"/>
      <c r="GR50" s="387"/>
      <c r="GS50" s="387"/>
      <c r="GT50" s="387"/>
      <c r="GU50" s="387"/>
      <c r="GV50" s="387"/>
      <c r="GW50" s="387"/>
      <c r="GX50" s="387"/>
      <c r="GY50" s="387"/>
      <c r="GZ50" s="387"/>
      <c r="HA50" s="387"/>
      <c r="HB50" s="387"/>
      <c r="HC50" s="387"/>
      <c r="HD50" s="387"/>
      <c r="HE50" s="387"/>
      <c r="HF50" s="387"/>
      <c r="HG50" s="387"/>
      <c r="HH50" s="387"/>
      <c r="HI50" s="387"/>
      <c r="HJ50" s="387"/>
      <c r="HK50" s="387"/>
      <c r="HL50" s="387"/>
      <c r="HM50" s="387"/>
      <c r="HN50" s="387"/>
      <c r="HO50" s="387"/>
      <c r="HP50" s="387"/>
      <c r="HQ50" s="387"/>
      <c r="HR50" s="387"/>
      <c r="HS50" s="387"/>
      <c r="HT50" s="387"/>
      <c r="HU50" s="387"/>
      <c r="HV50" s="387"/>
      <c r="HW50" s="387"/>
      <c r="HX50" s="387"/>
      <c r="HY50" s="387"/>
      <c r="HZ50" s="387"/>
      <c r="IA50" s="387"/>
      <c r="IB50" s="387"/>
      <c r="IC50" s="387"/>
      <c r="ID50" s="387"/>
      <c r="IE50" s="387"/>
      <c r="IF50" s="387"/>
      <c r="IG50" s="387"/>
      <c r="IH50" s="387"/>
      <c r="II50" s="387"/>
      <c r="IJ50" s="387"/>
      <c r="IK50" s="387"/>
      <c r="IL50" s="387"/>
      <c r="IM50" s="387"/>
      <c r="IN50" s="387"/>
      <c r="IO50" s="387"/>
      <c r="IP50" s="387"/>
      <c r="IQ50" s="387"/>
      <c r="IR50" s="387"/>
      <c r="IS50" s="387"/>
      <c r="IT50" s="387"/>
      <c r="IU50" s="391"/>
    </row>
    <row r="51" spans="1:255" ht="15.95" customHeight="1" thickBot="1">
      <c r="A51" s="406"/>
      <c r="B51" s="1094">
        <v>1</v>
      </c>
      <c r="C51" s="345"/>
      <c r="D51" s="346" t="s">
        <v>200</v>
      </c>
      <c r="E51" s="328" t="s">
        <v>213</v>
      </c>
      <c r="F51" s="248"/>
      <c r="G51" s="248"/>
      <c r="H51" s="248"/>
      <c r="I51" s="248"/>
      <c r="J51" s="248"/>
      <c r="K51" s="248"/>
      <c r="L51" s="387"/>
      <c r="M51" s="387"/>
      <c r="N51" s="387"/>
      <c r="O51" s="387"/>
      <c r="P51" s="387"/>
      <c r="Q51" s="387"/>
      <c r="R51" s="387"/>
      <c r="S51" s="387"/>
      <c r="T51" s="387"/>
      <c r="U51" s="387"/>
      <c r="V51" s="387"/>
      <c r="W51" s="387"/>
      <c r="X51" s="387"/>
      <c r="Y51" s="387"/>
      <c r="Z51" s="387"/>
      <c r="AA51" s="387"/>
      <c r="AB51" s="387"/>
      <c r="AC51" s="387"/>
      <c r="AD51" s="387"/>
      <c r="AE51" s="387"/>
      <c r="AF51" s="387"/>
      <c r="AG51" s="387"/>
      <c r="AH51" s="387"/>
      <c r="AI51" s="387"/>
      <c r="AJ51" s="387"/>
      <c r="AK51" s="387"/>
      <c r="AL51" s="387"/>
      <c r="AM51" s="387"/>
      <c r="AN51" s="387"/>
      <c r="AO51" s="387"/>
      <c r="AP51" s="387"/>
      <c r="AQ51" s="387"/>
      <c r="AR51" s="387"/>
      <c r="AS51" s="387"/>
      <c r="AT51" s="387"/>
      <c r="AU51" s="387"/>
      <c r="AV51" s="387"/>
      <c r="AW51" s="387"/>
      <c r="AX51" s="387"/>
      <c r="AY51" s="387"/>
      <c r="AZ51" s="387"/>
      <c r="BA51" s="387"/>
      <c r="BB51" s="387"/>
      <c r="BC51" s="387"/>
      <c r="BD51" s="387"/>
      <c r="BE51" s="387"/>
      <c r="BF51" s="387"/>
      <c r="BG51" s="387"/>
      <c r="BH51" s="387"/>
      <c r="BI51" s="387"/>
      <c r="BJ51" s="387"/>
      <c r="BK51" s="387"/>
      <c r="BL51" s="387"/>
      <c r="BM51" s="387"/>
      <c r="BN51" s="387"/>
      <c r="BO51" s="387"/>
      <c r="BP51" s="387"/>
      <c r="BQ51" s="387"/>
      <c r="BR51" s="387"/>
      <c r="BS51" s="387"/>
      <c r="BT51" s="387"/>
      <c r="BU51" s="387"/>
      <c r="BV51" s="387"/>
      <c r="BW51" s="387"/>
      <c r="BX51" s="387"/>
      <c r="BY51" s="387"/>
      <c r="BZ51" s="387"/>
      <c r="CA51" s="387"/>
      <c r="CB51" s="387"/>
      <c r="CC51" s="387"/>
      <c r="CD51" s="387"/>
      <c r="CE51" s="387"/>
      <c r="CF51" s="387"/>
      <c r="CG51" s="387"/>
      <c r="CH51" s="387"/>
      <c r="CI51" s="387"/>
      <c r="CJ51" s="387"/>
      <c r="CK51" s="387"/>
      <c r="CL51" s="387"/>
      <c r="CM51" s="387"/>
      <c r="CN51" s="387"/>
      <c r="CO51" s="387"/>
      <c r="CP51" s="387"/>
      <c r="CQ51" s="387"/>
      <c r="CR51" s="387"/>
      <c r="CS51" s="387"/>
      <c r="CT51" s="387"/>
      <c r="CU51" s="387"/>
      <c r="CV51" s="387"/>
      <c r="CW51" s="387"/>
      <c r="CX51" s="387"/>
      <c r="CY51" s="387"/>
      <c r="CZ51" s="387"/>
      <c r="DA51" s="387"/>
      <c r="DB51" s="387"/>
      <c r="DC51" s="387"/>
      <c r="DD51" s="387"/>
      <c r="DE51" s="387"/>
      <c r="DF51" s="387"/>
      <c r="DG51" s="387"/>
      <c r="DH51" s="387"/>
      <c r="DI51" s="387"/>
      <c r="DJ51" s="387"/>
      <c r="DK51" s="387"/>
      <c r="DL51" s="387"/>
      <c r="DM51" s="387"/>
      <c r="DN51" s="387"/>
      <c r="DO51" s="387"/>
      <c r="DP51" s="387"/>
      <c r="DQ51" s="387"/>
      <c r="DR51" s="387"/>
      <c r="DS51" s="387"/>
      <c r="DT51" s="387"/>
      <c r="DU51" s="387"/>
      <c r="DV51" s="387"/>
      <c r="DW51" s="387"/>
      <c r="DX51" s="387"/>
      <c r="DY51" s="387"/>
      <c r="DZ51" s="387"/>
      <c r="EA51" s="387"/>
      <c r="EB51" s="387"/>
      <c r="EC51" s="387"/>
      <c r="ED51" s="387"/>
      <c r="EE51" s="387"/>
      <c r="EF51" s="387"/>
      <c r="EG51" s="387"/>
      <c r="EH51" s="387"/>
      <c r="EI51" s="387"/>
      <c r="EJ51" s="387"/>
      <c r="EK51" s="387"/>
      <c r="EL51" s="387"/>
      <c r="EM51" s="387"/>
      <c r="EN51" s="387"/>
      <c r="EO51" s="387"/>
      <c r="EP51" s="387"/>
      <c r="EQ51" s="387"/>
      <c r="ER51" s="387"/>
      <c r="ES51" s="387"/>
      <c r="ET51" s="387"/>
      <c r="EU51" s="387"/>
      <c r="EV51" s="387"/>
      <c r="EW51" s="387"/>
      <c r="EX51" s="387"/>
      <c r="EY51" s="387"/>
      <c r="EZ51" s="387"/>
      <c r="FA51" s="387"/>
      <c r="FB51" s="387"/>
      <c r="FC51" s="387"/>
      <c r="FD51" s="387"/>
      <c r="FE51" s="387"/>
      <c r="FF51" s="387"/>
      <c r="FG51" s="387"/>
      <c r="FH51" s="387"/>
      <c r="FI51" s="387"/>
      <c r="FJ51" s="387"/>
      <c r="FK51" s="387"/>
      <c r="FL51" s="387"/>
      <c r="FM51" s="387"/>
      <c r="FN51" s="387"/>
      <c r="FO51" s="387"/>
      <c r="FP51" s="387"/>
      <c r="FQ51" s="387"/>
      <c r="FR51" s="387"/>
      <c r="FS51" s="387"/>
      <c r="FT51" s="387"/>
      <c r="FU51" s="387"/>
      <c r="FV51" s="387"/>
      <c r="FW51" s="387"/>
      <c r="FX51" s="387"/>
      <c r="FY51" s="387"/>
      <c r="FZ51" s="387"/>
      <c r="GA51" s="387"/>
      <c r="GB51" s="387"/>
      <c r="GC51" s="387"/>
      <c r="GD51" s="387"/>
      <c r="GE51" s="387"/>
      <c r="GF51" s="387"/>
      <c r="GG51" s="387"/>
      <c r="GH51" s="387"/>
      <c r="GI51" s="387"/>
      <c r="GJ51" s="387"/>
      <c r="GK51" s="387"/>
      <c r="GL51" s="387"/>
      <c r="GM51" s="387"/>
      <c r="GN51" s="387"/>
      <c r="GO51" s="387"/>
      <c r="GP51" s="387"/>
      <c r="GQ51" s="387"/>
      <c r="GR51" s="387"/>
      <c r="GS51" s="387"/>
      <c r="GT51" s="387"/>
      <c r="GU51" s="387"/>
      <c r="GV51" s="387"/>
      <c r="GW51" s="387"/>
      <c r="GX51" s="387"/>
      <c r="GY51" s="387"/>
      <c r="GZ51" s="387"/>
      <c r="HA51" s="387"/>
      <c r="HB51" s="387"/>
      <c r="HC51" s="387"/>
      <c r="HD51" s="387"/>
      <c r="HE51" s="387"/>
      <c r="HF51" s="387"/>
      <c r="HG51" s="387"/>
      <c r="HH51" s="387"/>
      <c r="HI51" s="387"/>
      <c r="HJ51" s="387"/>
      <c r="HK51" s="387"/>
      <c r="HL51" s="387"/>
      <c r="HM51" s="387"/>
      <c r="HN51" s="387"/>
      <c r="HO51" s="387"/>
      <c r="HP51" s="387"/>
      <c r="HQ51" s="387"/>
      <c r="HR51" s="387"/>
      <c r="HS51" s="387"/>
      <c r="HT51" s="387"/>
      <c r="HU51" s="387"/>
      <c r="HV51" s="387"/>
      <c r="HW51" s="387"/>
      <c r="HX51" s="387"/>
      <c r="HY51" s="387"/>
      <c r="HZ51" s="387"/>
      <c r="IA51" s="387"/>
      <c r="IB51" s="387"/>
      <c r="IC51" s="387"/>
      <c r="ID51" s="387"/>
      <c r="IE51" s="387"/>
      <c r="IF51" s="387"/>
      <c r="IG51" s="387"/>
      <c r="IH51" s="387"/>
      <c r="II51" s="387"/>
      <c r="IJ51" s="387"/>
      <c r="IK51" s="387"/>
      <c r="IL51" s="387"/>
      <c r="IM51" s="387"/>
      <c r="IN51" s="387"/>
      <c r="IO51" s="387"/>
      <c r="IP51" s="387"/>
      <c r="IQ51" s="387"/>
      <c r="IR51" s="387"/>
      <c r="IS51" s="387"/>
      <c r="IT51" s="387"/>
      <c r="IU51" s="391"/>
    </row>
    <row r="52" spans="1:255" ht="15.95" customHeight="1" thickBot="1">
      <c r="A52" s="406"/>
      <c r="B52" s="1113"/>
      <c r="C52" s="348"/>
      <c r="D52" s="349" t="s">
        <v>202</v>
      </c>
      <c r="E52" s="328" t="s">
        <v>214</v>
      </c>
      <c r="F52" s="248"/>
      <c r="G52" s="248"/>
      <c r="H52" s="248"/>
      <c r="I52" s="248"/>
      <c r="J52" s="248"/>
      <c r="K52" s="248"/>
      <c r="L52" s="387"/>
      <c r="M52" s="387"/>
      <c r="N52" s="387"/>
      <c r="O52" s="387"/>
      <c r="P52" s="387"/>
      <c r="Q52" s="387"/>
      <c r="R52" s="387"/>
      <c r="S52" s="387"/>
      <c r="T52" s="387"/>
      <c r="U52" s="387"/>
      <c r="V52" s="387"/>
      <c r="W52" s="387"/>
      <c r="X52" s="387"/>
      <c r="Y52" s="387"/>
      <c r="Z52" s="387"/>
      <c r="AA52" s="387"/>
      <c r="AB52" s="387"/>
      <c r="AC52" s="387"/>
      <c r="AD52" s="387"/>
      <c r="AE52" s="387"/>
      <c r="AF52" s="387"/>
      <c r="AG52" s="387"/>
      <c r="AH52" s="387"/>
      <c r="AI52" s="387"/>
      <c r="AJ52" s="387"/>
      <c r="AK52" s="387"/>
      <c r="AL52" s="387"/>
      <c r="AM52" s="387"/>
      <c r="AN52" s="387"/>
      <c r="AO52" s="387"/>
      <c r="AP52" s="387"/>
      <c r="AQ52" s="387"/>
      <c r="AR52" s="387"/>
      <c r="AS52" s="387"/>
      <c r="AT52" s="387"/>
      <c r="AU52" s="387"/>
      <c r="AV52" s="387"/>
      <c r="AW52" s="387"/>
      <c r="AX52" s="387"/>
      <c r="AY52" s="387"/>
      <c r="AZ52" s="387"/>
      <c r="BA52" s="387"/>
      <c r="BB52" s="387"/>
      <c r="BC52" s="387"/>
      <c r="BD52" s="387"/>
      <c r="BE52" s="387"/>
      <c r="BF52" s="387"/>
      <c r="BG52" s="387"/>
      <c r="BH52" s="387"/>
      <c r="BI52" s="387"/>
      <c r="BJ52" s="387"/>
      <c r="BK52" s="387"/>
      <c r="BL52" s="387"/>
      <c r="BM52" s="387"/>
      <c r="BN52" s="387"/>
      <c r="BO52" s="387"/>
      <c r="BP52" s="387"/>
      <c r="BQ52" s="387"/>
      <c r="BR52" s="387"/>
      <c r="BS52" s="387"/>
      <c r="BT52" s="387"/>
      <c r="BU52" s="387"/>
      <c r="BV52" s="387"/>
      <c r="BW52" s="387"/>
      <c r="BX52" s="387"/>
      <c r="BY52" s="387"/>
      <c r="BZ52" s="387"/>
      <c r="CA52" s="387"/>
      <c r="CB52" s="387"/>
      <c r="CC52" s="387"/>
      <c r="CD52" s="387"/>
      <c r="CE52" s="387"/>
      <c r="CF52" s="387"/>
      <c r="CG52" s="387"/>
      <c r="CH52" s="387"/>
      <c r="CI52" s="387"/>
      <c r="CJ52" s="387"/>
      <c r="CK52" s="387"/>
      <c r="CL52" s="387"/>
      <c r="CM52" s="387"/>
      <c r="CN52" s="387"/>
      <c r="CO52" s="387"/>
      <c r="CP52" s="387"/>
      <c r="CQ52" s="387"/>
      <c r="CR52" s="387"/>
      <c r="CS52" s="387"/>
      <c r="CT52" s="387"/>
      <c r="CU52" s="387"/>
      <c r="CV52" s="387"/>
      <c r="CW52" s="387"/>
      <c r="CX52" s="387"/>
      <c r="CY52" s="387"/>
      <c r="CZ52" s="387"/>
      <c r="DA52" s="387"/>
      <c r="DB52" s="387"/>
      <c r="DC52" s="387"/>
      <c r="DD52" s="387"/>
      <c r="DE52" s="387"/>
      <c r="DF52" s="387"/>
      <c r="DG52" s="387"/>
      <c r="DH52" s="387"/>
      <c r="DI52" s="387"/>
      <c r="DJ52" s="387"/>
      <c r="DK52" s="387"/>
      <c r="DL52" s="387"/>
      <c r="DM52" s="387"/>
      <c r="DN52" s="387"/>
      <c r="DO52" s="387"/>
      <c r="DP52" s="387"/>
      <c r="DQ52" s="387"/>
      <c r="DR52" s="387"/>
      <c r="DS52" s="387"/>
      <c r="DT52" s="387"/>
      <c r="DU52" s="387"/>
      <c r="DV52" s="387"/>
      <c r="DW52" s="387"/>
      <c r="DX52" s="387"/>
      <c r="DY52" s="387"/>
      <c r="DZ52" s="387"/>
      <c r="EA52" s="387"/>
      <c r="EB52" s="387"/>
      <c r="EC52" s="387"/>
      <c r="ED52" s="387"/>
      <c r="EE52" s="387"/>
      <c r="EF52" s="387"/>
      <c r="EG52" s="387"/>
      <c r="EH52" s="387"/>
      <c r="EI52" s="387"/>
      <c r="EJ52" s="387"/>
      <c r="EK52" s="387"/>
      <c r="EL52" s="387"/>
      <c r="EM52" s="387"/>
      <c r="EN52" s="387"/>
      <c r="EO52" s="387"/>
      <c r="EP52" s="387"/>
      <c r="EQ52" s="387"/>
      <c r="ER52" s="387"/>
      <c r="ES52" s="387"/>
      <c r="ET52" s="387"/>
      <c r="EU52" s="387"/>
      <c r="EV52" s="387"/>
      <c r="EW52" s="387"/>
      <c r="EX52" s="387"/>
      <c r="EY52" s="387"/>
      <c r="EZ52" s="387"/>
      <c r="FA52" s="387"/>
      <c r="FB52" s="387"/>
      <c r="FC52" s="387"/>
      <c r="FD52" s="387"/>
      <c r="FE52" s="387"/>
      <c r="FF52" s="387"/>
      <c r="FG52" s="387"/>
      <c r="FH52" s="387"/>
      <c r="FI52" s="387"/>
      <c r="FJ52" s="387"/>
      <c r="FK52" s="387"/>
      <c r="FL52" s="387"/>
      <c r="FM52" s="387"/>
      <c r="FN52" s="387"/>
      <c r="FO52" s="387"/>
      <c r="FP52" s="387"/>
      <c r="FQ52" s="387"/>
      <c r="FR52" s="387"/>
      <c r="FS52" s="387"/>
      <c r="FT52" s="387"/>
      <c r="FU52" s="387"/>
      <c r="FV52" s="387"/>
      <c r="FW52" s="387"/>
      <c r="FX52" s="387"/>
      <c r="FY52" s="387"/>
      <c r="FZ52" s="387"/>
      <c r="GA52" s="387"/>
      <c r="GB52" s="387"/>
      <c r="GC52" s="387"/>
      <c r="GD52" s="387"/>
      <c r="GE52" s="387"/>
      <c r="GF52" s="387"/>
      <c r="GG52" s="387"/>
      <c r="GH52" s="387"/>
      <c r="GI52" s="387"/>
      <c r="GJ52" s="387"/>
      <c r="GK52" s="387"/>
      <c r="GL52" s="387"/>
      <c r="GM52" s="387"/>
      <c r="GN52" s="387"/>
      <c r="GO52" s="387"/>
      <c r="GP52" s="387"/>
      <c r="GQ52" s="387"/>
      <c r="GR52" s="387"/>
      <c r="GS52" s="387"/>
      <c r="GT52" s="387"/>
      <c r="GU52" s="387"/>
      <c r="GV52" s="387"/>
      <c r="GW52" s="387"/>
      <c r="GX52" s="387"/>
      <c r="GY52" s="387"/>
      <c r="GZ52" s="387"/>
      <c r="HA52" s="387"/>
      <c r="HB52" s="387"/>
      <c r="HC52" s="387"/>
      <c r="HD52" s="387"/>
      <c r="HE52" s="387"/>
      <c r="HF52" s="387"/>
      <c r="HG52" s="387"/>
      <c r="HH52" s="387"/>
      <c r="HI52" s="387"/>
      <c r="HJ52" s="387"/>
      <c r="HK52" s="387"/>
      <c r="HL52" s="387"/>
      <c r="HM52" s="387"/>
      <c r="HN52" s="387"/>
      <c r="HO52" s="387"/>
      <c r="HP52" s="387"/>
      <c r="HQ52" s="387"/>
      <c r="HR52" s="387"/>
      <c r="HS52" s="387"/>
      <c r="HT52" s="387"/>
      <c r="HU52" s="387"/>
      <c r="HV52" s="387"/>
      <c r="HW52" s="387"/>
      <c r="HX52" s="387"/>
      <c r="HY52" s="387"/>
      <c r="HZ52" s="387"/>
      <c r="IA52" s="387"/>
      <c r="IB52" s="387"/>
      <c r="IC52" s="387"/>
      <c r="ID52" s="387"/>
      <c r="IE52" s="387"/>
      <c r="IF52" s="387"/>
      <c r="IG52" s="387"/>
      <c r="IH52" s="387"/>
      <c r="II52" s="387"/>
      <c r="IJ52" s="387"/>
      <c r="IK52" s="387"/>
      <c r="IL52" s="387"/>
      <c r="IM52" s="387"/>
      <c r="IN52" s="387"/>
      <c r="IO52" s="387"/>
      <c r="IP52" s="387"/>
      <c r="IQ52" s="387"/>
      <c r="IR52" s="387"/>
      <c r="IS52" s="387"/>
      <c r="IT52" s="387"/>
      <c r="IU52" s="391"/>
    </row>
    <row r="53" spans="1:255" ht="15.95" customHeight="1" thickBot="1">
      <c r="A53" s="406"/>
      <c r="B53" s="1113"/>
      <c r="C53" s="348"/>
      <c r="D53" s="349" t="s">
        <v>204</v>
      </c>
      <c r="E53" s="418"/>
      <c r="F53" s="280"/>
      <c r="G53" s="248"/>
      <c r="H53" s="248"/>
      <c r="I53" s="248"/>
      <c r="J53" s="248"/>
      <c r="K53" s="248"/>
      <c r="L53" s="387"/>
      <c r="M53" s="387"/>
      <c r="N53" s="387"/>
      <c r="O53" s="387"/>
      <c r="P53" s="387"/>
      <c r="Q53" s="387"/>
      <c r="R53" s="387"/>
      <c r="S53" s="387"/>
      <c r="T53" s="387"/>
      <c r="U53" s="387"/>
      <c r="V53" s="387"/>
      <c r="W53" s="387"/>
      <c r="X53" s="387"/>
      <c r="Y53" s="387"/>
      <c r="Z53" s="387"/>
      <c r="AA53" s="387"/>
      <c r="AB53" s="387"/>
      <c r="AC53" s="387"/>
      <c r="AD53" s="387"/>
      <c r="AE53" s="387"/>
      <c r="AF53" s="387"/>
      <c r="AG53" s="387"/>
      <c r="AH53" s="387"/>
      <c r="AI53" s="387"/>
      <c r="AJ53" s="387"/>
      <c r="AK53" s="387"/>
      <c r="AL53" s="387"/>
      <c r="AM53" s="387"/>
      <c r="AN53" s="387"/>
      <c r="AO53" s="387"/>
      <c r="AP53" s="387"/>
      <c r="AQ53" s="387"/>
      <c r="AR53" s="387"/>
      <c r="AS53" s="387"/>
      <c r="AT53" s="387"/>
      <c r="AU53" s="387"/>
      <c r="AV53" s="387"/>
      <c r="AW53" s="387"/>
      <c r="AX53" s="387"/>
      <c r="AY53" s="387"/>
      <c r="AZ53" s="387"/>
      <c r="BA53" s="387"/>
      <c r="BB53" s="387"/>
      <c r="BC53" s="387"/>
      <c r="BD53" s="387"/>
      <c r="BE53" s="387"/>
      <c r="BF53" s="387"/>
      <c r="BG53" s="387"/>
      <c r="BH53" s="387"/>
      <c r="BI53" s="387"/>
      <c r="BJ53" s="387"/>
      <c r="BK53" s="387"/>
      <c r="BL53" s="387"/>
      <c r="BM53" s="387"/>
      <c r="BN53" s="387"/>
      <c r="BO53" s="387"/>
      <c r="BP53" s="387"/>
      <c r="BQ53" s="387"/>
      <c r="BR53" s="387"/>
      <c r="BS53" s="387"/>
      <c r="BT53" s="387"/>
      <c r="BU53" s="387"/>
      <c r="BV53" s="387"/>
      <c r="BW53" s="387"/>
      <c r="BX53" s="387"/>
      <c r="BY53" s="387"/>
      <c r="BZ53" s="387"/>
      <c r="CA53" s="387"/>
      <c r="CB53" s="387"/>
      <c r="CC53" s="387"/>
      <c r="CD53" s="387"/>
      <c r="CE53" s="387"/>
      <c r="CF53" s="387"/>
      <c r="CG53" s="387"/>
      <c r="CH53" s="387"/>
      <c r="CI53" s="387"/>
      <c r="CJ53" s="387"/>
      <c r="CK53" s="387"/>
      <c r="CL53" s="387"/>
      <c r="CM53" s="387"/>
      <c r="CN53" s="387"/>
      <c r="CO53" s="387"/>
      <c r="CP53" s="387"/>
      <c r="CQ53" s="387"/>
      <c r="CR53" s="387"/>
      <c r="CS53" s="387"/>
      <c r="CT53" s="387"/>
      <c r="CU53" s="387"/>
      <c r="CV53" s="387"/>
      <c r="CW53" s="387"/>
      <c r="CX53" s="387"/>
      <c r="CY53" s="387"/>
      <c r="CZ53" s="387"/>
      <c r="DA53" s="387"/>
      <c r="DB53" s="387"/>
      <c r="DC53" s="387"/>
      <c r="DD53" s="387"/>
      <c r="DE53" s="387"/>
      <c r="DF53" s="387"/>
      <c r="DG53" s="387"/>
      <c r="DH53" s="387"/>
      <c r="DI53" s="387"/>
      <c r="DJ53" s="387"/>
      <c r="DK53" s="387"/>
      <c r="DL53" s="387"/>
      <c r="DM53" s="387"/>
      <c r="DN53" s="387"/>
      <c r="DO53" s="387"/>
      <c r="DP53" s="387"/>
      <c r="DQ53" s="387"/>
      <c r="DR53" s="387"/>
      <c r="DS53" s="387"/>
      <c r="DT53" s="387"/>
      <c r="DU53" s="387"/>
      <c r="DV53" s="387"/>
      <c r="DW53" s="387"/>
      <c r="DX53" s="387"/>
      <c r="DY53" s="387"/>
      <c r="DZ53" s="387"/>
      <c r="EA53" s="387"/>
      <c r="EB53" s="387"/>
      <c r="EC53" s="387"/>
      <c r="ED53" s="387"/>
      <c r="EE53" s="387"/>
      <c r="EF53" s="387"/>
      <c r="EG53" s="387"/>
      <c r="EH53" s="387"/>
      <c r="EI53" s="387"/>
      <c r="EJ53" s="387"/>
      <c r="EK53" s="387"/>
      <c r="EL53" s="387"/>
      <c r="EM53" s="387"/>
      <c r="EN53" s="387"/>
      <c r="EO53" s="387"/>
      <c r="EP53" s="387"/>
      <c r="EQ53" s="387"/>
      <c r="ER53" s="387"/>
      <c r="ES53" s="387"/>
      <c r="ET53" s="387"/>
      <c r="EU53" s="387"/>
      <c r="EV53" s="387"/>
      <c r="EW53" s="387"/>
      <c r="EX53" s="387"/>
      <c r="EY53" s="387"/>
      <c r="EZ53" s="387"/>
      <c r="FA53" s="387"/>
      <c r="FB53" s="387"/>
      <c r="FC53" s="387"/>
      <c r="FD53" s="387"/>
      <c r="FE53" s="387"/>
      <c r="FF53" s="387"/>
      <c r="FG53" s="387"/>
      <c r="FH53" s="387"/>
      <c r="FI53" s="387"/>
      <c r="FJ53" s="387"/>
      <c r="FK53" s="387"/>
      <c r="FL53" s="387"/>
      <c r="FM53" s="387"/>
      <c r="FN53" s="387"/>
      <c r="FO53" s="387"/>
      <c r="FP53" s="387"/>
      <c r="FQ53" s="387"/>
      <c r="FR53" s="387"/>
      <c r="FS53" s="387"/>
      <c r="FT53" s="387"/>
      <c r="FU53" s="387"/>
      <c r="FV53" s="387"/>
      <c r="FW53" s="387"/>
      <c r="FX53" s="387"/>
      <c r="FY53" s="387"/>
      <c r="FZ53" s="387"/>
      <c r="GA53" s="387"/>
      <c r="GB53" s="387"/>
      <c r="GC53" s="387"/>
      <c r="GD53" s="387"/>
      <c r="GE53" s="387"/>
      <c r="GF53" s="387"/>
      <c r="GG53" s="387"/>
      <c r="GH53" s="387"/>
      <c r="GI53" s="387"/>
      <c r="GJ53" s="387"/>
      <c r="GK53" s="387"/>
      <c r="GL53" s="387"/>
      <c r="GM53" s="387"/>
      <c r="GN53" s="387"/>
      <c r="GO53" s="387"/>
      <c r="GP53" s="387"/>
      <c r="GQ53" s="387"/>
      <c r="GR53" s="387"/>
      <c r="GS53" s="387"/>
      <c r="GT53" s="387"/>
      <c r="GU53" s="387"/>
      <c r="GV53" s="387"/>
      <c r="GW53" s="387"/>
      <c r="GX53" s="387"/>
      <c r="GY53" s="387"/>
      <c r="GZ53" s="387"/>
      <c r="HA53" s="387"/>
      <c r="HB53" s="387"/>
      <c r="HC53" s="387"/>
      <c r="HD53" s="387"/>
      <c r="HE53" s="387"/>
      <c r="HF53" s="387"/>
      <c r="HG53" s="387"/>
      <c r="HH53" s="387"/>
      <c r="HI53" s="387"/>
      <c r="HJ53" s="387"/>
      <c r="HK53" s="387"/>
      <c r="HL53" s="387"/>
      <c r="HM53" s="387"/>
      <c r="HN53" s="387"/>
      <c r="HO53" s="387"/>
      <c r="HP53" s="387"/>
      <c r="HQ53" s="387"/>
      <c r="HR53" s="387"/>
      <c r="HS53" s="387"/>
      <c r="HT53" s="387"/>
      <c r="HU53" s="387"/>
      <c r="HV53" s="387"/>
      <c r="HW53" s="387"/>
      <c r="HX53" s="387"/>
      <c r="HY53" s="387"/>
      <c r="HZ53" s="387"/>
      <c r="IA53" s="387"/>
      <c r="IB53" s="387"/>
      <c r="IC53" s="387"/>
      <c r="ID53" s="387"/>
      <c r="IE53" s="387"/>
      <c r="IF53" s="387"/>
      <c r="IG53" s="387"/>
      <c r="IH53" s="387"/>
      <c r="II53" s="387"/>
      <c r="IJ53" s="387"/>
      <c r="IK53" s="387"/>
      <c r="IL53" s="387"/>
      <c r="IM53" s="387"/>
      <c r="IN53" s="387"/>
      <c r="IO53" s="387"/>
      <c r="IP53" s="387"/>
      <c r="IQ53" s="387"/>
      <c r="IR53" s="387"/>
      <c r="IS53" s="387"/>
      <c r="IT53" s="387"/>
      <c r="IU53" s="391"/>
    </row>
    <row r="54" spans="1:255" ht="15.95" customHeight="1" thickBot="1">
      <c r="A54" s="406"/>
      <c r="B54" s="1113"/>
      <c r="C54" s="348"/>
      <c r="D54" s="349" t="s">
        <v>205</v>
      </c>
      <c r="E54" s="418"/>
      <c r="F54" s="280"/>
      <c r="G54" s="248"/>
      <c r="H54" s="248"/>
      <c r="I54" s="248"/>
      <c r="J54" s="248"/>
      <c r="K54" s="248"/>
      <c r="L54" s="387"/>
      <c r="M54" s="387"/>
      <c r="N54" s="387"/>
      <c r="O54" s="387"/>
      <c r="P54" s="387"/>
      <c r="Q54" s="387"/>
      <c r="R54" s="387"/>
      <c r="S54" s="387"/>
      <c r="T54" s="387"/>
      <c r="U54" s="387"/>
      <c r="V54" s="387"/>
      <c r="W54" s="387"/>
      <c r="X54" s="387"/>
      <c r="Y54" s="387"/>
      <c r="Z54" s="387"/>
      <c r="AA54" s="387"/>
      <c r="AB54" s="387"/>
      <c r="AC54" s="387"/>
      <c r="AD54" s="387"/>
      <c r="AE54" s="387"/>
      <c r="AF54" s="387"/>
      <c r="AG54" s="387"/>
      <c r="AH54" s="387"/>
      <c r="AI54" s="387"/>
      <c r="AJ54" s="387"/>
      <c r="AK54" s="387"/>
      <c r="AL54" s="387"/>
      <c r="AM54" s="387"/>
      <c r="AN54" s="387"/>
      <c r="AO54" s="387"/>
      <c r="AP54" s="387"/>
      <c r="AQ54" s="387"/>
      <c r="AR54" s="387"/>
      <c r="AS54" s="387"/>
      <c r="AT54" s="387"/>
      <c r="AU54" s="387"/>
      <c r="AV54" s="387"/>
      <c r="AW54" s="387"/>
      <c r="AX54" s="387"/>
      <c r="AY54" s="387"/>
      <c r="AZ54" s="387"/>
      <c r="BA54" s="387"/>
      <c r="BB54" s="387"/>
      <c r="BC54" s="387"/>
      <c r="BD54" s="387"/>
      <c r="BE54" s="387"/>
      <c r="BF54" s="387"/>
      <c r="BG54" s="387"/>
      <c r="BH54" s="387"/>
      <c r="BI54" s="387"/>
      <c r="BJ54" s="387"/>
      <c r="BK54" s="387"/>
      <c r="BL54" s="387"/>
      <c r="BM54" s="387"/>
      <c r="BN54" s="387"/>
      <c r="BO54" s="387"/>
      <c r="BP54" s="387"/>
      <c r="BQ54" s="387"/>
      <c r="BR54" s="387"/>
      <c r="BS54" s="387"/>
      <c r="BT54" s="387"/>
      <c r="BU54" s="387"/>
      <c r="BV54" s="387"/>
      <c r="BW54" s="387"/>
      <c r="BX54" s="387"/>
      <c r="BY54" s="387"/>
      <c r="BZ54" s="387"/>
      <c r="CA54" s="387"/>
      <c r="CB54" s="387"/>
      <c r="CC54" s="387"/>
      <c r="CD54" s="387"/>
      <c r="CE54" s="387"/>
      <c r="CF54" s="387"/>
      <c r="CG54" s="387"/>
      <c r="CH54" s="387"/>
      <c r="CI54" s="387"/>
      <c r="CJ54" s="387"/>
      <c r="CK54" s="387"/>
      <c r="CL54" s="387"/>
      <c r="CM54" s="387"/>
      <c r="CN54" s="387"/>
      <c r="CO54" s="387"/>
      <c r="CP54" s="387"/>
      <c r="CQ54" s="387"/>
      <c r="CR54" s="387"/>
      <c r="CS54" s="387"/>
      <c r="CT54" s="387"/>
      <c r="CU54" s="387"/>
      <c r="CV54" s="387"/>
      <c r="CW54" s="387"/>
      <c r="CX54" s="387"/>
      <c r="CY54" s="387"/>
      <c r="CZ54" s="387"/>
      <c r="DA54" s="387"/>
      <c r="DB54" s="387"/>
      <c r="DC54" s="387"/>
      <c r="DD54" s="387"/>
      <c r="DE54" s="387"/>
      <c r="DF54" s="387"/>
      <c r="DG54" s="387"/>
      <c r="DH54" s="387"/>
      <c r="DI54" s="387"/>
      <c r="DJ54" s="387"/>
      <c r="DK54" s="387"/>
      <c r="DL54" s="387"/>
      <c r="DM54" s="387"/>
      <c r="DN54" s="387"/>
      <c r="DO54" s="387"/>
      <c r="DP54" s="387"/>
      <c r="DQ54" s="387"/>
      <c r="DR54" s="387"/>
      <c r="DS54" s="387"/>
      <c r="DT54" s="387"/>
      <c r="DU54" s="387"/>
      <c r="DV54" s="387"/>
      <c r="DW54" s="387"/>
      <c r="DX54" s="387"/>
      <c r="DY54" s="387"/>
      <c r="DZ54" s="387"/>
      <c r="EA54" s="387"/>
      <c r="EB54" s="387"/>
      <c r="EC54" s="387"/>
      <c r="ED54" s="387"/>
      <c r="EE54" s="387"/>
      <c r="EF54" s="387"/>
      <c r="EG54" s="387"/>
      <c r="EH54" s="387"/>
      <c r="EI54" s="387"/>
      <c r="EJ54" s="387"/>
      <c r="EK54" s="387"/>
      <c r="EL54" s="387"/>
      <c r="EM54" s="387"/>
      <c r="EN54" s="387"/>
      <c r="EO54" s="387"/>
      <c r="EP54" s="387"/>
      <c r="EQ54" s="387"/>
      <c r="ER54" s="387"/>
      <c r="ES54" s="387"/>
      <c r="ET54" s="387"/>
      <c r="EU54" s="387"/>
      <c r="EV54" s="387"/>
      <c r="EW54" s="387"/>
      <c r="EX54" s="387"/>
      <c r="EY54" s="387"/>
      <c r="EZ54" s="387"/>
      <c r="FA54" s="387"/>
      <c r="FB54" s="387"/>
      <c r="FC54" s="387"/>
      <c r="FD54" s="387"/>
      <c r="FE54" s="387"/>
      <c r="FF54" s="387"/>
      <c r="FG54" s="387"/>
      <c r="FH54" s="387"/>
      <c r="FI54" s="387"/>
      <c r="FJ54" s="387"/>
      <c r="FK54" s="387"/>
      <c r="FL54" s="387"/>
      <c r="FM54" s="387"/>
      <c r="FN54" s="387"/>
      <c r="FO54" s="387"/>
      <c r="FP54" s="387"/>
      <c r="FQ54" s="387"/>
      <c r="FR54" s="387"/>
      <c r="FS54" s="387"/>
      <c r="FT54" s="387"/>
      <c r="FU54" s="387"/>
      <c r="FV54" s="387"/>
      <c r="FW54" s="387"/>
      <c r="FX54" s="387"/>
      <c r="FY54" s="387"/>
      <c r="FZ54" s="387"/>
      <c r="GA54" s="387"/>
      <c r="GB54" s="387"/>
      <c r="GC54" s="387"/>
      <c r="GD54" s="387"/>
      <c r="GE54" s="387"/>
      <c r="GF54" s="387"/>
      <c r="GG54" s="387"/>
      <c r="GH54" s="387"/>
      <c r="GI54" s="387"/>
      <c r="GJ54" s="387"/>
      <c r="GK54" s="387"/>
      <c r="GL54" s="387"/>
      <c r="GM54" s="387"/>
      <c r="GN54" s="387"/>
      <c r="GO54" s="387"/>
      <c r="GP54" s="387"/>
      <c r="GQ54" s="387"/>
      <c r="GR54" s="387"/>
      <c r="GS54" s="387"/>
      <c r="GT54" s="387"/>
      <c r="GU54" s="387"/>
      <c r="GV54" s="387"/>
      <c r="GW54" s="387"/>
      <c r="GX54" s="387"/>
      <c r="GY54" s="387"/>
      <c r="GZ54" s="387"/>
      <c r="HA54" s="387"/>
      <c r="HB54" s="387"/>
      <c r="HC54" s="387"/>
      <c r="HD54" s="387"/>
      <c r="HE54" s="387"/>
      <c r="HF54" s="387"/>
      <c r="HG54" s="387"/>
      <c r="HH54" s="387"/>
      <c r="HI54" s="387"/>
      <c r="HJ54" s="387"/>
      <c r="HK54" s="387"/>
      <c r="HL54" s="387"/>
      <c r="HM54" s="387"/>
      <c r="HN54" s="387"/>
      <c r="HO54" s="387"/>
      <c r="HP54" s="387"/>
      <c r="HQ54" s="387"/>
      <c r="HR54" s="387"/>
      <c r="HS54" s="387"/>
      <c r="HT54" s="387"/>
      <c r="HU54" s="387"/>
      <c r="HV54" s="387"/>
      <c r="HW54" s="387"/>
      <c r="HX54" s="387"/>
      <c r="HY54" s="387"/>
      <c r="HZ54" s="387"/>
      <c r="IA54" s="387"/>
      <c r="IB54" s="387"/>
      <c r="IC54" s="387"/>
      <c r="ID54" s="387"/>
      <c r="IE54" s="387"/>
      <c r="IF54" s="387"/>
      <c r="IG54" s="387"/>
      <c r="IH54" s="387"/>
      <c r="II54" s="387"/>
      <c r="IJ54" s="387"/>
      <c r="IK54" s="387"/>
      <c r="IL54" s="387"/>
      <c r="IM54" s="387"/>
      <c r="IN54" s="387"/>
      <c r="IO54" s="387"/>
      <c r="IP54" s="387"/>
      <c r="IQ54" s="387"/>
      <c r="IR54" s="387"/>
      <c r="IS54" s="387"/>
      <c r="IT54" s="387"/>
      <c r="IU54" s="391"/>
    </row>
    <row r="55" spans="1:255" ht="15.95" customHeight="1" thickBot="1">
      <c r="A55" s="406"/>
      <c r="B55" s="1113"/>
      <c r="C55" s="348"/>
      <c r="D55" s="349" t="s">
        <v>207</v>
      </c>
      <c r="E55" s="418"/>
      <c r="F55" s="280"/>
      <c r="G55" s="248"/>
      <c r="H55" s="248"/>
      <c r="I55" s="248"/>
      <c r="J55" s="248"/>
      <c r="K55" s="248"/>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7"/>
      <c r="BD55" s="387"/>
      <c r="BE55" s="387"/>
      <c r="BF55" s="387"/>
      <c r="BG55" s="387"/>
      <c r="BH55" s="387"/>
      <c r="BI55" s="387"/>
      <c r="BJ55" s="387"/>
      <c r="BK55" s="387"/>
      <c r="BL55" s="387"/>
      <c r="BM55" s="387"/>
      <c r="BN55" s="387"/>
      <c r="BO55" s="387"/>
      <c r="BP55" s="387"/>
      <c r="BQ55" s="387"/>
      <c r="BR55" s="387"/>
      <c r="BS55" s="387"/>
      <c r="BT55" s="387"/>
      <c r="BU55" s="387"/>
      <c r="BV55" s="387"/>
      <c r="BW55" s="387"/>
      <c r="BX55" s="387"/>
      <c r="BY55" s="387"/>
      <c r="BZ55" s="387"/>
      <c r="CA55" s="387"/>
      <c r="CB55" s="387"/>
      <c r="CC55" s="387"/>
      <c r="CD55" s="387"/>
      <c r="CE55" s="387"/>
      <c r="CF55" s="387"/>
      <c r="CG55" s="387"/>
      <c r="CH55" s="387"/>
      <c r="CI55" s="387"/>
      <c r="CJ55" s="387"/>
      <c r="CK55" s="387"/>
      <c r="CL55" s="387"/>
      <c r="CM55" s="387"/>
      <c r="CN55" s="387"/>
      <c r="CO55" s="387"/>
      <c r="CP55" s="387"/>
      <c r="CQ55" s="387"/>
      <c r="CR55" s="387"/>
      <c r="CS55" s="387"/>
      <c r="CT55" s="387"/>
      <c r="CU55" s="387"/>
      <c r="CV55" s="387"/>
      <c r="CW55" s="387"/>
      <c r="CX55" s="387"/>
      <c r="CY55" s="387"/>
      <c r="CZ55" s="387"/>
      <c r="DA55" s="387"/>
      <c r="DB55" s="387"/>
      <c r="DC55" s="387"/>
      <c r="DD55" s="387"/>
      <c r="DE55" s="387"/>
      <c r="DF55" s="387"/>
      <c r="DG55" s="387"/>
      <c r="DH55" s="387"/>
      <c r="DI55" s="387"/>
      <c r="DJ55" s="387"/>
      <c r="DK55" s="387"/>
      <c r="DL55" s="387"/>
      <c r="DM55" s="387"/>
      <c r="DN55" s="387"/>
      <c r="DO55" s="387"/>
      <c r="DP55" s="387"/>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c r="EU55" s="387"/>
      <c r="EV55" s="387"/>
      <c r="EW55" s="387"/>
      <c r="EX55" s="387"/>
      <c r="EY55" s="387"/>
      <c r="EZ55" s="387"/>
      <c r="FA55" s="387"/>
      <c r="FB55" s="387"/>
      <c r="FC55" s="387"/>
      <c r="FD55" s="387"/>
      <c r="FE55" s="387"/>
      <c r="FF55" s="387"/>
      <c r="FG55" s="387"/>
      <c r="FH55" s="387"/>
      <c r="FI55" s="387"/>
      <c r="FJ55" s="387"/>
      <c r="FK55" s="387"/>
      <c r="FL55" s="387"/>
      <c r="FM55" s="387"/>
      <c r="FN55" s="387"/>
      <c r="FO55" s="387"/>
      <c r="FP55" s="387"/>
      <c r="FQ55" s="387"/>
      <c r="FR55" s="387"/>
      <c r="FS55" s="387"/>
      <c r="FT55" s="387"/>
      <c r="FU55" s="387"/>
      <c r="FV55" s="387"/>
      <c r="FW55" s="387"/>
      <c r="FX55" s="387"/>
      <c r="FY55" s="387"/>
      <c r="FZ55" s="387"/>
      <c r="GA55" s="387"/>
      <c r="GB55" s="387"/>
      <c r="GC55" s="387"/>
      <c r="GD55" s="387"/>
      <c r="GE55" s="387"/>
      <c r="GF55" s="387"/>
      <c r="GG55" s="387"/>
      <c r="GH55" s="387"/>
      <c r="GI55" s="387"/>
      <c r="GJ55" s="387"/>
      <c r="GK55" s="387"/>
      <c r="GL55" s="387"/>
      <c r="GM55" s="387"/>
      <c r="GN55" s="387"/>
      <c r="GO55" s="387"/>
      <c r="GP55" s="387"/>
      <c r="GQ55" s="387"/>
      <c r="GR55" s="387"/>
      <c r="GS55" s="387"/>
      <c r="GT55" s="387"/>
      <c r="GU55" s="387"/>
      <c r="GV55" s="387"/>
      <c r="GW55" s="387"/>
      <c r="GX55" s="387"/>
      <c r="GY55" s="387"/>
      <c r="GZ55" s="387"/>
      <c r="HA55" s="387"/>
      <c r="HB55" s="387"/>
      <c r="HC55" s="387"/>
      <c r="HD55" s="387"/>
      <c r="HE55" s="387"/>
      <c r="HF55" s="387"/>
      <c r="HG55" s="387"/>
      <c r="HH55" s="387"/>
      <c r="HI55" s="387"/>
      <c r="HJ55" s="387"/>
      <c r="HK55" s="387"/>
      <c r="HL55" s="387"/>
      <c r="HM55" s="387"/>
      <c r="HN55" s="387"/>
      <c r="HO55" s="387"/>
      <c r="HP55" s="387"/>
      <c r="HQ55" s="387"/>
      <c r="HR55" s="387"/>
      <c r="HS55" s="387"/>
      <c r="HT55" s="387"/>
      <c r="HU55" s="387"/>
      <c r="HV55" s="387"/>
      <c r="HW55" s="387"/>
      <c r="HX55" s="387"/>
      <c r="HY55" s="387"/>
      <c r="HZ55" s="387"/>
      <c r="IA55" s="387"/>
      <c r="IB55" s="387"/>
      <c r="IC55" s="387"/>
      <c r="ID55" s="387"/>
      <c r="IE55" s="387"/>
      <c r="IF55" s="387"/>
      <c r="IG55" s="387"/>
      <c r="IH55" s="387"/>
      <c r="II55" s="387"/>
      <c r="IJ55" s="387"/>
      <c r="IK55" s="387"/>
      <c r="IL55" s="387"/>
      <c r="IM55" s="387"/>
      <c r="IN55" s="387"/>
      <c r="IO55" s="387"/>
      <c r="IP55" s="387"/>
      <c r="IQ55" s="387"/>
      <c r="IR55" s="387"/>
      <c r="IS55" s="387"/>
      <c r="IT55" s="387"/>
      <c r="IU55" s="391"/>
    </row>
    <row r="56" spans="1:255" ht="15.95" customHeight="1" thickBot="1">
      <c r="A56" s="406"/>
      <c r="B56" s="1113"/>
      <c r="C56" s="348"/>
      <c r="D56" s="349" t="s">
        <v>208</v>
      </c>
      <c r="E56" s="418"/>
      <c r="F56" s="280"/>
      <c r="G56" s="248"/>
      <c r="H56" s="248"/>
      <c r="I56" s="248"/>
      <c r="J56" s="248"/>
      <c r="K56" s="248"/>
      <c r="L56" s="387"/>
      <c r="M56" s="387"/>
      <c r="N56" s="387"/>
      <c r="O56" s="387"/>
      <c r="P56" s="387"/>
      <c r="Q56" s="387"/>
      <c r="R56" s="387"/>
      <c r="S56" s="387"/>
      <c r="T56" s="387"/>
      <c r="U56" s="387"/>
      <c r="V56" s="387"/>
      <c r="W56" s="387"/>
      <c r="X56" s="387"/>
      <c r="Y56" s="387"/>
      <c r="Z56" s="387"/>
      <c r="AA56" s="387"/>
      <c r="AB56" s="387"/>
      <c r="AC56" s="387"/>
      <c r="AD56" s="387"/>
      <c r="AE56" s="387"/>
      <c r="AF56" s="387"/>
      <c r="AG56" s="387"/>
      <c r="AH56" s="387"/>
      <c r="AI56" s="387"/>
      <c r="AJ56" s="387"/>
      <c r="AK56" s="387"/>
      <c r="AL56" s="387"/>
      <c r="AM56" s="387"/>
      <c r="AN56" s="387"/>
      <c r="AO56" s="387"/>
      <c r="AP56" s="387"/>
      <c r="AQ56" s="387"/>
      <c r="AR56" s="387"/>
      <c r="AS56" s="387"/>
      <c r="AT56" s="387"/>
      <c r="AU56" s="387"/>
      <c r="AV56" s="387"/>
      <c r="AW56" s="387"/>
      <c r="AX56" s="387"/>
      <c r="AY56" s="387"/>
      <c r="AZ56" s="387"/>
      <c r="BA56" s="387"/>
      <c r="BB56" s="387"/>
      <c r="BC56" s="387"/>
      <c r="BD56" s="387"/>
      <c r="BE56" s="387"/>
      <c r="BF56" s="387"/>
      <c r="BG56" s="387"/>
      <c r="BH56" s="387"/>
      <c r="BI56" s="387"/>
      <c r="BJ56" s="387"/>
      <c r="BK56" s="387"/>
      <c r="BL56" s="387"/>
      <c r="BM56" s="387"/>
      <c r="BN56" s="387"/>
      <c r="BO56" s="387"/>
      <c r="BP56" s="387"/>
      <c r="BQ56" s="387"/>
      <c r="BR56" s="387"/>
      <c r="BS56" s="387"/>
      <c r="BT56" s="387"/>
      <c r="BU56" s="387"/>
      <c r="BV56" s="387"/>
      <c r="BW56" s="387"/>
      <c r="BX56" s="387"/>
      <c r="BY56" s="387"/>
      <c r="BZ56" s="387"/>
      <c r="CA56" s="387"/>
      <c r="CB56" s="387"/>
      <c r="CC56" s="387"/>
      <c r="CD56" s="387"/>
      <c r="CE56" s="387"/>
      <c r="CF56" s="387"/>
      <c r="CG56" s="387"/>
      <c r="CH56" s="387"/>
      <c r="CI56" s="387"/>
      <c r="CJ56" s="387"/>
      <c r="CK56" s="387"/>
      <c r="CL56" s="387"/>
      <c r="CM56" s="387"/>
      <c r="CN56" s="387"/>
      <c r="CO56" s="387"/>
      <c r="CP56" s="387"/>
      <c r="CQ56" s="387"/>
      <c r="CR56" s="387"/>
      <c r="CS56" s="387"/>
      <c r="CT56" s="387"/>
      <c r="CU56" s="387"/>
      <c r="CV56" s="387"/>
      <c r="CW56" s="387"/>
      <c r="CX56" s="387"/>
      <c r="CY56" s="387"/>
      <c r="CZ56" s="387"/>
      <c r="DA56" s="387"/>
      <c r="DB56" s="387"/>
      <c r="DC56" s="387"/>
      <c r="DD56" s="387"/>
      <c r="DE56" s="387"/>
      <c r="DF56" s="387"/>
      <c r="DG56" s="387"/>
      <c r="DH56" s="387"/>
      <c r="DI56" s="387"/>
      <c r="DJ56" s="387"/>
      <c r="DK56" s="387"/>
      <c r="DL56" s="387"/>
      <c r="DM56" s="387"/>
      <c r="DN56" s="387"/>
      <c r="DO56" s="387"/>
      <c r="DP56" s="387"/>
      <c r="DQ56" s="387"/>
      <c r="DR56" s="387"/>
      <c r="DS56" s="387"/>
      <c r="DT56" s="387"/>
      <c r="DU56" s="387"/>
      <c r="DV56" s="387"/>
      <c r="DW56" s="387"/>
      <c r="DX56" s="387"/>
      <c r="DY56" s="387"/>
      <c r="DZ56" s="387"/>
      <c r="EA56" s="387"/>
      <c r="EB56" s="387"/>
      <c r="EC56" s="387"/>
      <c r="ED56" s="387"/>
      <c r="EE56" s="387"/>
      <c r="EF56" s="387"/>
      <c r="EG56" s="387"/>
      <c r="EH56" s="387"/>
      <c r="EI56" s="387"/>
      <c r="EJ56" s="387"/>
      <c r="EK56" s="387"/>
      <c r="EL56" s="387"/>
      <c r="EM56" s="387"/>
      <c r="EN56" s="387"/>
      <c r="EO56" s="387"/>
      <c r="EP56" s="387"/>
      <c r="EQ56" s="387"/>
      <c r="ER56" s="387"/>
      <c r="ES56" s="387"/>
      <c r="ET56" s="387"/>
      <c r="EU56" s="387"/>
      <c r="EV56" s="387"/>
      <c r="EW56" s="387"/>
      <c r="EX56" s="387"/>
      <c r="EY56" s="387"/>
      <c r="EZ56" s="387"/>
      <c r="FA56" s="387"/>
      <c r="FB56" s="387"/>
      <c r="FC56" s="387"/>
      <c r="FD56" s="387"/>
      <c r="FE56" s="387"/>
      <c r="FF56" s="387"/>
      <c r="FG56" s="387"/>
      <c r="FH56" s="387"/>
      <c r="FI56" s="387"/>
      <c r="FJ56" s="387"/>
      <c r="FK56" s="387"/>
      <c r="FL56" s="387"/>
      <c r="FM56" s="387"/>
      <c r="FN56" s="387"/>
      <c r="FO56" s="387"/>
      <c r="FP56" s="387"/>
      <c r="FQ56" s="387"/>
      <c r="FR56" s="387"/>
      <c r="FS56" s="387"/>
      <c r="FT56" s="387"/>
      <c r="FU56" s="387"/>
      <c r="FV56" s="387"/>
      <c r="FW56" s="387"/>
      <c r="FX56" s="387"/>
      <c r="FY56" s="387"/>
      <c r="FZ56" s="387"/>
      <c r="GA56" s="387"/>
      <c r="GB56" s="387"/>
      <c r="GC56" s="387"/>
      <c r="GD56" s="387"/>
      <c r="GE56" s="387"/>
      <c r="GF56" s="387"/>
      <c r="GG56" s="387"/>
      <c r="GH56" s="387"/>
      <c r="GI56" s="387"/>
      <c r="GJ56" s="387"/>
      <c r="GK56" s="387"/>
      <c r="GL56" s="387"/>
      <c r="GM56" s="387"/>
      <c r="GN56" s="387"/>
      <c r="GO56" s="387"/>
      <c r="GP56" s="387"/>
      <c r="GQ56" s="387"/>
      <c r="GR56" s="387"/>
      <c r="GS56" s="387"/>
      <c r="GT56" s="387"/>
      <c r="GU56" s="387"/>
      <c r="GV56" s="387"/>
      <c r="GW56" s="387"/>
      <c r="GX56" s="387"/>
      <c r="GY56" s="387"/>
      <c r="GZ56" s="387"/>
      <c r="HA56" s="387"/>
      <c r="HB56" s="387"/>
      <c r="HC56" s="387"/>
      <c r="HD56" s="387"/>
      <c r="HE56" s="387"/>
      <c r="HF56" s="387"/>
      <c r="HG56" s="387"/>
      <c r="HH56" s="387"/>
      <c r="HI56" s="387"/>
      <c r="HJ56" s="387"/>
      <c r="HK56" s="387"/>
      <c r="HL56" s="387"/>
      <c r="HM56" s="387"/>
      <c r="HN56" s="387"/>
      <c r="HO56" s="387"/>
      <c r="HP56" s="387"/>
      <c r="HQ56" s="387"/>
      <c r="HR56" s="387"/>
      <c r="HS56" s="387"/>
      <c r="HT56" s="387"/>
      <c r="HU56" s="387"/>
      <c r="HV56" s="387"/>
      <c r="HW56" s="387"/>
      <c r="HX56" s="387"/>
      <c r="HY56" s="387"/>
      <c r="HZ56" s="387"/>
      <c r="IA56" s="387"/>
      <c r="IB56" s="387"/>
      <c r="IC56" s="387"/>
      <c r="ID56" s="387"/>
      <c r="IE56" s="387"/>
      <c r="IF56" s="387"/>
      <c r="IG56" s="387"/>
      <c r="IH56" s="387"/>
      <c r="II56" s="387"/>
      <c r="IJ56" s="387"/>
      <c r="IK56" s="387"/>
      <c r="IL56" s="387"/>
      <c r="IM56" s="387"/>
      <c r="IN56" s="387"/>
      <c r="IO56" s="387"/>
      <c r="IP56" s="387"/>
      <c r="IQ56" s="387"/>
      <c r="IR56" s="387"/>
      <c r="IS56" s="387"/>
      <c r="IT56" s="387"/>
      <c r="IU56" s="391"/>
    </row>
    <row r="57" spans="1:255" ht="15.95" customHeight="1" thickBot="1">
      <c r="A57" s="406"/>
      <c r="B57" s="1114"/>
      <c r="C57" s="284"/>
      <c r="D57" s="349" t="s">
        <v>210</v>
      </c>
      <c r="E57" s="418"/>
      <c r="F57" s="280"/>
      <c r="G57" s="248"/>
      <c r="H57" s="248"/>
      <c r="I57" s="248"/>
      <c r="J57" s="248"/>
      <c r="K57" s="248"/>
      <c r="L57" s="387"/>
      <c r="M57" s="387"/>
      <c r="N57" s="387"/>
      <c r="O57" s="387"/>
      <c r="P57" s="387"/>
      <c r="Q57" s="387"/>
      <c r="R57" s="387"/>
      <c r="S57" s="387"/>
      <c r="T57" s="387"/>
      <c r="U57" s="387"/>
      <c r="V57" s="387"/>
      <c r="W57" s="387"/>
      <c r="X57" s="387"/>
      <c r="Y57" s="387"/>
      <c r="Z57" s="387"/>
      <c r="AA57" s="387"/>
      <c r="AB57" s="387"/>
      <c r="AC57" s="387"/>
      <c r="AD57" s="387"/>
      <c r="AE57" s="387"/>
      <c r="AF57" s="387"/>
      <c r="AG57" s="387"/>
      <c r="AH57" s="387"/>
      <c r="AI57" s="387"/>
      <c r="AJ57" s="387"/>
      <c r="AK57" s="387"/>
      <c r="AL57" s="387"/>
      <c r="AM57" s="387"/>
      <c r="AN57" s="387"/>
      <c r="AO57" s="387"/>
      <c r="AP57" s="387"/>
      <c r="AQ57" s="387"/>
      <c r="AR57" s="387"/>
      <c r="AS57" s="387"/>
      <c r="AT57" s="387"/>
      <c r="AU57" s="387"/>
      <c r="AV57" s="387"/>
      <c r="AW57" s="387"/>
      <c r="AX57" s="387"/>
      <c r="AY57" s="387"/>
      <c r="AZ57" s="387"/>
      <c r="BA57" s="387"/>
      <c r="BB57" s="387"/>
      <c r="BC57" s="387"/>
      <c r="BD57" s="387"/>
      <c r="BE57" s="387"/>
      <c r="BF57" s="387"/>
      <c r="BG57" s="387"/>
      <c r="BH57" s="387"/>
      <c r="BI57" s="387"/>
      <c r="BJ57" s="387"/>
      <c r="BK57" s="387"/>
      <c r="BL57" s="387"/>
      <c r="BM57" s="387"/>
      <c r="BN57" s="387"/>
      <c r="BO57" s="387"/>
      <c r="BP57" s="387"/>
      <c r="BQ57" s="387"/>
      <c r="BR57" s="387"/>
      <c r="BS57" s="387"/>
      <c r="BT57" s="387"/>
      <c r="BU57" s="387"/>
      <c r="BV57" s="387"/>
      <c r="BW57" s="387"/>
      <c r="BX57" s="387"/>
      <c r="BY57" s="387"/>
      <c r="BZ57" s="387"/>
      <c r="CA57" s="387"/>
      <c r="CB57" s="387"/>
      <c r="CC57" s="387"/>
      <c r="CD57" s="387"/>
      <c r="CE57" s="387"/>
      <c r="CF57" s="387"/>
      <c r="CG57" s="387"/>
      <c r="CH57" s="387"/>
      <c r="CI57" s="387"/>
      <c r="CJ57" s="387"/>
      <c r="CK57" s="387"/>
      <c r="CL57" s="387"/>
      <c r="CM57" s="387"/>
      <c r="CN57" s="387"/>
      <c r="CO57" s="387"/>
      <c r="CP57" s="387"/>
      <c r="CQ57" s="387"/>
      <c r="CR57" s="387"/>
      <c r="CS57" s="387"/>
      <c r="CT57" s="387"/>
      <c r="CU57" s="387"/>
      <c r="CV57" s="387"/>
      <c r="CW57" s="387"/>
      <c r="CX57" s="387"/>
      <c r="CY57" s="387"/>
      <c r="CZ57" s="387"/>
      <c r="DA57" s="387"/>
      <c r="DB57" s="387"/>
      <c r="DC57" s="387"/>
      <c r="DD57" s="387"/>
      <c r="DE57" s="387"/>
      <c r="DF57" s="387"/>
      <c r="DG57" s="387"/>
      <c r="DH57" s="387"/>
      <c r="DI57" s="387"/>
      <c r="DJ57" s="387"/>
      <c r="DK57" s="387"/>
      <c r="DL57" s="387"/>
      <c r="DM57" s="387"/>
      <c r="DN57" s="387"/>
      <c r="DO57" s="387"/>
      <c r="DP57" s="387"/>
      <c r="DQ57" s="387"/>
      <c r="DR57" s="387"/>
      <c r="DS57" s="387"/>
      <c r="DT57" s="387"/>
      <c r="DU57" s="387"/>
      <c r="DV57" s="387"/>
      <c r="DW57" s="387"/>
      <c r="DX57" s="387"/>
      <c r="DY57" s="387"/>
      <c r="DZ57" s="387"/>
      <c r="EA57" s="387"/>
      <c r="EB57" s="387"/>
      <c r="EC57" s="387"/>
      <c r="ED57" s="387"/>
      <c r="EE57" s="387"/>
      <c r="EF57" s="387"/>
      <c r="EG57" s="387"/>
      <c r="EH57" s="387"/>
      <c r="EI57" s="387"/>
      <c r="EJ57" s="387"/>
      <c r="EK57" s="387"/>
      <c r="EL57" s="387"/>
      <c r="EM57" s="387"/>
      <c r="EN57" s="387"/>
      <c r="EO57" s="387"/>
      <c r="EP57" s="387"/>
      <c r="EQ57" s="387"/>
      <c r="ER57" s="387"/>
      <c r="ES57" s="387"/>
      <c r="ET57" s="387"/>
      <c r="EU57" s="387"/>
      <c r="EV57" s="387"/>
      <c r="EW57" s="387"/>
      <c r="EX57" s="387"/>
      <c r="EY57" s="387"/>
      <c r="EZ57" s="387"/>
      <c r="FA57" s="387"/>
      <c r="FB57" s="387"/>
      <c r="FC57" s="387"/>
      <c r="FD57" s="387"/>
      <c r="FE57" s="387"/>
      <c r="FF57" s="387"/>
      <c r="FG57" s="387"/>
      <c r="FH57" s="387"/>
      <c r="FI57" s="387"/>
      <c r="FJ57" s="387"/>
      <c r="FK57" s="387"/>
      <c r="FL57" s="387"/>
      <c r="FM57" s="387"/>
      <c r="FN57" s="387"/>
      <c r="FO57" s="387"/>
      <c r="FP57" s="387"/>
      <c r="FQ57" s="387"/>
      <c r="FR57" s="387"/>
      <c r="FS57" s="387"/>
      <c r="FT57" s="387"/>
      <c r="FU57" s="387"/>
      <c r="FV57" s="387"/>
      <c r="FW57" s="387"/>
      <c r="FX57" s="387"/>
      <c r="FY57" s="387"/>
      <c r="FZ57" s="387"/>
      <c r="GA57" s="387"/>
      <c r="GB57" s="387"/>
      <c r="GC57" s="387"/>
      <c r="GD57" s="387"/>
      <c r="GE57" s="387"/>
      <c r="GF57" s="387"/>
      <c r="GG57" s="387"/>
      <c r="GH57" s="387"/>
      <c r="GI57" s="387"/>
      <c r="GJ57" s="387"/>
      <c r="GK57" s="387"/>
      <c r="GL57" s="387"/>
      <c r="GM57" s="387"/>
      <c r="GN57" s="387"/>
      <c r="GO57" s="387"/>
      <c r="GP57" s="387"/>
      <c r="GQ57" s="387"/>
      <c r="GR57" s="387"/>
      <c r="GS57" s="387"/>
      <c r="GT57" s="387"/>
      <c r="GU57" s="387"/>
      <c r="GV57" s="387"/>
      <c r="GW57" s="387"/>
      <c r="GX57" s="387"/>
      <c r="GY57" s="387"/>
      <c r="GZ57" s="387"/>
      <c r="HA57" s="387"/>
      <c r="HB57" s="387"/>
      <c r="HC57" s="387"/>
      <c r="HD57" s="387"/>
      <c r="HE57" s="387"/>
      <c r="HF57" s="387"/>
      <c r="HG57" s="387"/>
      <c r="HH57" s="387"/>
      <c r="HI57" s="387"/>
      <c r="HJ57" s="387"/>
      <c r="HK57" s="387"/>
      <c r="HL57" s="387"/>
      <c r="HM57" s="387"/>
      <c r="HN57" s="387"/>
      <c r="HO57" s="387"/>
      <c r="HP57" s="387"/>
      <c r="HQ57" s="387"/>
      <c r="HR57" s="387"/>
      <c r="HS57" s="387"/>
      <c r="HT57" s="387"/>
      <c r="HU57" s="387"/>
      <c r="HV57" s="387"/>
      <c r="HW57" s="387"/>
      <c r="HX57" s="387"/>
      <c r="HY57" s="387"/>
      <c r="HZ57" s="387"/>
      <c r="IA57" s="387"/>
      <c r="IB57" s="387"/>
      <c r="IC57" s="387"/>
      <c r="ID57" s="387"/>
      <c r="IE57" s="387"/>
      <c r="IF57" s="387"/>
      <c r="IG57" s="387"/>
      <c r="IH57" s="387"/>
      <c r="II57" s="387"/>
      <c r="IJ57" s="387"/>
      <c r="IK57" s="387"/>
      <c r="IL57" s="387"/>
      <c r="IM57" s="387"/>
      <c r="IN57" s="387"/>
      <c r="IO57" s="387"/>
      <c r="IP57" s="387"/>
      <c r="IQ57" s="387"/>
      <c r="IR57" s="387"/>
      <c r="IS57" s="387"/>
      <c r="IT57" s="387"/>
      <c r="IU57" s="391"/>
    </row>
    <row r="58" spans="1:255" ht="15" customHeight="1" thickBot="1">
      <c r="A58" s="398"/>
      <c r="B58" s="340"/>
      <c r="C58" s="341"/>
      <c r="D58" s="342"/>
      <c r="E58" s="342"/>
      <c r="F58" s="248"/>
      <c r="G58" s="248"/>
      <c r="H58" s="248"/>
      <c r="I58" s="248"/>
      <c r="J58" s="248"/>
      <c r="K58" s="248"/>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387"/>
      <c r="AM58" s="387"/>
      <c r="AN58" s="387"/>
      <c r="AO58" s="387"/>
      <c r="AP58" s="387"/>
      <c r="AQ58" s="387"/>
      <c r="AR58" s="387"/>
      <c r="AS58" s="387"/>
      <c r="AT58" s="387"/>
      <c r="AU58" s="387"/>
      <c r="AV58" s="387"/>
      <c r="AW58" s="387"/>
      <c r="AX58" s="387"/>
      <c r="AY58" s="387"/>
      <c r="AZ58" s="387"/>
      <c r="BA58" s="387"/>
      <c r="BB58" s="387"/>
      <c r="BC58" s="387"/>
      <c r="BD58" s="387"/>
      <c r="BE58" s="387"/>
      <c r="BF58" s="387"/>
      <c r="BG58" s="387"/>
      <c r="BH58" s="387"/>
      <c r="BI58" s="387"/>
      <c r="BJ58" s="387"/>
      <c r="BK58" s="387"/>
      <c r="BL58" s="387"/>
      <c r="BM58" s="387"/>
      <c r="BN58" s="387"/>
      <c r="BO58" s="387"/>
      <c r="BP58" s="387"/>
      <c r="BQ58" s="387"/>
      <c r="BR58" s="387"/>
      <c r="BS58" s="387"/>
      <c r="BT58" s="387"/>
      <c r="BU58" s="387"/>
      <c r="BV58" s="387"/>
      <c r="BW58" s="387"/>
      <c r="BX58" s="387"/>
      <c r="BY58" s="387"/>
      <c r="BZ58" s="387"/>
      <c r="CA58" s="387"/>
      <c r="CB58" s="387"/>
      <c r="CC58" s="387"/>
      <c r="CD58" s="387"/>
      <c r="CE58" s="387"/>
      <c r="CF58" s="387"/>
      <c r="CG58" s="387"/>
      <c r="CH58" s="387"/>
      <c r="CI58" s="387"/>
      <c r="CJ58" s="387"/>
      <c r="CK58" s="387"/>
      <c r="CL58" s="387"/>
      <c r="CM58" s="387"/>
      <c r="CN58" s="387"/>
      <c r="CO58" s="387"/>
      <c r="CP58" s="387"/>
      <c r="CQ58" s="387"/>
      <c r="CR58" s="387"/>
      <c r="CS58" s="387"/>
      <c r="CT58" s="387"/>
      <c r="CU58" s="387"/>
      <c r="CV58" s="387"/>
      <c r="CW58" s="387"/>
      <c r="CX58" s="387"/>
      <c r="CY58" s="387"/>
      <c r="CZ58" s="387"/>
      <c r="DA58" s="387"/>
      <c r="DB58" s="387"/>
      <c r="DC58" s="387"/>
      <c r="DD58" s="387"/>
      <c r="DE58" s="387"/>
      <c r="DF58" s="387"/>
      <c r="DG58" s="387"/>
      <c r="DH58" s="387"/>
      <c r="DI58" s="387"/>
      <c r="DJ58" s="387"/>
      <c r="DK58" s="387"/>
      <c r="DL58" s="387"/>
      <c r="DM58" s="387"/>
      <c r="DN58" s="387"/>
      <c r="DO58" s="387"/>
      <c r="DP58" s="387"/>
      <c r="DQ58" s="387"/>
      <c r="DR58" s="387"/>
      <c r="DS58" s="387"/>
      <c r="DT58" s="387"/>
      <c r="DU58" s="387"/>
      <c r="DV58" s="387"/>
      <c r="DW58" s="387"/>
      <c r="DX58" s="387"/>
      <c r="DY58" s="387"/>
      <c r="DZ58" s="387"/>
      <c r="EA58" s="387"/>
      <c r="EB58" s="387"/>
      <c r="EC58" s="387"/>
      <c r="ED58" s="387"/>
      <c r="EE58" s="387"/>
      <c r="EF58" s="387"/>
      <c r="EG58" s="387"/>
      <c r="EH58" s="387"/>
      <c r="EI58" s="387"/>
      <c r="EJ58" s="387"/>
      <c r="EK58" s="387"/>
      <c r="EL58" s="387"/>
      <c r="EM58" s="387"/>
      <c r="EN58" s="387"/>
      <c r="EO58" s="387"/>
      <c r="EP58" s="387"/>
      <c r="EQ58" s="387"/>
      <c r="ER58" s="387"/>
      <c r="ES58" s="387"/>
      <c r="ET58" s="387"/>
      <c r="EU58" s="387"/>
      <c r="EV58" s="387"/>
      <c r="EW58" s="387"/>
      <c r="EX58" s="387"/>
      <c r="EY58" s="387"/>
      <c r="EZ58" s="387"/>
      <c r="FA58" s="387"/>
      <c r="FB58" s="387"/>
      <c r="FC58" s="387"/>
      <c r="FD58" s="387"/>
      <c r="FE58" s="387"/>
      <c r="FF58" s="387"/>
      <c r="FG58" s="387"/>
      <c r="FH58" s="387"/>
      <c r="FI58" s="387"/>
      <c r="FJ58" s="387"/>
      <c r="FK58" s="387"/>
      <c r="FL58" s="387"/>
      <c r="FM58" s="387"/>
      <c r="FN58" s="387"/>
      <c r="FO58" s="387"/>
      <c r="FP58" s="387"/>
      <c r="FQ58" s="387"/>
      <c r="FR58" s="387"/>
      <c r="FS58" s="387"/>
      <c r="FT58" s="387"/>
      <c r="FU58" s="387"/>
      <c r="FV58" s="387"/>
      <c r="FW58" s="387"/>
      <c r="FX58" s="387"/>
      <c r="FY58" s="387"/>
      <c r="FZ58" s="387"/>
      <c r="GA58" s="387"/>
      <c r="GB58" s="387"/>
      <c r="GC58" s="387"/>
      <c r="GD58" s="387"/>
      <c r="GE58" s="387"/>
      <c r="GF58" s="387"/>
      <c r="GG58" s="387"/>
      <c r="GH58" s="387"/>
      <c r="GI58" s="387"/>
      <c r="GJ58" s="387"/>
      <c r="GK58" s="387"/>
      <c r="GL58" s="387"/>
      <c r="GM58" s="387"/>
      <c r="GN58" s="387"/>
      <c r="GO58" s="387"/>
      <c r="GP58" s="387"/>
      <c r="GQ58" s="387"/>
      <c r="GR58" s="387"/>
      <c r="GS58" s="387"/>
      <c r="GT58" s="387"/>
      <c r="GU58" s="387"/>
      <c r="GV58" s="387"/>
      <c r="GW58" s="387"/>
      <c r="GX58" s="387"/>
      <c r="GY58" s="387"/>
      <c r="GZ58" s="387"/>
      <c r="HA58" s="387"/>
      <c r="HB58" s="387"/>
      <c r="HC58" s="387"/>
      <c r="HD58" s="387"/>
      <c r="HE58" s="387"/>
      <c r="HF58" s="387"/>
      <c r="HG58" s="387"/>
      <c r="HH58" s="387"/>
      <c r="HI58" s="387"/>
      <c r="HJ58" s="387"/>
      <c r="HK58" s="387"/>
      <c r="HL58" s="387"/>
      <c r="HM58" s="387"/>
      <c r="HN58" s="387"/>
      <c r="HO58" s="387"/>
      <c r="HP58" s="387"/>
      <c r="HQ58" s="387"/>
      <c r="HR58" s="387"/>
      <c r="HS58" s="387"/>
      <c r="HT58" s="387"/>
      <c r="HU58" s="387"/>
      <c r="HV58" s="387"/>
      <c r="HW58" s="387"/>
      <c r="HX58" s="387"/>
      <c r="HY58" s="387"/>
      <c r="HZ58" s="387"/>
      <c r="IA58" s="387"/>
      <c r="IB58" s="387"/>
      <c r="IC58" s="387"/>
      <c r="ID58" s="387"/>
      <c r="IE58" s="387"/>
      <c r="IF58" s="387"/>
      <c r="IG58" s="387"/>
      <c r="IH58" s="387"/>
      <c r="II58" s="387"/>
      <c r="IJ58" s="387"/>
      <c r="IK58" s="387"/>
      <c r="IL58" s="387"/>
      <c r="IM58" s="387"/>
      <c r="IN58" s="387"/>
      <c r="IO58" s="387"/>
      <c r="IP58" s="387"/>
      <c r="IQ58" s="387"/>
      <c r="IR58" s="387"/>
      <c r="IS58" s="387"/>
      <c r="IT58" s="387"/>
      <c r="IU58" s="391"/>
    </row>
    <row r="59" spans="1:255" ht="15" customHeight="1" thickBot="1">
      <c r="A59" s="406"/>
      <c r="B59" s="352" t="s">
        <v>215</v>
      </c>
      <c r="C59" s="353"/>
      <c r="D59" s="353"/>
      <c r="E59" s="354"/>
      <c r="F59" s="386"/>
      <c r="G59" s="248"/>
      <c r="H59" s="248"/>
      <c r="I59" s="248"/>
      <c r="J59" s="248"/>
      <c r="K59" s="248"/>
      <c r="L59" s="387"/>
      <c r="M59" s="387"/>
      <c r="N59" s="387"/>
      <c r="O59" s="387"/>
      <c r="P59" s="387"/>
      <c r="Q59" s="387"/>
      <c r="R59" s="387"/>
      <c r="S59" s="387"/>
      <c r="T59" s="387"/>
      <c r="U59" s="387"/>
      <c r="V59" s="387"/>
      <c r="W59" s="387"/>
      <c r="X59" s="387"/>
      <c r="Y59" s="387"/>
      <c r="Z59" s="387"/>
      <c r="AA59" s="387"/>
      <c r="AB59" s="387"/>
      <c r="AC59" s="387"/>
      <c r="AD59" s="387"/>
      <c r="AE59" s="387"/>
      <c r="AF59" s="387"/>
      <c r="AG59" s="387"/>
      <c r="AH59" s="387"/>
      <c r="AI59" s="387"/>
      <c r="AJ59" s="387"/>
      <c r="AK59" s="387"/>
      <c r="AL59" s="387"/>
      <c r="AM59" s="387"/>
      <c r="AN59" s="387"/>
      <c r="AO59" s="387"/>
      <c r="AP59" s="387"/>
      <c r="AQ59" s="387"/>
      <c r="AR59" s="387"/>
      <c r="AS59" s="387"/>
      <c r="AT59" s="387"/>
      <c r="AU59" s="387"/>
      <c r="AV59" s="387"/>
      <c r="AW59" s="387"/>
      <c r="AX59" s="387"/>
      <c r="AY59" s="387"/>
      <c r="AZ59" s="387"/>
      <c r="BA59" s="387"/>
      <c r="BB59" s="387"/>
      <c r="BC59" s="387"/>
      <c r="BD59" s="387"/>
      <c r="BE59" s="387"/>
      <c r="BF59" s="387"/>
      <c r="BG59" s="387"/>
      <c r="BH59" s="387"/>
      <c r="BI59" s="387"/>
      <c r="BJ59" s="387"/>
      <c r="BK59" s="387"/>
      <c r="BL59" s="387"/>
      <c r="BM59" s="387"/>
      <c r="BN59" s="387"/>
      <c r="BO59" s="387"/>
      <c r="BP59" s="387"/>
      <c r="BQ59" s="387"/>
      <c r="BR59" s="387"/>
      <c r="BS59" s="387"/>
      <c r="BT59" s="387"/>
      <c r="BU59" s="387"/>
      <c r="BV59" s="387"/>
      <c r="BW59" s="387"/>
      <c r="BX59" s="387"/>
      <c r="BY59" s="387"/>
      <c r="BZ59" s="387"/>
      <c r="CA59" s="387"/>
      <c r="CB59" s="387"/>
      <c r="CC59" s="387"/>
      <c r="CD59" s="387"/>
      <c r="CE59" s="387"/>
      <c r="CF59" s="387"/>
      <c r="CG59" s="387"/>
      <c r="CH59" s="387"/>
      <c r="CI59" s="387"/>
      <c r="CJ59" s="387"/>
      <c r="CK59" s="387"/>
      <c r="CL59" s="387"/>
      <c r="CM59" s="387"/>
      <c r="CN59" s="387"/>
      <c r="CO59" s="387"/>
      <c r="CP59" s="387"/>
      <c r="CQ59" s="387"/>
      <c r="CR59" s="387"/>
      <c r="CS59" s="387"/>
      <c r="CT59" s="387"/>
      <c r="CU59" s="387"/>
      <c r="CV59" s="387"/>
      <c r="CW59" s="387"/>
      <c r="CX59" s="387"/>
      <c r="CY59" s="387"/>
      <c r="CZ59" s="387"/>
      <c r="DA59" s="387"/>
      <c r="DB59" s="387"/>
      <c r="DC59" s="387"/>
      <c r="DD59" s="387"/>
      <c r="DE59" s="387"/>
      <c r="DF59" s="387"/>
      <c r="DG59" s="387"/>
      <c r="DH59" s="387"/>
      <c r="DI59" s="387"/>
      <c r="DJ59" s="387"/>
      <c r="DK59" s="387"/>
      <c r="DL59" s="387"/>
      <c r="DM59" s="387"/>
      <c r="DN59" s="387"/>
      <c r="DO59" s="387"/>
      <c r="DP59" s="387"/>
      <c r="DQ59" s="387"/>
      <c r="DR59" s="387"/>
      <c r="DS59" s="387"/>
      <c r="DT59" s="387"/>
      <c r="DU59" s="387"/>
      <c r="DV59" s="387"/>
      <c r="DW59" s="387"/>
      <c r="DX59" s="387"/>
      <c r="DY59" s="387"/>
      <c r="DZ59" s="387"/>
      <c r="EA59" s="387"/>
      <c r="EB59" s="387"/>
      <c r="EC59" s="387"/>
      <c r="ED59" s="387"/>
      <c r="EE59" s="387"/>
      <c r="EF59" s="387"/>
      <c r="EG59" s="387"/>
      <c r="EH59" s="387"/>
      <c r="EI59" s="387"/>
      <c r="EJ59" s="387"/>
      <c r="EK59" s="387"/>
      <c r="EL59" s="387"/>
      <c r="EM59" s="387"/>
      <c r="EN59" s="387"/>
      <c r="EO59" s="387"/>
      <c r="EP59" s="387"/>
      <c r="EQ59" s="387"/>
      <c r="ER59" s="387"/>
      <c r="ES59" s="387"/>
      <c r="ET59" s="387"/>
      <c r="EU59" s="387"/>
      <c r="EV59" s="387"/>
      <c r="EW59" s="387"/>
      <c r="EX59" s="387"/>
      <c r="EY59" s="387"/>
      <c r="EZ59" s="387"/>
      <c r="FA59" s="387"/>
      <c r="FB59" s="387"/>
      <c r="FC59" s="387"/>
      <c r="FD59" s="387"/>
      <c r="FE59" s="387"/>
      <c r="FF59" s="387"/>
      <c r="FG59" s="387"/>
      <c r="FH59" s="387"/>
      <c r="FI59" s="387"/>
      <c r="FJ59" s="387"/>
      <c r="FK59" s="387"/>
      <c r="FL59" s="387"/>
      <c r="FM59" s="387"/>
      <c r="FN59" s="387"/>
      <c r="FO59" s="387"/>
      <c r="FP59" s="387"/>
      <c r="FQ59" s="387"/>
      <c r="FR59" s="387"/>
      <c r="FS59" s="387"/>
      <c r="FT59" s="387"/>
      <c r="FU59" s="387"/>
      <c r="FV59" s="387"/>
      <c r="FW59" s="387"/>
      <c r="FX59" s="387"/>
      <c r="FY59" s="387"/>
      <c r="FZ59" s="387"/>
      <c r="GA59" s="387"/>
      <c r="GB59" s="387"/>
      <c r="GC59" s="387"/>
      <c r="GD59" s="387"/>
      <c r="GE59" s="387"/>
      <c r="GF59" s="387"/>
      <c r="GG59" s="387"/>
      <c r="GH59" s="387"/>
      <c r="GI59" s="387"/>
      <c r="GJ59" s="387"/>
      <c r="GK59" s="387"/>
      <c r="GL59" s="387"/>
      <c r="GM59" s="387"/>
      <c r="GN59" s="387"/>
      <c r="GO59" s="387"/>
      <c r="GP59" s="387"/>
      <c r="GQ59" s="387"/>
      <c r="GR59" s="387"/>
      <c r="GS59" s="387"/>
      <c r="GT59" s="387"/>
      <c r="GU59" s="387"/>
      <c r="GV59" s="387"/>
      <c r="GW59" s="387"/>
      <c r="GX59" s="387"/>
      <c r="GY59" s="387"/>
      <c r="GZ59" s="387"/>
      <c r="HA59" s="387"/>
      <c r="HB59" s="387"/>
      <c r="HC59" s="387"/>
      <c r="HD59" s="387"/>
      <c r="HE59" s="387"/>
      <c r="HF59" s="387"/>
      <c r="HG59" s="387"/>
      <c r="HH59" s="387"/>
      <c r="HI59" s="387"/>
      <c r="HJ59" s="387"/>
      <c r="HK59" s="387"/>
      <c r="HL59" s="387"/>
      <c r="HM59" s="387"/>
      <c r="HN59" s="387"/>
      <c r="HO59" s="387"/>
      <c r="HP59" s="387"/>
      <c r="HQ59" s="387"/>
      <c r="HR59" s="387"/>
      <c r="HS59" s="387"/>
      <c r="HT59" s="387"/>
      <c r="HU59" s="387"/>
      <c r="HV59" s="387"/>
      <c r="HW59" s="387"/>
      <c r="HX59" s="387"/>
      <c r="HY59" s="387"/>
      <c r="HZ59" s="387"/>
      <c r="IA59" s="387"/>
      <c r="IB59" s="387"/>
      <c r="IC59" s="387"/>
      <c r="ID59" s="387"/>
      <c r="IE59" s="387"/>
      <c r="IF59" s="387"/>
      <c r="IG59" s="387"/>
      <c r="IH59" s="387"/>
      <c r="II59" s="387"/>
      <c r="IJ59" s="387"/>
      <c r="IK59" s="387"/>
      <c r="IL59" s="387"/>
      <c r="IM59" s="387"/>
      <c r="IN59" s="387"/>
      <c r="IO59" s="387"/>
      <c r="IP59" s="387"/>
      <c r="IQ59" s="387"/>
      <c r="IR59" s="387"/>
      <c r="IS59" s="387"/>
      <c r="IT59" s="387"/>
      <c r="IU59" s="391"/>
    </row>
    <row r="60" spans="1:255" ht="24" customHeight="1" thickBot="1">
      <c r="A60" s="406"/>
      <c r="B60" s="349" t="s">
        <v>216</v>
      </c>
      <c r="C60" s="349" t="s">
        <v>217</v>
      </c>
      <c r="D60" s="349" t="s">
        <v>218</v>
      </c>
      <c r="E60" s="349" t="s">
        <v>219</v>
      </c>
      <c r="F60" s="280"/>
      <c r="G60" s="248"/>
      <c r="H60" s="248"/>
      <c r="I60" s="248"/>
      <c r="J60" s="248"/>
      <c r="K60" s="387"/>
      <c r="L60" s="387"/>
      <c r="M60" s="387"/>
      <c r="N60" s="387"/>
      <c r="O60" s="387"/>
      <c r="P60" s="387"/>
      <c r="Q60" s="387"/>
      <c r="R60" s="387"/>
      <c r="S60" s="387"/>
      <c r="T60" s="387"/>
      <c r="U60" s="387"/>
      <c r="V60" s="387"/>
      <c r="W60" s="387"/>
      <c r="X60" s="387"/>
      <c r="Y60" s="387"/>
      <c r="Z60" s="387"/>
      <c r="AA60" s="387"/>
      <c r="AB60" s="387"/>
      <c r="AC60" s="387"/>
      <c r="AD60" s="387"/>
      <c r="AE60" s="387"/>
      <c r="AF60" s="387"/>
      <c r="AG60" s="387"/>
      <c r="AH60" s="387"/>
      <c r="AI60" s="387"/>
      <c r="AJ60" s="387"/>
      <c r="AK60" s="387"/>
      <c r="AL60" s="387"/>
      <c r="AM60" s="387"/>
      <c r="AN60" s="387"/>
      <c r="AO60" s="387"/>
      <c r="AP60" s="387"/>
      <c r="AQ60" s="387"/>
      <c r="AR60" s="387"/>
      <c r="AS60" s="387"/>
      <c r="AT60" s="387"/>
      <c r="AU60" s="387"/>
      <c r="AV60" s="387"/>
      <c r="AW60" s="387"/>
      <c r="AX60" s="387"/>
      <c r="AY60" s="387"/>
      <c r="AZ60" s="387"/>
      <c r="BA60" s="387"/>
      <c r="BB60" s="387"/>
      <c r="BC60" s="387"/>
      <c r="BD60" s="387"/>
      <c r="BE60" s="387"/>
      <c r="BF60" s="387"/>
      <c r="BG60" s="387"/>
      <c r="BH60" s="387"/>
      <c r="BI60" s="387"/>
      <c r="BJ60" s="387"/>
      <c r="BK60" s="387"/>
      <c r="BL60" s="387"/>
      <c r="BM60" s="387"/>
      <c r="BN60" s="387"/>
      <c r="BO60" s="387"/>
      <c r="BP60" s="387"/>
      <c r="BQ60" s="387"/>
      <c r="BR60" s="387"/>
      <c r="BS60" s="387"/>
      <c r="BT60" s="387"/>
      <c r="BU60" s="387"/>
      <c r="BV60" s="387"/>
      <c r="BW60" s="387"/>
      <c r="BX60" s="387"/>
      <c r="BY60" s="387"/>
      <c r="BZ60" s="387"/>
      <c r="CA60" s="387"/>
      <c r="CB60" s="387"/>
      <c r="CC60" s="387"/>
      <c r="CD60" s="387"/>
      <c r="CE60" s="387"/>
      <c r="CF60" s="387"/>
      <c r="CG60" s="387"/>
      <c r="CH60" s="387"/>
      <c r="CI60" s="387"/>
      <c r="CJ60" s="387"/>
      <c r="CK60" s="387"/>
      <c r="CL60" s="387"/>
      <c r="CM60" s="387"/>
      <c r="CN60" s="387"/>
      <c r="CO60" s="387"/>
      <c r="CP60" s="387"/>
      <c r="CQ60" s="387"/>
      <c r="CR60" s="387"/>
      <c r="CS60" s="387"/>
      <c r="CT60" s="387"/>
      <c r="CU60" s="387"/>
      <c r="CV60" s="387"/>
      <c r="CW60" s="387"/>
      <c r="CX60" s="387"/>
      <c r="CY60" s="387"/>
      <c r="CZ60" s="387"/>
      <c r="DA60" s="387"/>
      <c r="DB60" s="387"/>
      <c r="DC60" s="387"/>
      <c r="DD60" s="387"/>
      <c r="DE60" s="387"/>
      <c r="DF60" s="387"/>
      <c r="DG60" s="387"/>
      <c r="DH60" s="387"/>
      <c r="DI60" s="387"/>
      <c r="DJ60" s="387"/>
      <c r="DK60" s="387"/>
      <c r="DL60" s="387"/>
      <c r="DM60" s="387"/>
      <c r="DN60" s="387"/>
      <c r="DO60" s="387"/>
      <c r="DP60" s="387"/>
      <c r="DQ60" s="387"/>
      <c r="DR60" s="387"/>
      <c r="DS60" s="387"/>
      <c r="DT60" s="387"/>
      <c r="DU60" s="387"/>
      <c r="DV60" s="387"/>
      <c r="DW60" s="387"/>
      <c r="DX60" s="387"/>
      <c r="DY60" s="387"/>
      <c r="DZ60" s="387"/>
      <c r="EA60" s="387"/>
      <c r="EB60" s="387"/>
      <c r="EC60" s="387"/>
      <c r="ED60" s="387"/>
      <c r="EE60" s="387"/>
      <c r="EF60" s="387"/>
      <c r="EG60" s="387"/>
      <c r="EH60" s="387"/>
      <c r="EI60" s="387"/>
      <c r="EJ60" s="387"/>
      <c r="EK60" s="387"/>
      <c r="EL60" s="387"/>
      <c r="EM60" s="387"/>
      <c r="EN60" s="387"/>
      <c r="EO60" s="387"/>
      <c r="EP60" s="387"/>
      <c r="EQ60" s="387"/>
      <c r="ER60" s="387"/>
      <c r="ES60" s="387"/>
      <c r="ET60" s="387"/>
      <c r="EU60" s="387"/>
      <c r="EV60" s="387"/>
      <c r="EW60" s="387"/>
      <c r="EX60" s="387"/>
      <c r="EY60" s="387"/>
      <c r="EZ60" s="387"/>
      <c r="FA60" s="387"/>
      <c r="FB60" s="387"/>
      <c r="FC60" s="387"/>
      <c r="FD60" s="387"/>
      <c r="FE60" s="387"/>
      <c r="FF60" s="387"/>
      <c r="FG60" s="387"/>
      <c r="FH60" s="387"/>
      <c r="FI60" s="387"/>
      <c r="FJ60" s="387"/>
      <c r="FK60" s="387"/>
      <c r="FL60" s="387"/>
      <c r="FM60" s="387"/>
      <c r="FN60" s="387"/>
      <c r="FO60" s="387"/>
      <c r="FP60" s="387"/>
      <c r="FQ60" s="387"/>
      <c r="FR60" s="387"/>
      <c r="FS60" s="387"/>
      <c r="FT60" s="387"/>
      <c r="FU60" s="387"/>
      <c r="FV60" s="387"/>
      <c r="FW60" s="387"/>
      <c r="FX60" s="387"/>
      <c r="FY60" s="387"/>
      <c r="FZ60" s="387"/>
      <c r="GA60" s="387"/>
      <c r="GB60" s="387"/>
      <c r="GC60" s="387"/>
      <c r="GD60" s="387"/>
      <c r="GE60" s="387"/>
      <c r="GF60" s="387"/>
      <c r="GG60" s="387"/>
      <c r="GH60" s="387"/>
      <c r="GI60" s="387"/>
      <c r="GJ60" s="387"/>
      <c r="GK60" s="387"/>
      <c r="GL60" s="387"/>
      <c r="GM60" s="387"/>
      <c r="GN60" s="387"/>
      <c r="GO60" s="387"/>
      <c r="GP60" s="387"/>
      <c r="GQ60" s="387"/>
      <c r="GR60" s="387"/>
      <c r="GS60" s="387"/>
      <c r="GT60" s="387"/>
      <c r="GU60" s="387"/>
      <c r="GV60" s="387"/>
      <c r="GW60" s="387"/>
      <c r="GX60" s="387"/>
      <c r="GY60" s="387"/>
      <c r="GZ60" s="387"/>
      <c r="HA60" s="387"/>
      <c r="HB60" s="387"/>
      <c r="HC60" s="387"/>
      <c r="HD60" s="387"/>
      <c r="HE60" s="387"/>
      <c r="HF60" s="387"/>
      <c r="HG60" s="387"/>
      <c r="HH60" s="387"/>
      <c r="HI60" s="387"/>
      <c r="HJ60" s="387"/>
      <c r="HK60" s="387"/>
      <c r="HL60" s="387"/>
      <c r="HM60" s="387"/>
      <c r="HN60" s="387"/>
      <c r="HO60" s="387"/>
      <c r="HP60" s="387"/>
      <c r="HQ60" s="387"/>
      <c r="HR60" s="387"/>
      <c r="HS60" s="387"/>
      <c r="HT60" s="387"/>
      <c r="HU60" s="387"/>
      <c r="HV60" s="387"/>
      <c r="HW60" s="387"/>
      <c r="HX60" s="387"/>
      <c r="HY60" s="387"/>
      <c r="HZ60" s="387"/>
      <c r="IA60" s="387"/>
      <c r="IB60" s="387"/>
      <c r="IC60" s="387"/>
      <c r="ID60" s="387"/>
      <c r="IE60" s="387"/>
      <c r="IF60" s="387"/>
      <c r="IG60" s="387"/>
      <c r="IH60" s="387"/>
      <c r="II60" s="387"/>
      <c r="IJ60" s="387"/>
      <c r="IK60" s="387"/>
      <c r="IL60" s="387"/>
      <c r="IM60" s="387"/>
      <c r="IN60" s="387"/>
      <c r="IO60" s="387"/>
      <c r="IP60" s="387"/>
      <c r="IQ60" s="387"/>
      <c r="IR60" s="387"/>
      <c r="IS60" s="387"/>
      <c r="IT60" s="387"/>
      <c r="IU60" s="391"/>
    </row>
    <row r="61" spans="1:255" ht="75.95" customHeight="1" thickBot="1">
      <c r="A61" s="406"/>
      <c r="B61" s="355">
        <v>42401</v>
      </c>
      <c r="C61" s="356">
        <v>0.01</v>
      </c>
      <c r="D61" s="357" t="s">
        <v>1518</v>
      </c>
      <c r="E61" s="358"/>
      <c r="F61" s="280"/>
      <c r="G61" s="248"/>
      <c r="H61" s="248"/>
      <c r="I61" s="248"/>
      <c r="J61" s="248"/>
      <c r="K61" s="387"/>
      <c r="L61" s="387"/>
      <c r="M61" s="387"/>
      <c r="N61" s="387"/>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387"/>
      <c r="AM61" s="387"/>
      <c r="AN61" s="387"/>
      <c r="AO61" s="387"/>
      <c r="AP61" s="387"/>
      <c r="AQ61" s="387"/>
      <c r="AR61" s="387"/>
      <c r="AS61" s="387"/>
      <c r="AT61" s="387"/>
      <c r="AU61" s="387"/>
      <c r="AV61" s="387"/>
      <c r="AW61" s="387"/>
      <c r="AX61" s="387"/>
      <c r="AY61" s="387"/>
      <c r="AZ61" s="387"/>
      <c r="BA61" s="387"/>
      <c r="BB61" s="387"/>
      <c r="BC61" s="387"/>
      <c r="BD61" s="387"/>
      <c r="BE61" s="387"/>
      <c r="BF61" s="387"/>
      <c r="BG61" s="387"/>
      <c r="BH61" s="387"/>
      <c r="BI61" s="387"/>
      <c r="BJ61" s="387"/>
      <c r="BK61" s="387"/>
      <c r="BL61" s="387"/>
      <c r="BM61" s="387"/>
      <c r="BN61" s="387"/>
      <c r="BO61" s="387"/>
      <c r="BP61" s="387"/>
      <c r="BQ61" s="387"/>
      <c r="BR61" s="387"/>
      <c r="BS61" s="387"/>
      <c r="BT61" s="387"/>
      <c r="BU61" s="387"/>
      <c r="BV61" s="387"/>
      <c r="BW61" s="387"/>
      <c r="BX61" s="387"/>
      <c r="BY61" s="387"/>
      <c r="BZ61" s="387"/>
      <c r="CA61" s="387"/>
      <c r="CB61" s="387"/>
      <c r="CC61" s="387"/>
      <c r="CD61" s="387"/>
      <c r="CE61" s="387"/>
      <c r="CF61" s="387"/>
      <c r="CG61" s="387"/>
      <c r="CH61" s="387"/>
      <c r="CI61" s="387"/>
      <c r="CJ61" s="387"/>
      <c r="CK61" s="387"/>
      <c r="CL61" s="387"/>
      <c r="CM61" s="387"/>
      <c r="CN61" s="387"/>
      <c r="CO61" s="387"/>
      <c r="CP61" s="387"/>
      <c r="CQ61" s="387"/>
      <c r="CR61" s="387"/>
      <c r="CS61" s="387"/>
      <c r="CT61" s="387"/>
      <c r="CU61" s="387"/>
      <c r="CV61" s="387"/>
      <c r="CW61" s="387"/>
      <c r="CX61" s="387"/>
      <c r="CY61" s="387"/>
      <c r="CZ61" s="387"/>
      <c r="DA61" s="387"/>
      <c r="DB61" s="387"/>
      <c r="DC61" s="387"/>
      <c r="DD61" s="387"/>
      <c r="DE61" s="387"/>
      <c r="DF61" s="387"/>
      <c r="DG61" s="387"/>
      <c r="DH61" s="387"/>
      <c r="DI61" s="387"/>
      <c r="DJ61" s="387"/>
      <c r="DK61" s="387"/>
      <c r="DL61" s="387"/>
      <c r="DM61" s="387"/>
      <c r="DN61" s="387"/>
      <c r="DO61" s="387"/>
      <c r="DP61" s="387"/>
      <c r="DQ61" s="387"/>
      <c r="DR61" s="387"/>
      <c r="DS61" s="387"/>
      <c r="DT61" s="387"/>
      <c r="DU61" s="387"/>
      <c r="DV61" s="387"/>
      <c r="DW61" s="387"/>
      <c r="DX61" s="387"/>
      <c r="DY61" s="387"/>
      <c r="DZ61" s="387"/>
      <c r="EA61" s="387"/>
      <c r="EB61" s="387"/>
      <c r="EC61" s="387"/>
      <c r="ED61" s="387"/>
      <c r="EE61" s="387"/>
      <c r="EF61" s="387"/>
      <c r="EG61" s="387"/>
      <c r="EH61" s="387"/>
      <c r="EI61" s="387"/>
      <c r="EJ61" s="387"/>
      <c r="EK61" s="387"/>
      <c r="EL61" s="387"/>
      <c r="EM61" s="387"/>
      <c r="EN61" s="387"/>
      <c r="EO61" s="387"/>
      <c r="EP61" s="387"/>
      <c r="EQ61" s="387"/>
      <c r="ER61" s="387"/>
      <c r="ES61" s="387"/>
      <c r="ET61" s="387"/>
      <c r="EU61" s="387"/>
      <c r="EV61" s="387"/>
      <c r="EW61" s="387"/>
      <c r="EX61" s="387"/>
      <c r="EY61" s="387"/>
      <c r="EZ61" s="387"/>
      <c r="FA61" s="387"/>
      <c r="FB61" s="387"/>
      <c r="FC61" s="387"/>
      <c r="FD61" s="387"/>
      <c r="FE61" s="387"/>
      <c r="FF61" s="387"/>
      <c r="FG61" s="387"/>
      <c r="FH61" s="387"/>
      <c r="FI61" s="387"/>
      <c r="FJ61" s="387"/>
      <c r="FK61" s="387"/>
      <c r="FL61" s="387"/>
      <c r="FM61" s="387"/>
      <c r="FN61" s="387"/>
      <c r="FO61" s="387"/>
      <c r="FP61" s="387"/>
      <c r="FQ61" s="387"/>
      <c r="FR61" s="387"/>
      <c r="FS61" s="387"/>
      <c r="FT61" s="387"/>
      <c r="FU61" s="387"/>
      <c r="FV61" s="387"/>
      <c r="FW61" s="387"/>
      <c r="FX61" s="387"/>
      <c r="FY61" s="387"/>
      <c r="FZ61" s="387"/>
      <c r="GA61" s="387"/>
      <c r="GB61" s="387"/>
      <c r="GC61" s="387"/>
      <c r="GD61" s="387"/>
      <c r="GE61" s="387"/>
      <c r="GF61" s="387"/>
      <c r="GG61" s="387"/>
      <c r="GH61" s="387"/>
      <c r="GI61" s="387"/>
      <c r="GJ61" s="387"/>
      <c r="GK61" s="387"/>
      <c r="GL61" s="387"/>
      <c r="GM61" s="387"/>
      <c r="GN61" s="387"/>
      <c r="GO61" s="387"/>
      <c r="GP61" s="387"/>
      <c r="GQ61" s="387"/>
      <c r="GR61" s="387"/>
      <c r="GS61" s="387"/>
      <c r="GT61" s="387"/>
      <c r="GU61" s="387"/>
      <c r="GV61" s="387"/>
      <c r="GW61" s="387"/>
      <c r="GX61" s="387"/>
      <c r="GY61" s="387"/>
      <c r="GZ61" s="387"/>
      <c r="HA61" s="387"/>
      <c r="HB61" s="387"/>
      <c r="HC61" s="387"/>
      <c r="HD61" s="387"/>
      <c r="HE61" s="387"/>
      <c r="HF61" s="387"/>
      <c r="HG61" s="387"/>
      <c r="HH61" s="387"/>
      <c r="HI61" s="387"/>
      <c r="HJ61" s="387"/>
      <c r="HK61" s="387"/>
      <c r="HL61" s="387"/>
      <c r="HM61" s="387"/>
      <c r="HN61" s="387"/>
      <c r="HO61" s="387"/>
      <c r="HP61" s="387"/>
      <c r="HQ61" s="387"/>
      <c r="HR61" s="387"/>
      <c r="HS61" s="387"/>
      <c r="HT61" s="387"/>
      <c r="HU61" s="387"/>
      <c r="HV61" s="387"/>
      <c r="HW61" s="387"/>
      <c r="HX61" s="387"/>
      <c r="HY61" s="387"/>
      <c r="HZ61" s="387"/>
      <c r="IA61" s="387"/>
      <c r="IB61" s="387"/>
      <c r="IC61" s="387"/>
      <c r="ID61" s="387"/>
      <c r="IE61" s="387"/>
      <c r="IF61" s="387"/>
      <c r="IG61" s="387"/>
      <c r="IH61" s="387"/>
      <c r="II61" s="387"/>
      <c r="IJ61" s="387"/>
      <c r="IK61" s="387"/>
      <c r="IL61" s="387"/>
      <c r="IM61" s="387"/>
      <c r="IN61" s="387"/>
      <c r="IO61" s="387"/>
      <c r="IP61" s="387"/>
      <c r="IQ61" s="387"/>
      <c r="IR61" s="387"/>
      <c r="IS61" s="387"/>
      <c r="IT61" s="387"/>
      <c r="IU61" s="391"/>
    </row>
    <row r="62" spans="1:255" ht="15" customHeight="1" thickBot="1">
      <c r="A62" s="398"/>
      <c r="B62" s="359"/>
      <c r="C62" s="360"/>
      <c r="D62" s="259"/>
      <c r="E62" s="259"/>
      <c r="F62" s="248"/>
      <c r="G62" s="248"/>
      <c r="H62" s="248"/>
      <c r="I62" s="248"/>
      <c r="J62" s="248"/>
      <c r="K62" s="248"/>
      <c r="L62" s="387"/>
      <c r="M62" s="387"/>
      <c r="N62" s="387"/>
      <c r="O62" s="387"/>
      <c r="P62" s="387"/>
      <c r="Q62" s="387"/>
      <c r="R62" s="387"/>
      <c r="S62" s="387"/>
      <c r="T62" s="387"/>
      <c r="U62" s="387"/>
      <c r="V62" s="387"/>
      <c r="W62" s="387"/>
      <c r="X62" s="387"/>
      <c r="Y62" s="387"/>
      <c r="Z62" s="387"/>
      <c r="AA62" s="387"/>
      <c r="AB62" s="387"/>
      <c r="AC62" s="387"/>
      <c r="AD62" s="387"/>
      <c r="AE62" s="387"/>
      <c r="AF62" s="387"/>
      <c r="AG62" s="387"/>
      <c r="AH62" s="387"/>
      <c r="AI62" s="387"/>
      <c r="AJ62" s="387"/>
      <c r="AK62" s="387"/>
      <c r="AL62" s="387"/>
      <c r="AM62" s="387"/>
      <c r="AN62" s="387"/>
      <c r="AO62" s="387"/>
      <c r="AP62" s="387"/>
      <c r="AQ62" s="387"/>
      <c r="AR62" s="387"/>
      <c r="AS62" s="387"/>
      <c r="AT62" s="387"/>
      <c r="AU62" s="387"/>
      <c r="AV62" s="387"/>
      <c r="AW62" s="387"/>
      <c r="AX62" s="387"/>
      <c r="AY62" s="387"/>
      <c r="AZ62" s="387"/>
      <c r="BA62" s="387"/>
      <c r="BB62" s="387"/>
      <c r="BC62" s="387"/>
      <c r="BD62" s="387"/>
      <c r="BE62" s="387"/>
      <c r="BF62" s="387"/>
      <c r="BG62" s="387"/>
      <c r="BH62" s="387"/>
      <c r="BI62" s="387"/>
      <c r="BJ62" s="387"/>
      <c r="BK62" s="387"/>
      <c r="BL62" s="387"/>
      <c r="BM62" s="387"/>
      <c r="BN62" s="387"/>
      <c r="BO62" s="387"/>
      <c r="BP62" s="387"/>
      <c r="BQ62" s="387"/>
      <c r="BR62" s="387"/>
      <c r="BS62" s="387"/>
      <c r="BT62" s="387"/>
      <c r="BU62" s="387"/>
      <c r="BV62" s="387"/>
      <c r="BW62" s="387"/>
      <c r="BX62" s="387"/>
      <c r="BY62" s="387"/>
      <c r="BZ62" s="387"/>
      <c r="CA62" s="387"/>
      <c r="CB62" s="387"/>
      <c r="CC62" s="387"/>
      <c r="CD62" s="387"/>
      <c r="CE62" s="387"/>
      <c r="CF62" s="387"/>
      <c r="CG62" s="387"/>
      <c r="CH62" s="387"/>
      <c r="CI62" s="387"/>
      <c r="CJ62" s="387"/>
      <c r="CK62" s="387"/>
      <c r="CL62" s="387"/>
      <c r="CM62" s="387"/>
      <c r="CN62" s="387"/>
      <c r="CO62" s="387"/>
      <c r="CP62" s="387"/>
      <c r="CQ62" s="387"/>
      <c r="CR62" s="387"/>
      <c r="CS62" s="387"/>
      <c r="CT62" s="387"/>
      <c r="CU62" s="387"/>
      <c r="CV62" s="387"/>
      <c r="CW62" s="387"/>
      <c r="CX62" s="387"/>
      <c r="CY62" s="387"/>
      <c r="CZ62" s="387"/>
      <c r="DA62" s="387"/>
      <c r="DB62" s="387"/>
      <c r="DC62" s="387"/>
      <c r="DD62" s="387"/>
      <c r="DE62" s="387"/>
      <c r="DF62" s="387"/>
      <c r="DG62" s="387"/>
      <c r="DH62" s="387"/>
      <c r="DI62" s="387"/>
      <c r="DJ62" s="387"/>
      <c r="DK62" s="387"/>
      <c r="DL62" s="387"/>
      <c r="DM62" s="387"/>
      <c r="DN62" s="387"/>
      <c r="DO62" s="387"/>
      <c r="DP62" s="387"/>
      <c r="DQ62" s="387"/>
      <c r="DR62" s="387"/>
      <c r="DS62" s="387"/>
      <c r="DT62" s="387"/>
      <c r="DU62" s="387"/>
      <c r="DV62" s="387"/>
      <c r="DW62" s="387"/>
      <c r="DX62" s="387"/>
      <c r="DY62" s="387"/>
      <c r="DZ62" s="387"/>
      <c r="EA62" s="387"/>
      <c r="EB62" s="387"/>
      <c r="EC62" s="387"/>
      <c r="ED62" s="387"/>
      <c r="EE62" s="387"/>
      <c r="EF62" s="387"/>
      <c r="EG62" s="387"/>
      <c r="EH62" s="387"/>
      <c r="EI62" s="387"/>
      <c r="EJ62" s="387"/>
      <c r="EK62" s="387"/>
      <c r="EL62" s="387"/>
      <c r="EM62" s="387"/>
      <c r="EN62" s="387"/>
      <c r="EO62" s="387"/>
      <c r="EP62" s="387"/>
      <c r="EQ62" s="387"/>
      <c r="ER62" s="387"/>
      <c r="ES62" s="387"/>
      <c r="ET62" s="387"/>
      <c r="EU62" s="387"/>
      <c r="EV62" s="387"/>
      <c r="EW62" s="387"/>
      <c r="EX62" s="387"/>
      <c r="EY62" s="387"/>
      <c r="EZ62" s="387"/>
      <c r="FA62" s="387"/>
      <c r="FB62" s="387"/>
      <c r="FC62" s="387"/>
      <c r="FD62" s="387"/>
      <c r="FE62" s="387"/>
      <c r="FF62" s="387"/>
      <c r="FG62" s="387"/>
      <c r="FH62" s="387"/>
      <c r="FI62" s="387"/>
      <c r="FJ62" s="387"/>
      <c r="FK62" s="387"/>
      <c r="FL62" s="387"/>
      <c r="FM62" s="387"/>
      <c r="FN62" s="387"/>
      <c r="FO62" s="387"/>
      <c r="FP62" s="387"/>
      <c r="FQ62" s="387"/>
      <c r="FR62" s="387"/>
      <c r="FS62" s="387"/>
      <c r="FT62" s="387"/>
      <c r="FU62" s="387"/>
      <c r="FV62" s="387"/>
      <c r="FW62" s="387"/>
      <c r="FX62" s="387"/>
      <c r="FY62" s="387"/>
      <c r="FZ62" s="387"/>
      <c r="GA62" s="387"/>
      <c r="GB62" s="387"/>
      <c r="GC62" s="387"/>
      <c r="GD62" s="387"/>
      <c r="GE62" s="387"/>
      <c r="GF62" s="387"/>
      <c r="GG62" s="387"/>
      <c r="GH62" s="387"/>
      <c r="GI62" s="387"/>
      <c r="GJ62" s="387"/>
      <c r="GK62" s="387"/>
      <c r="GL62" s="387"/>
      <c r="GM62" s="387"/>
      <c r="GN62" s="387"/>
      <c r="GO62" s="387"/>
      <c r="GP62" s="387"/>
      <c r="GQ62" s="387"/>
      <c r="GR62" s="387"/>
      <c r="GS62" s="387"/>
      <c r="GT62" s="387"/>
      <c r="GU62" s="387"/>
      <c r="GV62" s="387"/>
      <c r="GW62" s="387"/>
      <c r="GX62" s="387"/>
      <c r="GY62" s="387"/>
      <c r="GZ62" s="387"/>
      <c r="HA62" s="387"/>
      <c r="HB62" s="387"/>
      <c r="HC62" s="387"/>
      <c r="HD62" s="387"/>
      <c r="HE62" s="387"/>
      <c r="HF62" s="387"/>
      <c r="HG62" s="387"/>
      <c r="HH62" s="387"/>
      <c r="HI62" s="387"/>
      <c r="HJ62" s="387"/>
      <c r="HK62" s="387"/>
      <c r="HL62" s="387"/>
      <c r="HM62" s="387"/>
      <c r="HN62" s="387"/>
      <c r="HO62" s="387"/>
      <c r="HP62" s="387"/>
      <c r="HQ62" s="387"/>
      <c r="HR62" s="387"/>
      <c r="HS62" s="387"/>
      <c r="HT62" s="387"/>
      <c r="HU62" s="387"/>
      <c r="HV62" s="387"/>
      <c r="HW62" s="387"/>
      <c r="HX62" s="387"/>
      <c r="HY62" s="387"/>
      <c r="HZ62" s="387"/>
      <c r="IA62" s="387"/>
      <c r="IB62" s="387"/>
      <c r="IC62" s="387"/>
      <c r="ID62" s="387"/>
      <c r="IE62" s="387"/>
      <c r="IF62" s="387"/>
      <c r="IG62" s="387"/>
      <c r="IH62" s="387"/>
      <c r="II62" s="387"/>
      <c r="IJ62" s="387"/>
      <c r="IK62" s="387"/>
      <c r="IL62" s="387"/>
      <c r="IM62" s="387"/>
      <c r="IN62" s="387"/>
      <c r="IO62" s="387"/>
      <c r="IP62" s="387"/>
      <c r="IQ62" s="387"/>
      <c r="IR62" s="387"/>
      <c r="IS62" s="387"/>
      <c r="IT62" s="387"/>
      <c r="IU62" s="391"/>
    </row>
    <row r="63" spans="1:255" ht="15.6" customHeight="1">
      <c r="A63" s="406"/>
      <c r="B63" s="361" t="s">
        <v>167</v>
      </c>
      <c r="C63" s="362"/>
      <c r="D63" s="363"/>
      <c r="E63" s="363"/>
      <c r="F63" s="248"/>
      <c r="G63" s="248"/>
      <c r="H63" s="248"/>
      <c r="I63" s="248"/>
      <c r="J63" s="248"/>
      <c r="K63" s="248"/>
      <c r="L63" s="387"/>
      <c r="M63" s="387"/>
      <c r="N63" s="387"/>
      <c r="O63" s="387"/>
      <c r="P63" s="387"/>
      <c r="Q63" s="387"/>
      <c r="R63" s="387"/>
      <c r="S63" s="387"/>
      <c r="T63" s="387"/>
      <c r="U63" s="387"/>
      <c r="V63" s="387"/>
      <c r="W63" s="387"/>
      <c r="X63" s="387"/>
      <c r="Y63" s="387"/>
      <c r="Z63" s="387"/>
      <c r="AA63" s="387"/>
      <c r="AB63" s="387"/>
      <c r="AC63" s="387"/>
      <c r="AD63" s="387"/>
      <c r="AE63" s="387"/>
      <c r="AF63" s="387"/>
      <c r="AG63" s="387"/>
      <c r="AH63" s="387"/>
      <c r="AI63" s="387"/>
      <c r="AJ63" s="387"/>
      <c r="AK63" s="387"/>
      <c r="AL63" s="387"/>
      <c r="AM63" s="387"/>
      <c r="AN63" s="387"/>
      <c r="AO63" s="387"/>
      <c r="AP63" s="387"/>
      <c r="AQ63" s="387"/>
      <c r="AR63" s="387"/>
      <c r="AS63" s="387"/>
      <c r="AT63" s="387"/>
      <c r="AU63" s="387"/>
      <c r="AV63" s="387"/>
      <c r="AW63" s="387"/>
      <c r="AX63" s="387"/>
      <c r="AY63" s="387"/>
      <c r="AZ63" s="387"/>
      <c r="BA63" s="387"/>
      <c r="BB63" s="387"/>
      <c r="BC63" s="387"/>
      <c r="BD63" s="387"/>
      <c r="BE63" s="387"/>
      <c r="BF63" s="387"/>
      <c r="BG63" s="387"/>
      <c r="BH63" s="387"/>
      <c r="BI63" s="387"/>
      <c r="BJ63" s="387"/>
      <c r="BK63" s="387"/>
      <c r="BL63" s="387"/>
      <c r="BM63" s="387"/>
      <c r="BN63" s="387"/>
      <c r="BO63" s="387"/>
      <c r="BP63" s="387"/>
      <c r="BQ63" s="387"/>
      <c r="BR63" s="387"/>
      <c r="BS63" s="387"/>
      <c r="BT63" s="387"/>
      <c r="BU63" s="387"/>
      <c r="BV63" s="387"/>
      <c r="BW63" s="387"/>
      <c r="BX63" s="387"/>
      <c r="BY63" s="387"/>
      <c r="BZ63" s="387"/>
      <c r="CA63" s="387"/>
      <c r="CB63" s="387"/>
      <c r="CC63" s="387"/>
      <c r="CD63" s="387"/>
      <c r="CE63" s="387"/>
      <c r="CF63" s="387"/>
      <c r="CG63" s="387"/>
      <c r="CH63" s="387"/>
      <c r="CI63" s="387"/>
      <c r="CJ63" s="387"/>
      <c r="CK63" s="387"/>
      <c r="CL63" s="387"/>
      <c r="CM63" s="387"/>
      <c r="CN63" s="387"/>
      <c r="CO63" s="387"/>
      <c r="CP63" s="387"/>
      <c r="CQ63" s="387"/>
      <c r="CR63" s="387"/>
      <c r="CS63" s="387"/>
      <c r="CT63" s="387"/>
      <c r="CU63" s="387"/>
      <c r="CV63" s="387"/>
      <c r="CW63" s="387"/>
      <c r="CX63" s="387"/>
      <c r="CY63" s="387"/>
      <c r="CZ63" s="387"/>
      <c r="DA63" s="387"/>
      <c r="DB63" s="387"/>
      <c r="DC63" s="387"/>
      <c r="DD63" s="387"/>
      <c r="DE63" s="387"/>
      <c r="DF63" s="387"/>
      <c r="DG63" s="387"/>
      <c r="DH63" s="387"/>
      <c r="DI63" s="387"/>
      <c r="DJ63" s="387"/>
      <c r="DK63" s="387"/>
      <c r="DL63" s="387"/>
      <c r="DM63" s="387"/>
      <c r="DN63" s="387"/>
      <c r="DO63" s="387"/>
      <c r="DP63" s="387"/>
      <c r="DQ63" s="387"/>
      <c r="DR63" s="387"/>
      <c r="DS63" s="387"/>
      <c r="DT63" s="387"/>
      <c r="DU63" s="387"/>
      <c r="DV63" s="387"/>
      <c r="DW63" s="387"/>
      <c r="DX63" s="387"/>
      <c r="DY63" s="387"/>
      <c r="DZ63" s="387"/>
      <c r="EA63" s="387"/>
      <c r="EB63" s="387"/>
      <c r="EC63" s="387"/>
      <c r="ED63" s="387"/>
      <c r="EE63" s="387"/>
      <c r="EF63" s="387"/>
      <c r="EG63" s="387"/>
      <c r="EH63" s="387"/>
      <c r="EI63" s="387"/>
      <c r="EJ63" s="387"/>
      <c r="EK63" s="387"/>
      <c r="EL63" s="387"/>
      <c r="EM63" s="387"/>
      <c r="EN63" s="387"/>
      <c r="EO63" s="387"/>
      <c r="EP63" s="387"/>
      <c r="EQ63" s="387"/>
      <c r="ER63" s="387"/>
      <c r="ES63" s="387"/>
      <c r="ET63" s="387"/>
      <c r="EU63" s="387"/>
      <c r="EV63" s="387"/>
      <c r="EW63" s="387"/>
      <c r="EX63" s="387"/>
      <c r="EY63" s="387"/>
      <c r="EZ63" s="387"/>
      <c r="FA63" s="387"/>
      <c r="FB63" s="387"/>
      <c r="FC63" s="387"/>
      <c r="FD63" s="387"/>
      <c r="FE63" s="387"/>
      <c r="FF63" s="387"/>
      <c r="FG63" s="387"/>
      <c r="FH63" s="387"/>
      <c r="FI63" s="387"/>
      <c r="FJ63" s="387"/>
      <c r="FK63" s="387"/>
      <c r="FL63" s="387"/>
      <c r="FM63" s="387"/>
      <c r="FN63" s="387"/>
      <c r="FO63" s="387"/>
      <c r="FP63" s="387"/>
      <c r="FQ63" s="387"/>
      <c r="FR63" s="387"/>
      <c r="FS63" s="387"/>
      <c r="FT63" s="387"/>
      <c r="FU63" s="387"/>
      <c r="FV63" s="387"/>
      <c r="FW63" s="387"/>
      <c r="FX63" s="387"/>
      <c r="FY63" s="387"/>
      <c r="FZ63" s="387"/>
      <c r="GA63" s="387"/>
      <c r="GB63" s="387"/>
      <c r="GC63" s="387"/>
      <c r="GD63" s="387"/>
      <c r="GE63" s="387"/>
      <c r="GF63" s="387"/>
      <c r="GG63" s="387"/>
      <c r="GH63" s="387"/>
      <c r="GI63" s="387"/>
      <c r="GJ63" s="387"/>
      <c r="GK63" s="387"/>
      <c r="GL63" s="387"/>
      <c r="GM63" s="387"/>
      <c r="GN63" s="387"/>
      <c r="GO63" s="387"/>
      <c r="GP63" s="387"/>
      <c r="GQ63" s="387"/>
      <c r="GR63" s="387"/>
      <c r="GS63" s="387"/>
      <c r="GT63" s="387"/>
      <c r="GU63" s="387"/>
      <c r="GV63" s="387"/>
      <c r="GW63" s="387"/>
      <c r="GX63" s="387"/>
      <c r="GY63" s="387"/>
      <c r="GZ63" s="387"/>
      <c r="HA63" s="387"/>
      <c r="HB63" s="387"/>
      <c r="HC63" s="387"/>
      <c r="HD63" s="387"/>
      <c r="HE63" s="387"/>
      <c r="HF63" s="387"/>
      <c r="HG63" s="387"/>
      <c r="HH63" s="387"/>
      <c r="HI63" s="387"/>
      <c r="HJ63" s="387"/>
      <c r="HK63" s="387"/>
      <c r="HL63" s="387"/>
      <c r="HM63" s="387"/>
      <c r="HN63" s="387"/>
      <c r="HO63" s="387"/>
      <c r="HP63" s="387"/>
      <c r="HQ63" s="387"/>
      <c r="HR63" s="387"/>
      <c r="HS63" s="387"/>
      <c r="HT63" s="387"/>
      <c r="HU63" s="387"/>
      <c r="HV63" s="387"/>
      <c r="HW63" s="387"/>
      <c r="HX63" s="387"/>
      <c r="HY63" s="387"/>
      <c r="HZ63" s="387"/>
      <c r="IA63" s="387"/>
      <c r="IB63" s="387"/>
      <c r="IC63" s="387"/>
      <c r="ID63" s="387"/>
      <c r="IE63" s="387"/>
      <c r="IF63" s="387"/>
      <c r="IG63" s="387"/>
      <c r="IH63" s="387"/>
      <c r="II63" s="387"/>
      <c r="IJ63" s="387"/>
      <c r="IK63" s="387"/>
      <c r="IL63" s="387"/>
      <c r="IM63" s="387"/>
      <c r="IN63" s="387"/>
      <c r="IO63" s="387"/>
      <c r="IP63" s="387"/>
      <c r="IQ63" s="387"/>
      <c r="IR63" s="387"/>
      <c r="IS63" s="387"/>
      <c r="IT63" s="387"/>
      <c r="IU63" s="391"/>
    </row>
    <row r="64" spans="1:255" ht="15" customHeight="1">
      <c r="A64" s="419"/>
      <c r="B64" s="1216" t="s">
        <v>1519</v>
      </c>
      <c r="C64" s="1211"/>
      <c r="D64" s="1211"/>
      <c r="E64" s="1212"/>
      <c r="F64" s="364"/>
      <c r="G64" s="248"/>
      <c r="H64" s="248"/>
      <c r="I64" s="248"/>
      <c r="J64" s="248"/>
      <c r="K64" s="248"/>
      <c r="L64" s="387"/>
      <c r="M64" s="387"/>
      <c r="N64" s="387"/>
      <c r="O64" s="387"/>
      <c r="P64" s="387"/>
      <c r="Q64" s="387"/>
      <c r="R64" s="387"/>
      <c r="S64" s="387"/>
      <c r="T64" s="387"/>
      <c r="U64" s="387"/>
      <c r="V64" s="387"/>
      <c r="W64" s="387"/>
      <c r="X64" s="387"/>
      <c r="Y64" s="387"/>
      <c r="Z64" s="387"/>
      <c r="AA64" s="387"/>
      <c r="AB64" s="387"/>
      <c r="AC64" s="387"/>
      <c r="AD64" s="387"/>
      <c r="AE64" s="387"/>
      <c r="AF64" s="387"/>
      <c r="AG64" s="387"/>
      <c r="AH64" s="387"/>
      <c r="AI64" s="387"/>
      <c r="AJ64" s="387"/>
      <c r="AK64" s="387"/>
      <c r="AL64" s="387"/>
      <c r="AM64" s="387"/>
      <c r="AN64" s="387"/>
      <c r="AO64" s="387"/>
      <c r="AP64" s="387"/>
      <c r="AQ64" s="387"/>
      <c r="AR64" s="387"/>
      <c r="AS64" s="387"/>
      <c r="AT64" s="387"/>
      <c r="AU64" s="387"/>
      <c r="AV64" s="387"/>
      <c r="AW64" s="387"/>
      <c r="AX64" s="387"/>
      <c r="AY64" s="387"/>
      <c r="AZ64" s="387"/>
      <c r="BA64" s="387"/>
      <c r="BB64" s="387"/>
      <c r="BC64" s="387"/>
      <c r="BD64" s="387"/>
      <c r="BE64" s="387"/>
      <c r="BF64" s="387"/>
      <c r="BG64" s="387"/>
      <c r="BH64" s="387"/>
      <c r="BI64" s="387"/>
      <c r="BJ64" s="387"/>
      <c r="BK64" s="387"/>
      <c r="BL64" s="387"/>
      <c r="BM64" s="387"/>
      <c r="BN64" s="387"/>
      <c r="BO64" s="387"/>
      <c r="BP64" s="387"/>
      <c r="BQ64" s="387"/>
      <c r="BR64" s="387"/>
      <c r="BS64" s="387"/>
      <c r="BT64" s="387"/>
      <c r="BU64" s="387"/>
      <c r="BV64" s="387"/>
      <c r="BW64" s="387"/>
      <c r="BX64" s="387"/>
      <c r="BY64" s="387"/>
      <c r="BZ64" s="387"/>
      <c r="CA64" s="387"/>
      <c r="CB64" s="387"/>
      <c r="CC64" s="387"/>
      <c r="CD64" s="387"/>
      <c r="CE64" s="387"/>
      <c r="CF64" s="387"/>
      <c r="CG64" s="387"/>
      <c r="CH64" s="387"/>
      <c r="CI64" s="387"/>
      <c r="CJ64" s="387"/>
      <c r="CK64" s="387"/>
      <c r="CL64" s="387"/>
      <c r="CM64" s="387"/>
      <c r="CN64" s="387"/>
      <c r="CO64" s="387"/>
      <c r="CP64" s="387"/>
      <c r="CQ64" s="387"/>
      <c r="CR64" s="387"/>
      <c r="CS64" s="387"/>
      <c r="CT64" s="387"/>
      <c r="CU64" s="387"/>
      <c r="CV64" s="387"/>
      <c r="CW64" s="387"/>
      <c r="CX64" s="387"/>
      <c r="CY64" s="387"/>
      <c r="CZ64" s="387"/>
      <c r="DA64" s="387"/>
      <c r="DB64" s="387"/>
      <c r="DC64" s="387"/>
      <c r="DD64" s="387"/>
      <c r="DE64" s="387"/>
      <c r="DF64" s="387"/>
      <c r="DG64" s="387"/>
      <c r="DH64" s="387"/>
      <c r="DI64" s="387"/>
      <c r="DJ64" s="387"/>
      <c r="DK64" s="387"/>
      <c r="DL64" s="387"/>
      <c r="DM64" s="387"/>
      <c r="DN64" s="387"/>
      <c r="DO64" s="387"/>
      <c r="DP64" s="387"/>
      <c r="DQ64" s="387"/>
      <c r="DR64" s="387"/>
      <c r="DS64" s="387"/>
      <c r="DT64" s="387"/>
      <c r="DU64" s="387"/>
      <c r="DV64" s="387"/>
      <c r="DW64" s="387"/>
      <c r="DX64" s="387"/>
      <c r="DY64" s="387"/>
      <c r="DZ64" s="387"/>
      <c r="EA64" s="387"/>
      <c r="EB64" s="387"/>
      <c r="EC64" s="387"/>
      <c r="ED64" s="387"/>
      <c r="EE64" s="387"/>
      <c r="EF64" s="387"/>
      <c r="EG64" s="387"/>
      <c r="EH64" s="387"/>
      <c r="EI64" s="387"/>
      <c r="EJ64" s="387"/>
      <c r="EK64" s="387"/>
      <c r="EL64" s="387"/>
      <c r="EM64" s="387"/>
      <c r="EN64" s="387"/>
      <c r="EO64" s="387"/>
      <c r="EP64" s="387"/>
      <c r="EQ64" s="387"/>
      <c r="ER64" s="387"/>
      <c r="ES64" s="387"/>
      <c r="ET64" s="387"/>
      <c r="EU64" s="387"/>
      <c r="EV64" s="387"/>
      <c r="EW64" s="387"/>
      <c r="EX64" s="387"/>
      <c r="EY64" s="387"/>
      <c r="EZ64" s="387"/>
      <c r="FA64" s="387"/>
      <c r="FB64" s="387"/>
      <c r="FC64" s="387"/>
      <c r="FD64" s="387"/>
      <c r="FE64" s="387"/>
      <c r="FF64" s="387"/>
      <c r="FG64" s="387"/>
      <c r="FH64" s="387"/>
      <c r="FI64" s="387"/>
      <c r="FJ64" s="387"/>
      <c r="FK64" s="387"/>
      <c r="FL64" s="387"/>
      <c r="FM64" s="387"/>
      <c r="FN64" s="387"/>
      <c r="FO64" s="387"/>
      <c r="FP64" s="387"/>
      <c r="FQ64" s="387"/>
      <c r="FR64" s="387"/>
      <c r="FS64" s="387"/>
      <c r="FT64" s="387"/>
      <c r="FU64" s="387"/>
      <c r="FV64" s="387"/>
      <c r="FW64" s="387"/>
      <c r="FX64" s="387"/>
      <c r="FY64" s="387"/>
      <c r="FZ64" s="387"/>
      <c r="GA64" s="387"/>
      <c r="GB64" s="387"/>
      <c r="GC64" s="387"/>
      <c r="GD64" s="387"/>
      <c r="GE64" s="387"/>
      <c r="GF64" s="387"/>
      <c r="GG64" s="387"/>
      <c r="GH64" s="387"/>
      <c r="GI64" s="387"/>
      <c r="GJ64" s="387"/>
      <c r="GK64" s="387"/>
      <c r="GL64" s="387"/>
      <c r="GM64" s="387"/>
      <c r="GN64" s="387"/>
      <c r="GO64" s="387"/>
      <c r="GP64" s="387"/>
      <c r="GQ64" s="387"/>
      <c r="GR64" s="387"/>
      <c r="GS64" s="387"/>
      <c r="GT64" s="387"/>
      <c r="GU64" s="387"/>
      <c r="GV64" s="387"/>
      <c r="GW64" s="387"/>
      <c r="GX64" s="387"/>
      <c r="GY64" s="387"/>
      <c r="GZ64" s="387"/>
      <c r="HA64" s="387"/>
      <c r="HB64" s="387"/>
      <c r="HC64" s="387"/>
      <c r="HD64" s="387"/>
      <c r="HE64" s="387"/>
      <c r="HF64" s="387"/>
      <c r="HG64" s="387"/>
      <c r="HH64" s="387"/>
      <c r="HI64" s="387"/>
      <c r="HJ64" s="387"/>
      <c r="HK64" s="387"/>
      <c r="HL64" s="387"/>
      <c r="HM64" s="387"/>
      <c r="HN64" s="387"/>
      <c r="HO64" s="387"/>
      <c r="HP64" s="387"/>
      <c r="HQ64" s="387"/>
      <c r="HR64" s="387"/>
      <c r="HS64" s="387"/>
      <c r="HT64" s="387"/>
      <c r="HU64" s="387"/>
      <c r="HV64" s="387"/>
      <c r="HW64" s="387"/>
      <c r="HX64" s="387"/>
      <c r="HY64" s="387"/>
      <c r="HZ64" s="387"/>
      <c r="IA64" s="387"/>
      <c r="IB64" s="387"/>
      <c r="IC64" s="387"/>
      <c r="ID64" s="387"/>
      <c r="IE64" s="387"/>
      <c r="IF64" s="387"/>
      <c r="IG64" s="387"/>
      <c r="IH64" s="387"/>
      <c r="II64" s="387"/>
      <c r="IJ64" s="387"/>
      <c r="IK64" s="387"/>
      <c r="IL64" s="387"/>
      <c r="IM64" s="387"/>
      <c r="IN64" s="387"/>
      <c r="IO64" s="387"/>
      <c r="IP64" s="387"/>
      <c r="IQ64" s="387"/>
      <c r="IR64" s="387"/>
      <c r="IS64" s="387"/>
      <c r="IT64" s="387"/>
      <c r="IU64" s="391"/>
    </row>
    <row r="65" spans="1:255" ht="15" customHeight="1" thickBot="1">
      <c r="A65" s="398"/>
      <c r="B65" s="529"/>
      <c r="C65" s="544"/>
      <c r="D65" s="529"/>
      <c r="E65" s="530"/>
      <c r="F65" s="248"/>
      <c r="G65" s="248"/>
      <c r="H65" s="248"/>
      <c r="I65" s="248"/>
      <c r="J65" s="248"/>
      <c r="K65" s="248"/>
      <c r="L65" s="387"/>
      <c r="M65" s="387"/>
      <c r="N65" s="387"/>
      <c r="O65" s="387"/>
      <c r="P65" s="387"/>
      <c r="Q65" s="387"/>
      <c r="R65" s="387"/>
      <c r="S65" s="387"/>
      <c r="T65" s="387"/>
      <c r="U65" s="387"/>
      <c r="V65" s="387"/>
      <c r="W65" s="387"/>
      <c r="X65" s="387"/>
      <c r="Y65" s="387"/>
      <c r="Z65" s="387"/>
      <c r="AA65" s="387"/>
      <c r="AB65" s="387"/>
      <c r="AC65" s="387"/>
      <c r="AD65" s="387"/>
      <c r="AE65" s="387"/>
      <c r="AF65" s="387"/>
      <c r="AG65" s="387"/>
      <c r="AH65" s="387"/>
      <c r="AI65" s="387"/>
      <c r="AJ65" s="387"/>
      <c r="AK65" s="387"/>
      <c r="AL65" s="387"/>
      <c r="AM65" s="387"/>
      <c r="AN65" s="387"/>
      <c r="AO65" s="387"/>
      <c r="AP65" s="387"/>
      <c r="AQ65" s="387"/>
      <c r="AR65" s="387"/>
      <c r="AS65" s="387"/>
      <c r="AT65" s="387"/>
      <c r="AU65" s="387"/>
      <c r="AV65" s="387"/>
      <c r="AW65" s="387"/>
      <c r="AX65" s="387"/>
      <c r="AY65" s="387"/>
      <c r="AZ65" s="387"/>
      <c r="BA65" s="387"/>
      <c r="BB65" s="387"/>
      <c r="BC65" s="387"/>
      <c r="BD65" s="387"/>
      <c r="BE65" s="387"/>
      <c r="BF65" s="387"/>
      <c r="BG65" s="387"/>
      <c r="BH65" s="387"/>
      <c r="BI65" s="387"/>
      <c r="BJ65" s="387"/>
      <c r="BK65" s="387"/>
      <c r="BL65" s="387"/>
      <c r="BM65" s="387"/>
      <c r="BN65" s="387"/>
      <c r="BO65" s="387"/>
      <c r="BP65" s="387"/>
      <c r="BQ65" s="387"/>
      <c r="BR65" s="387"/>
      <c r="BS65" s="387"/>
      <c r="BT65" s="387"/>
      <c r="BU65" s="387"/>
      <c r="BV65" s="387"/>
      <c r="BW65" s="387"/>
      <c r="BX65" s="387"/>
      <c r="BY65" s="387"/>
      <c r="BZ65" s="387"/>
      <c r="CA65" s="387"/>
      <c r="CB65" s="387"/>
      <c r="CC65" s="387"/>
      <c r="CD65" s="387"/>
      <c r="CE65" s="387"/>
      <c r="CF65" s="387"/>
      <c r="CG65" s="387"/>
      <c r="CH65" s="387"/>
      <c r="CI65" s="387"/>
      <c r="CJ65" s="387"/>
      <c r="CK65" s="387"/>
      <c r="CL65" s="387"/>
      <c r="CM65" s="387"/>
      <c r="CN65" s="387"/>
      <c r="CO65" s="387"/>
      <c r="CP65" s="387"/>
      <c r="CQ65" s="387"/>
      <c r="CR65" s="387"/>
      <c r="CS65" s="387"/>
      <c r="CT65" s="387"/>
      <c r="CU65" s="387"/>
      <c r="CV65" s="387"/>
      <c r="CW65" s="387"/>
      <c r="CX65" s="387"/>
      <c r="CY65" s="387"/>
      <c r="CZ65" s="387"/>
      <c r="DA65" s="387"/>
      <c r="DB65" s="387"/>
      <c r="DC65" s="387"/>
      <c r="DD65" s="387"/>
      <c r="DE65" s="387"/>
      <c r="DF65" s="387"/>
      <c r="DG65" s="387"/>
      <c r="DH65" s="387"/>
      <c r="DI65" s="387"/>
      <c r="DJ65" s="387"/>
      <c r="DK65" s="387"/>
      <c r="DL65" s="387"/>
      <c r="DM65" s="387"/>
      <c r="DN65" s="387"/>
      <c r="DO65" s="387"/>
      <c r="DP65" s="387"/>
      <c r="DQ65" s="387"/>
      <c r="DR65" s="387"/>
      <c r="DS65" s="387"/>
      <c r="DT65" s="387"/>
      <c r="DU65" s="387"/>
      <c r="DV65" s="387"/>
      <c r="DW65" s="387"/>
      <c r="DX65" s="387"/>
      <c r="DY65" s="387"/>
      <c r="DZ65" s="387"/>
      <c r="EA65" s="387"/>
      <c r="EB65" s="387"/>
      <c r="EC65" s="387"/>
      <c r="ED65" s="387"/>
      <c r="EE65" s="387"/>
      <c r="EF65" s="387"/>
      <c r="EG65" s="387"/>
      <c r="EH65" s="387"/>
      <c r="EI65" s="387"/>
      <c r="EJ65" s="387"/>
      <c r="EK65" s="387"/>
      <c r="EL65" s="387"/>
      <c r="EM65" s="387"/>
      <c r="EN65" s="387"/>
      <c r="EO65" s="387"/>
      <c r="EP65" s="387"/>
      <c r="EQ65" s="387"/>
      <c r="ER65" s="387"/>
      <c r="ES65" s="387"/>
      <c r="ET65" s="387"/>
      <c r="EU65" s="387"/>
      <c r="EV65" s="387"/>
      <c r="EW65" s="387"/>
      <c r="EX65" s="387"/>
      <c r="EY65" s="387"/>
      <c r="EZ65" s="387"/>
      <c r="FA65" s="387"/>
      <c r="FB65" s="387"/>
      <c r="FC65" s="387"/>
      <c r="FD65" s="387"/>
      <c r="FE65" s="387"/>
      <c r="FF65" s="387"/>
      <c r="FG65" s="387"/>
      <c r="FH65" s="387"/>
      <c r="FI65" s="387"/>
      <c r="FJ65" s="387"/>
      <c r="FK65" s="387"/>
      <c r="FL65" s="387"/>
      <c r="FM65" s="387"/>
      <c r="FN65" s="387"/>
      <c r="FO65" s="387"/>
      <c r="FP65" s="387"/>
      <c r="FQ65" s="387"/>
      <c r="FR65" s="387"/>
      <c r="FS65" s="387"/>
      <c r="FT65" s="387"/>
      <c r="FU65" s="387"/>
      <c r="FV65" s="387"/>
      <c r="FW65" s="387"/>
      <c r="FX65" s="387"/>
      <c r="FY65" s="387"/>
      <c r="FZ65" s="387"/>
      <c r="GA65" s="387"/>
      <c r="GB65" s="387"/>
      <c r="GC65" s="387"/>
      <c r="GD65" s="387"/>
      <c r="GE65" s="387"/>
      <c r="GF65" s="387"/>
      <c r="GG65" s="387"/>
      <c r="GH65" s="387"/>
      <c r="GI65" s="387"/>
      <c r="GJ65" s="387"/>
      <c r="GK65" s="387"/>
      <c r="GL65" s="387"/>
      <c r="GM65" s="387"/>
      <c r="GN65" s="387"/>
      <c r="GO65" s="387"/>
      <c r="GP65" s="387"/>
      <c r="GQ65" s="387"/>
      <c r="GR65" s="387"/>
      <c r="GS65" s="387"/>
      <c r="GT65" s="387"/>
      <c r="GU65" s="387"/>
      <c r="GV65" s="387"/>
      <c r="GW65" s="387"/>
      <c r="GX65" s="387"/>
      <c r="GY65" s="387"/>
      <c r="GZ65" s="387"/>
      <c r="HA65" s="387"/>
      <c r="HB65" s="387"/>
      <c r="HC65" s="387"/>
      <c r="HD65" s="387"/>
      <c r="HE65" s="387"/>
      <c r="HF65" s="387"/>
      <c r="HG65" s="387"/>
      <c r="HH65" s="387"/>
      <c r="HI65" s="387"/>
      <c r="HJ65" s="387"/>
      <c r="HK65" s="387"/>
      <c r="HL65" s="387"/>
      <c r="HM65" s="387"/>
      <c r="HN65" s="387"/>
      <c r="HO65" s="387"/>
      <c r="HP65" s="387"/>
      <c r="HQ65" s="387"/>
      <c r="HR65" s="387"/>
      <c r="HS65" s="387"/>
      <c r="HT65" s="387"/>
      <c r="HU65" s="387"/>
      <c r="HV65" s="387"/>
      <c r="HW65" s="387"/>
      <c r="HX65" s="387"/>
      <c r="HY65" s="387"/>
      <c r="HZ65" s="387"/>
      <c r="IA65" s="387"/>
      <c r="IB65" s="387"/>
      <c r="IC65" s="387"/>
      <c r="ID65" s="387"/>
      <c r="IE65" s="387"/>
      <c r="IF65" s="387"/>
      <c r="IG65" s="387"/>
      <c r="IH65" s="387"/>
      <c r="II65" s="387"/>
      <c r="IJ65" s="387"/>
      <c r="IK65" s="387"/>
      <c r="IL65" s="387"/>
      <c r="IM65" s="387"/>
      <c r="IN65" s="387"/>
      <c r="IO65" s="387"/>
      <c r="IP65" s="387"/>
      <c r="IQ65" s="387"/>
      <c r="IR65" s="387"/>
      <c r="IS65" s="387"/>
      <c r="IT65" s="387"/>
      <c r="IU65" s="391"/>
    </row>
    <row r="66" spans="1:255" ht="15.95" customHeight="1" thickBot="1">
      <c r="A66" s="406"/>
      <c r="B66" s="1091" t="s">
        <v>221</v>
      </c>
      <c r="C66" s="1108"/>
      <c r="D66" s="1109"/>
      <c r="E66" s="280"/>
      <c r="F66" s="248"/>
      <c r="G66" s="248"/>
      <c r="H66" s="248"/>
      <c r="I66" s="248"/>
      <c r="J66" s="248"/>
      <c r="K66" s="248"/>
      <c r="L66" s="387"/>
      <c r="M66" s="387"/>
      <c r="N66" s="387"/>
      <c r="O66" s="387"/>
      <c r="P66" s="387"/>
      <c r="Q66" s="387"/>
      <c r="R66" s="387"/>
      <c r="S66" s="387"/>
      <c r="T66" s="387"/>
      <c r="U66" s="387"/>
      <c r="V66" s="387"/>
      <c r="W66" s="387"/>
      <c r="X66" s="387"/>
      <c r="Y66" s="387"/>
      <c r="Z66" s="387"/>
      <c r="AA66" s="387"/>
      <c r="AB66" s="387"/>
      <c r="AC66" s="387"/>
      <c r="AD66" s="387"/>
      <c r="AE66" s="387"/>
      <c r="AF66" s="387"/>
      <c r="AG66" s="387"/>
      <c r="AH66" s="387"/>
      <c r="AI66" s="387"/>
      <c r="AJ66" s="387"/>
      <c r="AK66" s="387"/>
      <c r="AL66" s="387"/>
      <c r="AM66" s="387"/>
      <c r="AN66" s="387"/>
      <c r="AO66" s="387"/>
      <c r="AP66" s="387"/>
      <c r="AQ66" s="387"/>
      <c r="AR66" s="387"/>
      <c r="AS66" s="387"/>
      <c r="AT66" s="387"/>
      <c r="AU66" s="387"/>
      <c r="AV66" s="387"/>
      <c r="AW66" s="387"/>
      <c r="AX66" s="387"/>
      <c r="AY66" s="387"/>
      <c r="AZ66" s="387"/>
      <c r="BA66" s="387"/>
      <c r="BB66" s="387"/>
      <c r="BC66" s="387"/>
      <c r="BD66" s="387"/>
      <c r="BE66" s="387"/>
      <c r="BF66" s="387"/>
      <c r="BG66" s="387"/>
      <c r="BH66" s="387"/>
      <c r="BI66" s="387"/>
      <c r="BJ66" s="387"/>
      <c r="BK66" s="387"/>
      <c r="BL66" s="387"/>
      <c r="BM66" s="387"/>
      <c r="BN66" s="387"/>
      <c r="BO66" s="387"/>
      <c r="BP66" s="387"/>
      <c r="BQ66" s="387"/>
      <c r="BR66" s="387"/>
      <c r="BS66" s="387"/>
      <c r="BT66" s="387"/>
      <c r="BU66" s="387"/>
      <c r="BV66" s="387"/>
      <c r="BW66" s="387"/>
      <c r="BX66" s="387"/>
      <c r="BY66" s="387"/>
      <c r="BZ66" s="387"/>
      <c r="CA66" s="387"/>
      <c r="CB66" s="387"/>
      <c r="CC66" s="387"/>
      <c r="CD66" s="387"/>
      <c r="CE66" s="387"/>
      <c r="CF66" s="387"/>
      <c r="CG66" s="387"/>
      <c r="CH66" s="387"/>
      <c r="CI66" s="387"/>
      <c r="CJ66" s="387"/>
      <c r="CK66" s="387"/>
      <c r="CL66" s="387"/>
      <c r="CM66" s="387"/>
      <c r="CN66" s="387"/>
      <c r="CO66" s="387"/>
      <c r="CP66" s="387"/>
      <c r="CQ66" s="387"/>
      <c r="CR66" s="387"/>
      <c r="CS66" s="387"/>
      <c r="CT66" s="387"/>
      <c r="CU66" s="387"/>
      <c r="CV66" s="387"/>
      <c r="CW66" s="387"/>
      <c r="CX66" s="387"/>
      <c r="CY66" s="387"/>
      <c r="CZ66" s="387"/>
      <c r="DA66" s="387"/>
      <c r="DB66" s="387"/>
      <c r="DC66" s="387"/>
      <c r="DD66" s="387"/>
      <c r="DE66" s="387"/>
      <c r="DF66" s="387"/>
      <c r="DG66" s="387"/>
      <c r="DH66" s="387"/>
      <c r="DI66" s="387"/>
      <c r="DJ66" s="387"/>
      <c r="DK66" s="387"/>
      <c r="DL66" s="387"/>
      <c r="DM66" s="387"/>
      <c r="DN66" s="387"/>
      <c r="DO66" s="387"/>
      <c r="DP66" s="387"/>
      <c r="DQ66" s="387"/>
      <c r="DR66" s="387"/>
      <c r="DS66" s="387"/>
      <c r="DT66" s="387"/>
      <c r="DU66" s="387"/>
      <c r="DV66" s="387"/>
      <c r="DW66" s="387"/>
      <c r="DX66" s="387"/>
      <c r="DY66" s="387"/>
      <c r="DZ66" s="387"/>
      <c r="EA66" s="387"/>
      <c r="EB66" s="387"/>
      <c r="EC66" s="387"/>
      <c r="ED66" s="387"/>
      <c r="EE66" s="387"/>
      <c r="EF66" s="387"/>
      <c r="EG66" s="387"/>
      <c r="EH66" s="387"/>
      <c r="EI66" s="387"/>
      <c r="EJ66" s="387"/>
      <c r="EK66" s="387"/>
      <c r="EL66" s="387"/>
      <c r="EM66" s="387"/>
      <c r="EN66" s="387"/>
      <c r="EO66" s="387"/>
      <c r="EP66" s="387"/>
      <c r="EQ66" s="387"/>
      <c r="ER66" s="387"/>
      <c r="ES66" s="387"/>
      <c r="ET66" s="387"/>
      <c r="EU66" s="387"/>
      <c r="EV66" s="387"/>
      <c r="EW66" s="387"/>
      <c r="EX66" s="387"/>
      <c r="EY66" s="387"/>
      <c r="EZ66" s="387"/>
      <c r="FA66" s="387"/>
      <c r="FB66" s="387"/>
      <c r="FC66" s="387"/>
      <c r="FD66" s="387"/>
      <c r="FE66" s="387"/>
      <c r="FF66" s="387"/>
      <c r="FG66" s="387"/>
      <c r="FH66" s="387"/>
      <c r="FI66" s="387"/>
      <c r="FJ66" s="387"/>
      <c r="FK66" s="387"/>
      <c r="FL66" s="387"/>
      <c r="FM66" s="387"/>
      <c r="FN66" s="387"/>
      <c r="FO66" s="387"/>
      <c r="FP66" s="387"/>
      <c r="FQ66" s="387"/>
      <c r="FR66" s="387"/>
      <c r="FS66" s="387"/>
      <c r="FT66" s="387"/>
      <c r="FU66" s="387"/>
      <c r="FV66" s="387"/>
      <c r="FW66" s="387"/>
      <c r="FX66" s="387"/>
      <c r="FY66" s="387"/>
      <c r="FZ66" s="387"/>
      <c r="GA66" s="387"/>
      <c r="GB66" s="387"/>
      <c r="GC66" s="387"/>
      <c r="GD66" s="387"/>
      <c r="GE66" s="387"/>
      <c r="GF66" s="387"/>
      <c r="GG66" s="387"/>
      <c r="GH66" s="387"/>
      <c r="GI66" s="387"/>
      <c r="GJ66" s="387"/>
      <c r="GK66" s="387"/>
      <c r="GL66" s="387"/>
      <c r="GM66" s="387"/>
      <c r="GN66" s="387"/>
      <c r="GO66" s="387"/>
      <c r="GP66" s="387"/>
      <c r="GQ66" s="387"/>
      <c r="GR66" s="387"/>
      <c r="GS66" s="387"/>
      <c r="GT66" s="387"/>
      <c r="GU66" s="387"/>
      <c r="GV66" s="387"/>
      <c r="GW66" s="387"/>
      <c r="GX66" s="387"/>
      <c r="GY66" s="387"/>
      <c r="GZ66" s="387"/>
      <c r="HA66" s="387"/>
      <c r="HB66" s="387"/>
      <c r="HC66" s="387"/>
      <c r="HD66" s="387"/>
      <c r="HE66" s="387"/>
      <c r="HF66" s="387"/>
      <c r="HG66" s="387"/>
      <c r="HH66" s="387"/>
      <c r="HI66" s="387"/>
      <c r="HJ66" s="387"/>
      <c r="HK66" s="387"/>
      <c r="HL66" s="387"/>
      <c r="HM66" s="387"/>
      <c r="HN66" s="387"/>
      <c r="HO66" s="387"/>
      <c r="HP66" s="387"/>
      <c r="HQ66" s="387"/>
      <c r="HR66" s="387"/>
      <c r="HS66" s="387"/>
      <c r="HT66" s="387"/>
      <c r="HU66" s="387"/>
      <c r="HV66" s="387"/>
      <c r="HW66" s="387"/>
      <c r="HX66" s="387"/>
      <c r="HY66" s="387"/>
      <c r="HZ66" s="387"/>
      <c r="IA66" s="387"/>
      <c r="IB66" s="387"/>
      <c r="IC66" s="387"/>
      <c r="ID66" s="387"/>
      <c r="IE66" s="387"/>
      <c r="IF66" s="387"/>
      <c r="IG66" s="387"/>
      <c r="IH66" s="387"/>
      <c r="II66" s="387"/>
      <c r="IJ66" s="387"/>
      <c r="IK66" s="387"/>
      <c r="IL66" s="387"/>
      <c r="IM66" s="387"/>
      <c r="IN66" s="387"/>
      <c r="IO66" s="387"/>
      <c r="IP66" s="387"/>
      <c r="IQ66" s="387"/>
      <c r="IR66" s="387"/>
      <c r="IS66" s="387"/>
      <c r="IT66" s="387"/>
      <c r="IU66" s="391"/>
    </row>
    <row r="67" spans="1:255" ht="84" customHeight="1" thickBot="1">
      <c r="A67" s="406"/>
      <c r="B67" s="349" t="s">
        <v>222</v>
      </c>
      <c r="C67" s="371"/>
      <c r="D67" s="349" t="s">
        <v>493</v>
      </c>
      <c r="E67" s="280"/>
      <c r="F67" s="248"/>
      <c r="G67" s="248"/>
      <c r="H67" s="248"/>
      <c r="I67" s="248"/>
      <c r="J67" s="248"/>
      <c r="K67" s="248"/>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7"/>
      <c r="AJ67" s="387"/>
      <c r="AK67" s="387"/>
      <c r="AL67" s="387"/>
      <c r="AM67" s="387"/>
      <c r="AN67" s="387"/>
      <c r="AO67" s="387"/>
      <c r="AP67" s="387"/>
      <c r="AQ67" s="387"/>
      <c r="AR67" s="387"/>
      <c r="AS67" s="387"/>
      <c r="AT67" s="387"/>
      <c r="AU67" s="387"/>
      <c r="AV67" s="387"/>
      <c r="AW67" s="387"/>
      <c r="AX67" s="387"/>
      <c r="AY67" s="387"/>
      <c r="AZ67" s="387"/>
      <c r="BA67" s="387"/>
      <c r="BB67" s="387"/>
      <c r="BC67" s="387"/>
      <c r="BD67" s="387"/>
      <c r="BE67" s="387"/>
      <c r="BF67" s="387"/>
      <c r="BG67" s="387"/>
      <c r="BH67" s="387"/>
      <c r="BI67" s="387"/>
      <c r="BJ67" s="387"/>
      <c r="BK67" s="387"/>
      <c r="BL67" s="387"/>
      <c r="BM67" s="387"/>
      <c r="BN67" s="387"/>
      <c r="BO67" s="387"/>
      <c r="BP67" s="387"/>
      <c r="BQ67" s="387"/>
      <c r="BR67" s="387"/>
      <c r="BS67" s="387"/>
      <c r="BT67" s="387"/>
      <c r="BU67" s="387"/>
      <c r="BV67" s="387"/>
      <c r="BW67" s="387"/>
      <c r="BX67" s="387"/>
      <c r="BY67" s="387"/>
      <c r="BZ67" s="387"/>
      <c r="CA67" s="387"/>
      <c r="CB67" s="387"/>
      <c r="CC67" s="387"/>
      <c r="CD67" s="387"/>
      <c r="CE67" s="387"/>
      <c r="CF67" s="387"/>
      <c r="CG67" s="387"/>
      <c r="CH67" s="387"/>
      <c r="CI67" s="387"/>
      <c r="CJ67" s="387"/>
      <c r="CK67" s="387"/>
      <c r="CL67" s="387"/>
      <c r="CM67" s="387"/>
      <c r="CN67" s="387"/>
      <c r="CO67" s="387"/>
      <c r="CP67" s="387"/>
      <c r="CQ67" s="387"/>
      <c r="CR67" s="387"/>
      <c r="CS67" s="387"/>
      <c r="CT67" s="387"/>
      <c r="CU67" s="387"/>
      <c r="CV67" s="387"/>
      <c r="CW67" s="387"/>
      <c r="CX67" s="387"/>
      <c r="CY67" s="387"/>
      <c r="CZ67" s="387"/>
      <c r="DA67" s="387"/>
      <c r="DB67" s="387"/>
      <c r="DC67" s="387"/>
      <c r="DD67" s="387"/>
      <c r="DE67" s="387"/>
      <c r="DF67" s="387"/>
      <c r="DG67" s="387"/>
      <c r="DH67" s="387"/>
      <c r="DI67" s="387"/>
      <c r="DJ67" s="387"/>
      <c r="DK67" s="387"/>
      <c r="DL67" s="387"/>
      <c r="DM67" s="387"/>
      <c r="DN67" s="387"/>
      <c r="DO67" s="387"/>
      <c r="DP67" s="387"/>
      <c r="DQ67" s="387"/>
      <c r="DR67" s="387"/>
      <c r="DS67" s="387"/>
      <c r="DT67" s="387"/>
      <c r="DU67" s="387"/>
      <c r="DV67" s="387"/>
      <c r="DW67" s="387"/>
      <c r="DX67" s="387"/>
      <c r="DY67" s="387"/>
      <c r="DZ67" s="387"/>
      <c r="EA67" s="387"/>
      <c r="EB67" s="387"/>
      <c r="EC67" s="387"/>
      <c r="ED67" s="387"/>
      <c r="EE67" s="387"/>
      <c r="EF67" s="387"/>
      <c r="EG67" s="387"/>
      <c r="EH67" s="387"/>
      <c r="EI67" s="387"/>
      <c r="EJ67" s="387"/>
      <c r="EK67" s="387"/>
      <c r="EL67" s="387"/>
      <c r="EM67" s="387"/>
      <c r="EN67" s="387"/>
      <c r="EO67" s="387"/>
      <c r="EP67" s="387"/>
      <c r="EQ67" s="387"/>
      <c r="ER67" s="387"/>
      <c r="ES67" s="387"/>
      <c r="ET67" s="387"/>
      <c r="EU67" s="387"/>
      <c r="EV67" s="387"/>
      <c r="EW67" s="387"/>
      <c r="EX67" s="387"/>
      <c r="EY67" s="387"/>
      <c r="EZ67" s="387"/>
      <c r="FA67" s="387"/>
      <c r="FB67" s="387"/>
      <c r="FC67" s="387"/>
      <c r="FD67" s="387"/>
      <c r="FE67" s="387"/>
      <c r="FF67" s="387"/>
      <c r="FG67" s="387"/>
      <c r="FH67" s="387"/>
      <c r="FI67" s="387"/>
      <c r="FJ67" s="387"/>
      <c r="FK67" s="387"/>
      <c r="FL67" s="387"/>
      <c r="FM67" s="387"/>
      <c r="FN67" s="387"/>
      <c r="FO67" s="387"/>
      <c r="FP67" s="387"/>
      <c r="FQ67" s="387"/>
      <c r="FR67" s="387"/>
      <c r="FS67" s="387"/>
      <c r="FT67" s="387"/>
      <c r="FU67" s="387"/>
      <c r="FV67" s="387"/>
      <c r="FW67" s="387"/>
      <c r="FX67" s="387"/>
      <c r="FY67" s="387"/>
      <c r="FZ67" s="387"/>
      <c r="GA67" s="387"/>
      <c r="GB67" s="387"/>
      <c r="GC67" s="387"/>
      <c r="GD67" s="387"/>
      <c r="GE67" s="387"/>
      <c r="GF67" s="387"/>
      <c r="GG67" s="387"/>
      <c r="GH67" s="387"/>
      <c r="GI67" s="387"/>
      <c r="GJ67" s="387"/>
      <c r="GK67" s="387"/>
      <c r="GL67" s="387"/>
      <c r="GM67" s="387"/>
      <c r="GN67" s="387"/>
      <c r="GO67" s="387"/>
      <c r="GP67" s="387"/>
      <c r="GQ67" s="387"/>
      <c r="GR67" s="387"/>
      <c r="GS67" s="387"/>
      <c r="GT67" s="387"/>
      <c r="GU67" s="387"/>
      <c r="GV67" s="387"/>
      <c r="GW67" s="387"/>
      <c r="GX67" s="387"/>
      <c r="GY67" s="387"/>
      <c r="GZ67" s="387"/>
      <c r="HA67" s="387"/>
      <c r="HB67" s="387"/>
      <c r="HC67" s="387"/>
      <c r="HD67" s="387"/>
      <c r="HE67" s="387"/>
      <c r="HF67" s="387"/>
      <c r="HG67" s="387"/>
      <c r="HH67" s="387"/>
      <c r="HI67" s="387"/>
      <c r="HJ67" s="387"/>
      <c r="HK67" s="387"/>
      <c r="HL67" s="387"/>
      <c r="HM67" s="387"/>
      <c r="HN67" s="387"/>
      <c r="HO67" s="387"/>
      <c r="HP67" s="387"/>
      <c r="HQ67" s="387"/>
      <c r="HR67" s="387"/>
      <c r="HS67" s="387"/>
      <c r="HT67" s="387"/>
      <c r="HU67" s="387"/>
      <c r="HV67" s="387"/>
      <c r="HW67" s="387"/>
      <c r="HX67" s="387"/>
      <c r="HY67" s="387"/>
      <c r="HZ67" s="387"/>
      <c r="IA67" s="387"/>
      <c r="IB67" s="387"/>
      <c r="IC67" s="387"/>
      <c r="ID67" s="387"/>
      <c r="IE67" s="387"/>
      <c r="IF67" s="387"/>
      <c r="IG67" s="387"/>
      <c r="IH67" s="387"/>
      <c r="II67" s="387"/>
      <c r="IJ67" s="387"/>
      <c r="IK67" s="387"/>
      <c r="IL67" s="387"/>
      <c r="IM67" s="387"/>
      <c r="IN67" s="387"/>
      <c r="IO67" s="387"/>
      <c r="IP67" s="387"/>
      <c r="IQ67" s="387"/>
      <c r="IR67" s="387"/>
      <c r="IS67" s="387"/>
      <c r="IT67" s="387"/>
      <c r="IU67" s="391"/>
    </row>
    <row r="68" spans="1:255" ht="15.6" customHeight="1">
      <c r="A68" s="406"/>
      <c r="B68" s="1097" t="s">
        <v>224</v>
      </c>
      <c r="C68" s="345"/>
      <c r="D68" s="545" t="s">
        <v>225</v>
      </c>
      <c r="E68" s="280"/>
      <c r="F68" s="248"/>
      <c r="G68" s="248"/>
      <c r="H68" s="248"/>
      <c r="I68" s="248"/>
      <c r="J68" s="248"/>
      <c r="K68" s="248"/>
      <c r="L68" s="387"/>
      <c r="M68" s="387"/>
      <c r="N68" s="387"/>
      <c r="O68" s="387"/>
      <c r="P68" s="387"/>
      <c r="Q68" s="387"/>
      <c r="R68" s="387"/>
      <c r="S68" s="387"/>
      <c r="T68" s="387"/>
      <c r="U68" s="387"/>
      <c r="V68" s="387"/>
      <c r="W68" s="387"/>
      <c r="X68" s="387"/>
      <c r="Y68" s="387"/>
      <c r="Z68" s="387"/>
      <c r="AA68" s="387"/>
      <c r="AB68" s="387"/>
      <c r="AC68" s="387"/>
      <c r="AD68" s="387"/>
      <c r="AE68" s="387"/>
      <c r="AF68" s="387"/>
      <c r="AG68" s="387"/>
      <c r="AH68" s="387"/>
      <c r="AI68" s="387"/>
      <c r="AJ68" s="387"/>
      <c r="AK68" s="387"/>
      <c r="AL68" s="387"/>
      <c r="AM68" s="387"/>
      <c r="AN68" s="387"/>
      <c r="AO68" s="387"/>
      <c r="AP68" s="387"/>
      <c r="AQ68" s="387"/>
      <c r="AR68" s="387"/>
      <c r="AS68" s="387"/>
      <c r="AT68" s="387"/>
      <c r="AU68" s="387"/>
      <c r="AV68" s="387"/>
      <c r="AW68" s="387"/>
      <c r="AX68" s="387"/>
      <c r="AY68" s="387"/>
      <c r="AZ68" s="387"/>
      <c r="BA68" s="387"/>
      <c r="BB68" s="387"/>
      <c r="BC68" s="387"/>
      <c r="BD68" s="387"/>
      <c r="BE68" s="387"/>
      <c r="BF68" s="387"/>
      <c r="BG68" s="387"/>
      <c r="BH68" s="387"/>
      <c r="BI68" s="387"/>
      <c r="BJ68" s="387"/>
      <c r="BK68" s="387"/>
      <c r="BL68" s="387"/>
      <c r="BM68" s="387"/>
      <c r="BN68" s="387"/>
      <c r="BO68" s="387"/>
      <c r="BP68" s="387"/>
      <c r="BQ68" s="387"/>
      <c r="BR68" s="387"/>
      <c r="BS68" s="387"/>
      <c r="BT68" s="387"/>
      <c r="BU68" s="387"/>
      <c r="BV68" s="387"/>
      <c r="BW68" s="387"/>
      <c r="BX68" s="387"/>
      <c r="BY68" s="387"/>
      <c r="BZ68" s="387"/>
      <c r="CA68" s="387"/>
      <c r="CB68" s="387"/>
      <c r="CC68" s="387"/>
      <c r="CD68" s="387"/>
      <c r="CE68" s="387"/>
      <c r="CF68" s="387"/>
      <c r="CG68" s="387"/>
      <c r="CH68" s="387"/>
      <c r="CI68" s="387"/>
      <c r="CJ68" s="387"/>
      <c r="CK68" s="387"/>
      <c r="CL68" s="387"/>
      <c r="CM68" s="387"/>
      <c r="CN68" s="387"/>
      <c r="CO68" s="387"/>
      <c r="CP68" s="387"/>
      <c r="CQ68" s="387"/>
      <c r="CR68" s="387"/>
      <c r="CS68" s="387"/>
      <c r="CT68" s="387"/>
      <c r="CU68" s="387"/>
      <c r="CV68" s="387"/>
      <c r="CW68" s="387"/>
      <c r="CX68" s="387"/>
      <c r="CY68" s="387"/>
      <c r="CZ68" s="387"/>
      <c r="DA68" s="387"/>
      <c r="DB68" s="387"/>
      <c r="DC68" s="387"/>
      <c r="DD68" s="387"/>
      <c r="DE68" s="387"/>
      <c r="DF68" s="387"/>
      <c r="DG68" s="387"/>
      <c r="DH68" s="387"/>
      <c r="DI68" s="387"/>
      <c r="DJ68" s="387"/>
      <c r="DK68" s="387"/>
      <c r="DL68" s="387"/>
      <c r="DM68" s="387"/>
      <c r="DN68" s="387"/>
      <c r="DO68" s="387"/>
      <c r="DP68" s="387"/>
      <c r="DQ68" s="387"/>
      <c r="DR68" s="387"/>
      <c r="DS68" s="387"/>
      <c r="DT68" s="387"/>
      <c r="DU68" s="387"/>
      <c r="DV68" s="387"/>
      <c r="DW68" s="387"/>
      <c r="DX68" s="387"/>
      <c r="DY68" s="387"/>
      <c r="DZ68" s="387"/>
      <c r="EA68" s="387"/>
      <c r="EB68" s="387"/>
      <c r="EC68" s="387"/>
      <c r="ED68" s="387"/>
      <c r="EE68" s="387"/>
      <c r="EF68" s="387"/>
      <c r="EG68" s="387"/>
      <c r="EH68" s="387"/>
      <c r="EI68" s="387"/>
      <c r="EJ68" s="387"/>
      <c r="EK68" s="387"/>
      <c r="EL68" s="387"/>
      <c r="EM68" s="387"/>
      <c r="EN68" s="387"/>
      <c r="EO68" s="387"/>
      <c r="EP68" s="387"/>
      <c r="EQ68" s="387"/>
      <c r="ER68" s="387"/>
      <c r="ES68" s="387"/>
      <c r="ET68" s="387"/>
      <c r="EU68" s="387"/>
      <c r="EV68" s="387"/>
      <c r="EW68" s="387"/>
      <c r="EX68" s="387"/>
      <c r="EY68" s="387"/>
      <c r="EZ68" s="387"/>
      <c r="FA68" s="387"/>
      <c r="FB68" s="387"/>
      <c r="FC68" s="387"/>
      <c r="FD68" s="387"/>
      <c r="FE68" s="387"/>
      <c r="FF68" s="387"/>
      <c r="FG68" s="387"/>
      <c r="FH68" s="387"/>
      <c r="FI68" s="387"/>
      <c r="FJ68" s="387"/>
      <c r="FK68" s="387"/>
      <c r="FL68" s="387"/>
      <c r="FM68" s="387"/>
      <c r="FN68" s="387"/>
      <c r="FO68" s="387"/>
      <c r="FP68" s="387"/>
      <c r="FQ68" s="387"/>
      <c r="FR68" s="387"/>
      <c r="FS68" s="387"/>
      <c r="FT68" s="387"/>
      <c r="FU68" s="387"/>
      <c r="FV68" s="387"/>
      <c r="FW68" s="387"/>
      <c r="FX68" s="387"/>
      <c r="FY68" s="387"/>
      <c r="FZ68" s="387"/>
      <c r="GA68" s="387"/>
      <c r="GB68" s="387"/>
      <c r="GC68" s="387"/>
      <c r="GD68" s="387"/>
      <c r="GE68" s="387"/>
      <c r="GF68" s="387"/>
      <c r="GG68" s="387"/>
      <c r="GH68" s="387"/>
      <c r="GI68" s="387"/>
      <c r="GJ68" s="387"/>
      <c r="GK68" s="387"/>
      <c r="GL68" s="387"/>
      <c r="GM68" s="387"/>
      <c r="GN68" s="387"/>
      <c r="GO68" s="387"/>
      <c r="GP68" s="387"/>
      <c r="GQ68" s="387"/>
      <c r="GR68" s="387"/>
      <c r="GS68" s="387"/>
      <c r="GT68" s="387"/>
      <c r="GU68" s="387"/>
      <c r="GV68" s="387"/>
      <c r="GW68" s="387"/>
      <c r="GX68" s="387"/>
      <c r="GY68" s="387"/>
      <c r="GZ68" s="387"/>
      <c r="HA68" s="387"/>
      <c r="HB68" s="387"/>
      <c r="HC68" s="387"/>
      <c r="HD68" s="387"/>
      <c r="HE68" s="387"/>
      <c r="HF68" s="387"/>
      <c r="HG68" s="387"/>
      <c r="HH68" s="387"/>
      <c r="HI68" s="387"/>
      <c r="HJ68" s="387"/>
      <c r="HK68" s="387"/>
      <c r="HL68" s="387"/>
      <c r="HM68" s="387"/>
      <c r="HN68" s="387"/>
      <c r="HO68" s="387"/>
      <c r="HP68" s="387"/>
      <c r="HQ68" s="387"/>
      <c r="HR68" s="387"/>
      <c r="HS68" s="387"/>
      <c r="HT68" s="387"/>
      <c r="HU68" s="387"/>
      <c r="HV68" s="387"/>
      <c r="HW68" s="387"/>
      <c r="HX68" s="387"/>
      <c r="HY68" s="387"/>
      <c r="HZ68" s="387"/>
      <c r="IA68" s="387"/>
      <c r="IB68" s="387"/>
      <c r="IC68" s="387"/>
      <c r="ID68" s="387"/>
      <c r="IE68" s="387"/>
      <c r="IF68" s="387"/>
      <c r="IG68" s="387"/>
      <c r="IH68" s="387"/>
      <c r="II68" s="387"/>
      <c r="IJ68" s="387"/>
      <c r="IK68" s="387"/>
      <c r="IL68" s="387"/>
      <c r="IM68" s="387"/>
      <c r="IN68" s="387"/>
      <c r="IO68" s="387"/>
      <c r="IP68" s="387"/>
      <c r="IQ68" s="387"/>
      <c r="IR68" s="387"/>
      <c r="IS68" s="387"/>
      <c r="IT68" s="387"/>
      <c r="IU68" s="391"/>
    </row>
    <row r="69" spans="1:255" ht="72.95" customHeight="1">
      <c r="A69" s="406"/>
      <c r="B69" s="1113"/>
      <c r="C69" s="348"/>
      <c r="D69" s="546" t="s">
        <v>494</v>
      </c>
      <c r="E69" s="280"/>
      <c r="F69" s="248"/>
      <c r="G69" s="248"/>
      <c r="H69" s="248"/>
      <c r="I69" s="248"/>
      <c r="J69" s="248"/>
      <c r="K69" s="248"/>
      <c r="L69" s="387"/>
      <c r="M69" s="387"/>
      <c r="N69" s="387"/>
      <c r="O69" s="387"/>
      <c r="P69" s="387"/>
      <c r="Q69" s="387"/>
      <c r="R69" s="387"/>
      <c r="S69" s="387"/>
      <c r="T69" s="387"/>
      <c r="U69" s="387"/>
      <c r="V69" s="387"/>
      <c r="W69" s="387"/>
      <c r="X69" s="387"/>
      <c r="Y69" s="387"/>
      <c r="Z69" s="387"/>
      <c r="AA69" s="387"/>
      <c r="AB69" s="387"/>
      <c r="AC69" s="387"/>
      <c r="AD69" s="387"/>
      <c r="AE69" s="387"/>
      <c r="AF69" s="387"/>
      <c r="AG69" s="387"/>
      <c r="AH69" s="387"/>
      <c r="AI69" s="387"/>
      <c r="AJ69" s="387"/>
      <c r="AK69" s="387"/>
      <c r="AL69" s="387"/>
      <c r="AM69" s="387"/>
      <c r="AN69" s="387"/>
      <c r="AO69" s="387"/>
      <c r="AP69" s="387"/>
      <c r="AQ69" s="387"/>
      <c r="AR69" s="387"/>
      <c r="AS69" s="387"/>
      <c r="AT69" s="387"/>
      <c r="AU69" s="387"/>
      <c r="AV69" s="387"/>
      <c r="AW69" s="387"/>
      <c r="AX69" s="387"/>
      <c r="AY69" s="387"/>
      <c r="AZ69" s="387"/>
      <c r="BA69" s="387"/>
      <c r="BB69" s="387"/>
      <c r="BC69" s="387"/>
      <c r="BD69" s="387"/>
      <c r="BE69" s="387"/>
      <c r="BF69" s="387"/>
      <c r="BG69" s="387"/>
      <c r="BH69" s="387"/>
      <c r="BI69" s="387"/>
      <c r="BJ69" s="387"/>
      <c r="BK69" s="387"/>
      <c r="BL69" s="387"/>
      <c r="BM69" s="387"/>
      <c r="BN69" s="387"/>
      <c r="BO69" s="387"/>
      <c r="BP69" s="387"/>
      <c r="BQ69" s="387"/>
      <c r="BR69" s="387"/>
      <c r="BS69" s="387"/>
      <c r="BT69" s="387"/>
      <c r="BU69" s="387"/>
      <c r="BV69" s="387"/>
      <c r="BW69" s="387"/>
      <c r="BX69" s="387"/>
      <c r="BY69" s="387"/>
      <c r="BZ69" s="387"/>
      <c r="CA69" s="387"/>
      <c r="CB69" s="387"/>
      <c r="CC69" s="387"/>
      <c r="CD69" s="387"/>
      <c r="CE69" s="387"/>
      <c r="CF69" s="387"/>
      <c r="CG69" s="387"/>
      <c r="CH69" s="387"/>
      <c r="CI69" s="387"/>
      <c r="CJ69" s="387"/>
      <c r="CK69" s="387"/>
      <c r="CL69" s="387"/>
      <c r="CM69" s="387"/>
      <c r="CN69" s="387"/>
      <c r="CO69" s="387"/>
      <c r="CP69" s="387"/>
      <c r="CQ69" s="387"/>
      <c r="CR69" s="387"/>
      <c r="CS69" s="387"/>
      <c r="CT69" s="387"/>
      <c r="CU69" s="387"/>
      <c r="CV69" s="387"/>
      <c r="CW69" s="387"/>
      <c r="CX69" s="387"/>
      <c r="CY69" s="387"/>
      <c r="CZ69" s="387"/>
      <c r="DA69" s="387"/>
      <c r="DB69" s="387"/>
      <c r="DC69" s="387"/>
      <c r="DD69" s="387"/>
      <c r="DE69" s="387"/>
      <c r="DF69" s="387"/>
      <c r="DG69" s="387"/>
      <c r="DH69" s="387"/>
      <c r="DI69" s="387"/>
      <c r="DJ69" s="387"/>
      <c r="DK69" s="387"/>
      <c r="DL69" s="387"/>
      <c r="DM69" s="387"/>
      <c r="DN69" s="387"/>
      <c r="DO69" s="387"/>
      <c r="DP69" s="387"/>
      <c r="DQ69" s="387"/>
      <c r="DR69" s="387"/>
      <c r="DS69" s="387"/>
      <c r="DT69" s="387"/>
      <c r="DU69" s="387"/>
      <c r="DV69" s="387"/>
      <c r="DW69" s="387"/>
      <c r="DX69" s="387"/>
      <c r="DY69" s="387"/>
      <c r="DZ69" s="387"/>
      <c r="EA69" s="387"/>
      <c r="EB69" s="387"/>
      <c r="EC69" s="387"/>
      <c r="ED69" s="387"/>
      <c r="EE69" s="387"/>
      <c r="EF69" s="387"/>
      <c r="EG69" s="387"/>
      <c r="EH69" s="387"/>
      <c r="EI69" s="387"/>
      <c r="EJ69" s="387"/>
      <c r="EK69" s="387"/>
      <c r="EL69" s="387"/>
      <c r="EM69" s="387"/>
      <c r="EN69" s="387"/>
      <c r="EO69" s="387"/>
      <c r="EP69" s="387"/>
      <c r="EQ69" s="387"/>
      <c r="ER69" s="387"/>
      <c r="ES69" s="387"/>
      <c r="ET69" s="387"/>
      <c r="EU69" s="387"/>
      <c r="EV69" s="387"/>
      <c r="EW69" s="387"/>
      <c r="EX69" s="387"/>
      <c r="EY69" s="387"/>
      <c r="EZ69" s="387"/>
      <c r="FA69" s="387"/>
      <c r="FB69" s="387"/>
      <c r="FC69" s="387"/>
      <c r="FD69" s="387"/>
      <c r="FE69" s="387"/>
      <c r="FF69" s="387"/>
      <c r="FG69" s="387"/>
      <c r="FH69" s="387"/>
      <c r="FI69" s="387"/>
      <c r="FJ69" s="387"/>
      <c r="FK69" s="387"/>
      <c r="FL69" s="387"/>
      <c r="FM69" s="387"/>
      <c r="FN69" s="387"/>
      <c r="FO69" s="387"/>
      <c r="FP69" s="387"/>
      <c r="FQ69" s="387"/>
      <c r="FR69" s="387"/>
      <c r="FS69" s="387"/>
      <c r="FT69" s="387"/>
      <c r="FU69" s="387"/>
      <c r="FV69" s="387"/>
      <c r="FW69" s="387"/>
      <c r="FX69" s="387"/>
      <c r="FY69" s="387"/>
      <c r="FZ69" s="387"/>
      <c r="GA69" s="387"/>
      <c r="GB69" s="387"/>
      <c r="GC69" s="387"/>
      <c r="GD69" s="387"/>
      <c r="GE69" s="387"/>
      <c r="GF69" s="387"/>
      <c r="GG69" s="387"/>
      <c r="GH69" s="387"/>
      <c r="GI69" s="387"/>
      <c r="GJ69" s="387"/>
      <c r="GK69" s="387"/>
      <c r="GL69" s="387"/>
      <c r="GM69" s="387"/>
      <c r="GN69" s="387"/>
      <c r="GO69" s="387"/>
      <c r="GP69" s="387"/>
      <c r="GQ69" s="387"/>
      <c r="GR69" s="387"/>
      <c r="GS69" s="387"/>
      <c r="GT69" s="387"/>
      <c r="GU69" s="387"/>
      <c r="GV69" s="387"/>
      <c r="GW69" s="387"/>
      <c r="GX69" s="387"/>
      <c r="GY69" s="387"/>
      <c r="GZ69" s="387"/>
      <c r="HA69" s="387"/>
      <c r="HB69" s="387"/>
      <c r="HC69" s="387"/>
      <c r="HD69" s="387"/>
      <c r="HE69" s="387"/>
      <c r="HF69" s="387"/>
      <c r="HG69" s="387"/>
      <c r="HH69" s="387"/>
      <c r="HI69" s="387"/>
      <c r="HJ69" s="387"/>
      <c r="HK69" s="387"/>
      <c r="HL69" s="387"/>
      <c r="HM69" s="387"/>
      <c r="HN69" s="387"/>
      <c r="HO69" s="387"/>
      <c r="HP69" s="387"/>
      <c r="HQ69" s="387"/>
      <c r="HR69" s="387"/>
      <c r="HS69" s="387"/>
      <c r="HT69" s="387"/>
      <c r="HU69" s="387"/>
      <c r="HV69" s="387"/>
      <c r="HW69" s="387"/>
      <c r="HX69" s="387"/>
      <c r="HY69" s="387"/>
      <c r="HZ69" s="387"/>
      <c r="IA69" s="387"/>
      <c r="IB69" s="387"/>
      <c r="IC69" s="387"/>
      <c r="ID69" s="387"/>
      <c r="IE69" s="387"/>
      <c r="IF69" s="387"/>
      <c r="IG69" s="387"/>
      <c r="IH69" s="387"/>
      <c r="II69" s="387"/>
      <c r="IJ69" s="387"/>
      <c r="IK69" s="387"/>
      <c r="IL69" s="387"/>
      <c r="IM69" s="387"/>
      <c r="IN69" s="387"/>
      <c r="IO69" s="387"/>
      <c r="IP69" s="387"/>
      <c r="IQ69" s="387"/>
      <c r="IR69" s="387"/>
      <c r="IS69" s="387"/>
      <c r="IT69" s="387"/>
      <c r="IU69" s="391"/>
    </row>
    <row r="70" spans="1:255" ht="42.95" customHeight="1">
      <c r="A70" s="406"/>
      <c r="B70" s="1113"/>
      <c r="C70" s="348"/>
      <c r="D70" s="546" t="s">
        <v>495</v>
      </c>
      <c r="E70" s="280"/>
      <c r="F70" s="248"/>
      <c r="G70" s="248"/>
      <c r="H70" s="248"/>
      <c r="I70" s="248"/>
      <c r="J70" s="248"/>
      <c r="K70" s="248"/>
      <c r="L70" s="387"/>
      <c r="M70" s="387"/>
      <c r="N70" s="387"/>
      <c r="O70" s="387"/>
      <c r="P70" s="387"/>
      <c r="Q70" s="387"/>
      <c r="R70" s="387"/>
      <c r="S70" s="387"/>
      <c r="T70" s="387"/>
      <c r="U70" s="387"/>
      <c r="V70" s="387"/>
      <c r="W70" s="387"/>
      <c r="X70" s="387"/>
      <c r="Y70" s="387"/>
      <c r="Z70" s="387"/>
      <c r="AA70" s="387"/>
      <c r="AB70" s="387"/>
      <c r="AC70" s="387"/>
      <c r="AD70" s="387"/>
      <c r="AE70" s="387"/>
      <c r="AF70" s="387"/>
      <c r="AG70" s="387"/>
      <c r="AH70" s="387"/>
      <c r="AI70" s="387"/>
      <c r="AJ70" s="387"/>
      <c r="AK70" s="387"/>
      <c r="AL70" s="387"/>
      <c r="AM70" s="387"/>
      <c r="AN70" s="387"/>
      <c r="AO70" s="387"/>
      <c r="AP70" s="387"/>
      <c r="AQ70" s="387"/>
      <c r="AR70" s="387"/>
      <c r="AS70" s="387"/>
      <c r="AT70" s="387"/>
      <c r="AU70" s="387"/>
      <c r="AV70" s="387"/>
      <c r="AW70" s="387"/>
      <c r="AX70" s="387"/>
      <c r="AY70" s="387"/>
      <c r="AZ70" s="387"/>
      <c r="BA70" s="387"/>
      <c r="BB70" s="387"/>
      <c r="BC70" s="387"/>
      <c r="BD70" s="387"/>
      <c r="BE70" s="387"/>
      <c r="BF70" s="387"/>
      <c r="BG70" s="387"/>
      <c r="BH70" s="387"/>
      <c r="BI70" s="387"/>
      <c r="BJ70" s="387"/>
      <c r="BK70" s="387"/>
      <c r="BL70" s="387"/>
      <c r="BM70" s="387"/>
      <c r="BN70" s="387"/>
      <c r="BO70" s="387"/>
      <c r="BP70" s="387"/>
      <c r="BQ70" s="387"/>
      <c r="BR70" s="387"/>
      <c r="BS70" s="387"/>
      <c r="BT70" s="387"/>
      <c r="BU70" s="387"/>
      <c r="BV70" s="387"/>
      <c r="BW70" s="387"/>
      <c r="BX70" s="387"/>
      <c r="BY70" s="387"/>
      <c r="BZ70" s="387"/>
      <c r="CA70" s="387"/>
      <c r="CB70" s="387"/>
      <c r="CC70" s="387"/>
      <c r="CD70" s="387"/>
      <c r="CE70" s="387"/>
      <c r="CF70" s="387"/>
      <c r="CG70" s="387"/>
      <c r="CH70" s="387"/>
      <c r="CI70" s="387"/>
      <c r="CJ70" s="387"/>
      <c r="CK70" s="387"/>
      <c r="CL70" s="387"/>
      <c r="CM70" s="387"/>
      <c r="CN70" s="387"/>
      <c r="CO70" s="387"/>
      <c r="CP70" s="387"/>
      <c r="CQ70" s="387"/>
      <c r="CR70" s="387"/>
      <c r="CS70" s="387"/>
      <c r="CT70" s="387"/>
      <c r="CU70" s="387"/>
      <c r="CV70" s="387"/>
      <c r="CW70" s="387"/>
      <c r="CX70" s="387"/>
      <c r="CY70" s="387"/>
      <c r="CZ70" s="387"/>
      <c r="DA70" s="387"/>
      <c r="DB70" s="387"/>
      <c r="DC70" s="387"/>
      <c r="DD70" s="387"/>
      <c r="DE70" s="387"/>
      <c r="DF70" s="387"/>
      <c r="DG70" s="387"/>
      <c r="DH70" s="387"/>
      <c r="DI70" s="387"/>
      <c r="DJ70" s="387"/>
      <c r="DK70" s="387"/>
      <c r="DL70" s="387"/>
      <c r="DM70" s="387"/>
      <c r="DN70" s="387"/>
      <c r="DO70" s="387"/>
      <c r="DP70" s="387"/>
      <c r="DQ70" s="387"/>
      <c r="DR70" s="387"/>
      <c r="DS70" s="387"/>
      <c r="DT70" s="387"/>
      <c r="DU70" s="387"/>
      <c r="DV70" s="387"/>
      <c r="DW70" s="387"/>
      <c r="DX70" s="387"/>
      <c r="DY70" s="387"/>
      <c r="DZ70" s="387"/>
      <c r="EA70" s="387"/>
      <c r="EB70" s="387"/>
      <c r="EC70" s="387"/>
      <c r="ED70" s="387"/>
      <c r="EE70" s="387"/>
      <c r="EF70" s="387"/>
      <c r="EG70" s="387"/>
      <c r="EH70" s="387"/>
      <c r="EI70" s="387"/>
      <c r="EJ70" s="387"/>
      <c r="EK70" s="387"/>
      <c r="EL70" s="387"/>
      <c r="EM70" s="387"/>
      <c r="EN70" s="387"/>
      <c r="EO70" s="387"/>
      <c r="EP70" s="387"/>
      <c r="EQ70" s="387"/>
      <c r="ER70" s="387"/>
      <c r="ES70" s="387"/>
      <c r="ET70" s="387"/>
      <c r="EU70" s="387"/>
      <c r="EV70" s="387"/>
      <c r="EW70" s="387"/>
      <c r="EX70" s="387"/>
      <c r="EY70" s="387"/>
      <c r="EZ70" s="387"/>
      <c r="FA70" s="387"/>
      <c r="FB70" s="387"/>
      <c r="FC70" s="387"/>
      <c r="FD70" s="387"/>
      <c r="FE70" s="387"/>
      <c r="FF70" s="387"/>
      <c r="FG70" s="387"/>
      <c r="FH70" s="387"/>
      <c r="FI70" s="387"/>
      <c r="FJ70" s="387"/>
      <c r="FK70" s="387"/>
      <c r="FL70" s="387"/>
      <c r="FM70" s="387"/>
      <c r="FN70" s="387"/>
      <c r="FO70" s="387"/>
      <c r="FP70" s="387"/>
      <c r="FQ70" s="387"/>
      <c r="FR70" s="387"/>
      <c r="FS70" s="387"/>
      <c r="FT70" s="387"/>
      <c r="FU70" s="387"/>
      <c r="FV70" s="387"/>
      <c r="FW70" s="387"/>
      <c r="FX70" s="387"/>
      <c r="FY70" s="387"/>
      <c r="FZ70" s="387"/>
      <c r="GA70" s="387"/>
      <c r="GB70" s="387"/>
      <c r="GC70" s="387"/>
      <c r="GD70" s="387"/>
      <c r="GE70" s="387"/>
      <c r="GF70" s="387"/>
      <c r="GG70" s="387"/>
      <c r="GH70" s="387"/>
      <c r="GI70" s="387"/>
      <c r="GJ70" s="387"/>
      <c r="GK70" s="387"/>
      <c r="GL70" s="387"/>
      <c r="GM70" s="387"/>
      <c r="GN70" s="387"/>
      <c r="GO70" s="387"/>
      <c r="GP70" s="387"/>
      <c r="GQ70" s="387"/>
      <c r="GR70" s="387"/>
      <c r="GS70" s="387"/>
      <c r="GT70" s="387"/>
      <c r="GU70" s="387"/>
      <c r="GV70" s="387"/>
      <c r="GW70" s="387"/>
      <c r="GX70" s="387"/>
      <c r="GY70" s="387"/>
      <c r="GZ70" s="387"/>
      <c r="HA70" s="387"/>
      <c r="HB70" s="387"/>
      <c r="HC70" s="387"/>
      <c r="HD70" s="387"/>
      <c r="HE70" s="387"/>
      <c r="HF70" s="387"/>
      <c r="HG70" s="387"/>
      <c r="HH70" s="387"/>
      <c r="HI70" s="387"/>
      <c r="HJ70" s="387"/>
      <c r="HK70" s="387"/>
      <c r="HL70" s="387"/>
      <c r="HM70" s="387"/>
      <c r="HN70" s="387"/>
      <c r="HO70" s="387"/>
      <c r="HP70" s="387"/>
      <c r="HQ70" s="387"/>
      <c r="HR70" s="387"/>
      <c r="HS70" s="387"/>
      <c r="HT70" s="387"/>
      <c r="HU70" s="387"/>
      <c r="HV70" s="387"/>
      <c r="HW70" s="387"/>
      <c r="HX70" s="387"/>
      <c r="HY70" s="387"/>
      <c r="HZ70" s="387"/>
      <c r="IA70" s="387"/>
      <c r="IB70" s="387"/>
      <c r="IC70" s="387"/>
      <c r="ID70" s="387"/>
      <c r="IE70" s="387"/>
      <c r="IF70" s="387"/>
      <c r="IG70" s="387"/>
      <c r="IH70" s="387"/>
      <c r="II70" s="387"/>
      <c r="IJ70" s="387"/>
      <c r="IK70" s="387"/>
      <c r="IL70" s="387"/>
      <c r="IM70" s="387"/>
      <c r="IN70" s="387"/>
      <c r="IO70" s="387"/>
      <c r="IP70" s="387"/>
      <c r="IQ70" s="387"/>
      <c r="IR70" s="387"/>
      <c r="IS70" s="387"/>
      <c r="IT70" s="387"/>
      <c r="IU70" s="391"/>
    </row>
    <row r="71" spans="1:255" ht="15" customHeight="1">
      <c r="A71" s="406"/>
      <c r="B71" s="1113"/>
      <c r="C71" s="348"/>
      <c r="D71" s="547" t="s">
        <v>227</v>
      </c>
      <c r="E71" s="280"/>
      <c r="F71" s="248"/>
      <c r="G71" s="248"/>
      <c r="H71" s="248"/>
      <c r="I71" s="248"/>
      <c r="J71" s="248"/>
      <c r="K71" s="248"/>
      <c r="L71" s="387"/>
      <c r="M71" s="387"/>
      <c r="N71" s="387"/>
      <c r="O71" s="387"/>
      <c r="P71" s="387"/>
      <c r="Q71" s="387"/>
      <c r="R71" s="387"/>
      <c r="S71" s="387"/>
      <c r="T71" s="387"/>
      <c r="U71" s="387"/>
      <c r="V71" s="387"/>
      <c r="W71" s="387"/>
      <c r="X71" s="387"/>
      <c r="Y71" s="387"/>
      <c r="Z71" s="387"/>
      <c r="AA71" s="387"/>
      <c r="AB71" s="387"/>
      <c r="AC71" s="387"/>
      <c r="AD71" s="387"/>
      <c r="AE71" s="387"/>
      <c r="AF71" s="387"/>
      <c r="AG71" s="387"/>
      <c r="AH71" s="387"/>
      <c r="AI71" s="387"/>
      <c r="AJ71" s="387"/>
      <c r="AK71" s="387"/>
      <c r="AL71" s="387"/>
      <c r="AM71" s="387"/>
      <c r="AN71" s="387"/>
      <c r="AO71" s="387"/>
      <c r="AP71" s="387"/>
      <c r="AQ71" s="387"/>
      <c r="AR71" s="387"/>
      <c r="AS71" s="387"/>
      <c r="AT71" s="387"/>
      <c r="AU71" s="387"/>
      <c r="AV71" s="387"/>
      <c r="AW71" s="387"/>
      <c r="AX71" s="387"/>
      <c r="AY71" s="387"/>
      <c r="AZ71" s="387"/>
      <c r="BA71" s="387"/>
      <c r="BB71" s="387"/>
      <c r="BC71" s="387"/>
      <c r="BD71" s="387"/>
      <c r="BE71" s="387"/>
      <c r="BF71" s="387"/>
      <c r="BG71" s="387"/>
      <c r="BH71" s="387"/>
      <c r="BI71" s="387"/>
      <c r="BJ71" s="387"/>
      <c r="BK71" s="387"/>
      <c r="BL71" s="387"/>
      <c r="BM71" s="387"/>
      <c r="BN71" s="387"/>
      <c r="BO71" s="387"/>
      <c r="BP71" s="387"/>
      <c r="BQ71" s="387"/>
      <c r="BR71" s="387"/>
      <c r="BS71" s="387"/>
      <c r="BT71" s="387"/>
      <c r="BU71" s="387"/>
      <c r="BV71" s="387"/>
      <c r="BW71" s="387"/>
      <c r="BX71" s="387"/>
      <c r="BY71" s="387"/>
      <c r="BZ71" s="387"/>
      <c r="CA71" s="387"/>
      <c r="CB71" s="387"/>
      <c r="CC71" s="387"/>
      <c r="CD71" s="387"/>
      <c r="CE71" s="387"/>
      <c r="CF71" s="387"/>
      <c r="CG71" s="387"/>
      <c r="CH71" s="387"/>
      <c r="CI71" s="387"/>
      <c r="CJ71" s="387"/>
      <c r="CK71" s="387"/>
      <c r="CL71" s="387"/>
      <c r="CM71" s="387"/>
      <c r="CN71" s="387"/>
      <c r="CO71" s="387"/>
      <c r="CP71" s="387"/>
      <c r="CQ71" s="387"/>
      <c r="CR71" s="387"/>
      <c r="CS71" s="387"/>
      <c r="CT71" s="387"/>
      <c r="CU71" s="387"/>
      <c r="CV71" s="387"/>
      <c r="CW71" s="387"/>
      <c r="CX71" s="387"/>
      <c r="CY71" s="387"/>
      <c r="CZ71" s="387"/>
      <c r="DA71" s="387"/>
      <c r="DB71" s="387"/>
      <c r="DC71" s="387"/>
      <c r="DD71" s="387"/>
      <c r="DE71" s="387"/>
      <c r="DF71" s="387"/>
      <c r="DG71" s="387"/>
      <c r="DH71" s="387"/>
      <c r="DI71" s="387"/>
      <c r="DJ71" s="387"/>
      <c r="DK71" s="387"/>
      <c r="DL71" s="387"/>
      <c r="DM71" s="387"/>
      <c r="DN71" s="387"/>
      <c r="DO71" s="387"/>
      <c r="DP71" s="387"/>
      <c r="DQ71" s="387"/>
      <c r="DR71" s="387"/>
      <c r="DS71" s="387"/>
      <c r="DT71" s="387"/>
      <c r="DU71" s="387"/>
      <c r="DV71" s="387"/>
      <c r="DW71" s="387"/>
      <c r="DX71" s="387"/>
      <c r="DY71" s="387"/>
      <c r="DZ71" s="387"/>
      <c r="EA71" s="387"/>
      <c r="EB71" s="387"/>
      <c r="EC71" s="387"/>
      <c r="ED71" s="387"/>
      <c r="EE71" s="387"/>
      <c r="EF71" s="387"/>
      <c r="EG71" s="387"/>
      <c r="EH71" s="387"/>
      <c r="EI71" s="387"/>
      <c r="EJ71" s="387"/>
      <c r="EK71" s="387"/>
      <c r="EL71" s="387"/>
      <c r="EM71" s="387"/>
      <c r="EN71" s="387"/>
      <c r="EO71" s="387"/>
      <c r="EP71" s="387"/>
      <c r="EQ71" s="387"/>
      <c r="ER71" s="387"/>
      <c r="ES71" s="387"/>
      <c r="ET71" s="387"/>
      <c r="EU71" s="387"/>
      <c r="EV71" s="387"/>
      <c r="EW71" s="387"/>
      <c r="EX71" s="387"/>
      <c r="EY71" s="387"/>
      <c r="EZ71" s="387"/>
      <c r="FA71" s="387"/>
      <c r="FB71" s="387"/>
      <c r="FC71" s="387"/>
      <c r="FD71" s="387"/>
      <c r="FE71" s="387"/>
      <c r="FF71" s="387"/>
      <c r="FG71" s="387"/>
      <c r="FH71" s="387"/>
      <c r="FI71" s="387"/>
      <c r="FJ71" s="387"/>
      <c r="FK71" s="387"/>
      <c r="FL71" s="387"/>
      <c r="FM71" s="387"/>
      <c r="FN71" s="387"/>
      <c r="FO71" s="387"/>
      <c r="FP71" s="387"/>
      <c r="FQ71" s="387"/>
      <c r="FR71" s="387"/>
      <c r="FS71" s="387"/>
      <c r="FT71" s="387"/>
      <c r="FU71" s="387"/>
      <c r="FV71" s="387"/>
      <c r="FW71" s="387"/>
      <c r="FX71" s="387"/>
      <c r="FY71" s="387"/>
      <c r="FZ71" s="387"/>
      <c r="GA71" s="387"/>
      <c r="GB71" s="387"/>
      <c r="GC71" s="387"/>
      <c r="GD71" s="387"/>
      <c r="GE71" s="387"/>
      <c r="GF71" s="387"/>
      <c r="GG71" s="387"/>
      <c r="GH71" s="387"/>
      <c r="GI71" s="387"/>
      <c r="GJ71" s="387"/>
      <c r="GK71" s="387"/>
      <c r="GL71" s="387"/>
      <c r="GM71" s="387"/>
      <c r="GN71" s="387"/>
      <c r="GO71" s="387"/>
      <c r="GP71" s="387"/>
      <c r="GQ71" s="387"/>
      <c r="GR71" s="387"/>
      <c r="GS71" s="387"/>
      <c r="GT71" s="387"/>
      <c r="GU71" s="387"/>
      <c r="GV71" s="387"/>
      <c r="GW71" s="387"/>
      <c r="GX71" s="387"/>
      <c r="GY71" s="387"/>
      <c r="GZ71" s="387"/>
      <c r="HA71" s="387"/>
      <c r="HB71" s="387"/>
      <c r="HC71" s="387"/>
      <c r="HD71" s="387"/>
      <c r="HE71" s="387"/>
      <c r="HF71" s="387"/>
      <c r="HG71" s="387"/>
      <c r="HH71" s="387"/>
      <c r="HI71" s="387"/>
      <c r="HJ71" s="387"/>
      <c r="HK71" s="387"/>
      <c r="HL71" s="387"/>
      <c r="HM71" s="387"/>
      <c r="HN71" s="387"/>
      <c r="HO71" s="387"/>
      <c r="HP71" s="387"/>
      <c r="HQ71" s="387"/>
      <c r="HR71" s="387"/>
      <c r="HS71" s="387"/>
      <c r="HT71" s="387"/>
      <c r="HU71" s="387"/>
      <c r="HV71" s="387"/>
      <c r="HW71" s="387"/>
      <c r="HX71" s="387"/>
      <c r="HY71" s="387"/>
      <c r="HZ71" s="387"/>
      <c r="IA71" s="387"/>
      <c r="IB71" s="387"/>
      <c r="IC71" s="387"/>
      <c r="ID71" s="387"/>
      <c r="IE71" s="387"/>
      <c r="IF71" s="387"/>
      <c r="IG71" s="387"/>
      <c r="IH71" s="387"/>
      <c r="II71" s="387"/>
      <c r="IJ71" s="387"/>
      <c r="IK71" s="387"/>
      <c r="IL71" s="387"/>
      <c r="IM71" s="387"/>
      <c r="IN71" s="387"/>
      <c r="IO71" s="387"/>
      <c r="IP71" s="387"/>
      <c r="IQ71" s="387"/>
      <c r="IR71" s="387"/>
      <c r="IS71" s="387"/>
      <c r="IT71" s="387"/>
      <c r="IU71" s="391"/>
    </row>
    <row r="72" spans="1:255" ht="15" customHeight="1">
      <c r="A72" s="406"/>
      <c r="B72" s="1113"/>
      <c r="C72" s="348"/>
      <c r="D72" s="546" t="s">
        <v>496</v>
      </c>
      <c r="E72" s="280"/>
      <c r="F72" s="248"/>
      <c r="G72" s="248"/>
      <c r="H72" s="248"/>
      <c r="I72" s="248"/>
      <c r="J72" s="248"/>
      <c r="K72" s="248"/>
      <c r="L72" s="387"/>
      <c r="M72" s="387"/>
      <c r="N72" s="387"/>
      <c r="O72" s="387"/>
      <c r="P72" s="387"/>
      <c r="Q72" s="387"/>
      <c r="R72" s="387"/>
      <c r="S72" s="387"/>
      <c r="T72" s="387"/>
      <c r="U72" s="387"/>
      <c r="V72" s="387"/>
      <c r="W72" s="387"/>
      <c r="X72" s="387"/>
      <c r="Y72" s="387"/>
      <c r="Z72" s="387"/>
      <c r="AA72" s="387"/>
      <c r="AB72" s="387"/>
      <c r="AC72" s="387"/>
      <c r="AD72" s="387"/>
      <c r="AE72" s="387"/>
      <c r="AF72" s="387"/>
      <c r="AG72" s="387"/>
      <c r="AH72" s="387"/>
      <c r="AI72" s="387"/>
      <c r="AJ72" s="387"/>
      <c r="AK72" s="387"/>
      <c r="AL72" s="387"/>
      <c r="AM72" s="387"/>
      <c r="AN72" s="387"/>
      <c r="AO72" s="387"/>
      <c r="AP72" s="387"/>
      <c r="AQ72" s="387"/>
      <c r="AR72" s="387"/>
      <c r="AS72" s="387"/>
      <c r="AT72" s="387"/>
      <c r="AU72" s="387"/>
      <c r="AV72" s="387"/>
      <c r="AW72" s="387"/>
      <c r="AX72" s="387"/>
      <c r="AY72" s="387"/>
      <c r="AZ72" s="387"/>
      <c r="BA72" s="387"/>
      <c r="BB72" s="387"/>
      <c r="BC72" s="387"/>
      <c r="BD72" s="387"/>
      <c r="BE72" s="387"/>
      <c r="BF72" s="387"/>
      <c r="BG72" s="387"/>
      <c r="BH72" s="387"/>
      <c r="BI72" s="387"/>
      <c r="BJ72" s="387"/>
      <c r="BK72" s="387"/>
      <c r="BL72" s="387"/>
      <c r="BM72" s="387"/>
      <c r="BN72" s="387"/>
      <c r="BO72" s="387"/>
      <c r="BP72" s="387"/>
      <c r="BQ72" s="387"/>
      <c r="BR72" s="387"/>
      <c r="BS72" s="387"/>
      <c r="BT72" s="387"/>
      <c r="BU72" s="387"/>
      <c r="BV72" s="387"/>
      <c r="BW72" s="387"/>
      <c r="BX72" s="387"/>
      <c r="BY72" s="387"/>
      <c r="BZ72" s="387"/>
      <c r="CA72" s="387"/>
      <c r="CB72" s="387"/>
      <c r="CC72" s="387"/>
      <c r="CD72" s="387"/>
      <c r="CE72" s="387"/>
      <c r="CF72" s="387"/>
      <c r="CG72" s="387"/>
      <c r="CH72" s="387"/>
      <c r="CI72" s="387"/>
      <c r="CJ72" s="387"/>
      <c r="CK72" s="387"/>
      <c r="CL72" s="387"/>
      <c r="CM72" s="387"/>
      <c r="CN72" s="387"/>
      <c r="CO72" s="387"/>
      <c r="CP72" s="387"/>
      <c r="CQ72" s="387"/>
      <c r="CR72" s="387"/>
      <c r="CS72" s="387"/>
      <c r="CT72" s="387"/>
      <c r="CU72" s="387"/>
      <c r="CV72" s="387"/>
      <c r="CW72" s="387"/>
      <c r="CX72" s="387"/>
      <c r="CY72" s="387"/>
      <c r="CZ72" s="387"/>
      <c r="DA72" s="387"/>
      <c r="DB72" s="387"/>
      <c r="DC72" s="387"/>
      <c r="DD72" s="387"/>
      <c r="DE72" s="387"/>
      <c r="DF72" s="387"/>
      <c r="DG72" s="387"/>
      <c r="DH72" s="387"/>
      <c r="DI72" s="387"/>
      <c r="DJ72" s="387"/>
      <c r="DK72" s="387"/>
      <c r="DL72" s="387"/>
      <c r="DM72" s="387"/>
      <c r="DN72" s="387"/>
      <c r="DO72" s="387"/>
      <c r="DP72" s="387"/>
      <c r="DQ72" s="387"/>
      <c r="DR72" s="387"/>
      <c r="DS72" s="387"/>
      <c r="DT72" s="387"/>
      <c r="DU72" s="387"/>
      <c r="DV72" s="387"/>
      <c r="DW72" s="387"/>
      <c r="DX72" s="387"/>
      <c r="DY72" s="387"/>
      <c r="DZ72" s="387"/>
      <c r="EA72" s="387"/>
      <c r="EB72" s="387"/>
      <c r="EC72" s="387"/>
      <c r="ED72" s="387"/>
      <c r="EE72" s="387"/>
      <c r="EF72" s="387"/>
      <c r="EG72" s="387"/>
      <c r="EH72" s="387"/>
      <c r="EI72" s="387"/>
      <c r="EJ72" s="387"/>
      <c r="EK72" s="387"/>
      <c r="EL72" s="387"/>
      <c r="EM72" s="387"/>
      <c r="EN72" s="387"/>
      <c r="EO72" s="387"/>
      <c r="EP72" s="387"/>
      <c r="EQ72" s="387"/>
      <c r="ER72" s="387"/>
      <c r="ES72" s="387"/>
      <c r="ET72" s="387"/>
      <c r="EU72" s="387"/>
      <c r="EV72" s="387"/>
      <c r="EW72" s="387"/>
      <c r="EX72" s="387"/>
      <c r="EY72" s="387"/>
      <c r="EZ72" s="387"/>
      <c r="FA72" s="387"/>
      <c r="FB72" s="387"/>
      <c r="FC72" s="387"/>
      <c r="FD72" s="387"/>
      <c r="FE72" s="387"/>
      <c r="FF72" s="387"/>
      <c r="FG72" s="387"/>
      <c r="FH72" s="387"/>
      <c r="FI72" s="387"/>
      <c r="FJ72" s="387"/>
      <c r="FK72" s="387"/>
      <c r="FL72" s="387"/>
      <c r="FM72" s="387"/>
      <c r="FN72" s="387"/>
      <c r="FO72" s="387"/>
      <c r="FP72" s="387"/>
      <c r="FQ72" s="387"/>
      <c r="FR72" s="387"/>
      <c r="FS72" s="387"/>
      <c r="FT72" s="387"/>
      <c r="FU72" s="387"/>
      <c r="FV72" s="387"/>
      <c r="FW72" s="387"/>
      <c r="FX72" s="387"/>
      <c r="FY72" s="387"/>
      <c r="FZ72" s="387"/>
      <c r="GA72" s="387"/>
      <c r="GB72" s="387"/>
      <c r="GC72" s="387"/>
      <c r="GD72" s="387"/>
      <c r="GE72" s="387"/>
      <c r="GF72" s="387"/>
      <c r="GG72" s="387"/>
      <c r="GH72" s="387"/>
      <c r="GI72" s="387"/>
      <c r="GJ72" s="387"/>
      <c r="GK72" s="387"/>
      <c r="GL72" s="387"/>
      <c r="GM72" s="387"/>
      <c r="GN72" s="387"/>
      <c r="GO72" s="387"/>
      <c r="GP72" s="387"/>
      <c r="GQ72" s="387"/>
      <c r="GR72" s="387"/>
      <c r="GS72" s="387"/>
      <c r="GT72" s="387"/>
      <c r="GU72" s="387"/>
      <c r="GV72" s="387"/>
      <c r="GW72" s="387"/>
      <c r="GX72" s="387"/>
      <c r="GY72" s="387"/>
      <c r="GZ72" s="387"/>
      <c r="HA72" s="387"/>
      <c r="HB72" s="387"/>
      <c r="HC72" s="387"/>
      <c r="HD72" s="387"/>
      <c r="HE72" s="387"/>
      <c r="HF72" s="387"/>
      <c r="HG72" s="387"/>
      <c r="HH72" s="387"/>
      <c r="HI72" s="387"/>
      <c r="HJ72" s="387"/>
      <c r="HK72" s="387"/>
      <c r="HL72" s="387"/>
      <c r="HM72" s="387"/>
      <c r="HN72" s="387"/>
      <c r="HO72" s="387"/>
      <c r="HP72" s="387"/>
      <c r="HQ72" s="387"/>
      <c r="HR72" s="387"/>
      <c r="HS72" s="387"/>
      <c r="HT72" s="387"/>
      <c r="HU72" s="387"/>
      <c r="HV72" s="387"/>
      <c r="HW72" s="387"/>
      <c r="HX72" s="387"/>
      <c r="HY72" s="387"/>
      <c r="HZ72" s="387"/>
      <c r="IA72" s="387"/>
      <c r="IB72" s="387"/>
      <c r="IC72" s="387"/>
      <c r="ID72" s="387"/>
      <c r="IE72" s="387"/>
      <c r="IF72" s="387"/>
      <c r="IG72" s="387"/>
      <c r="IH72" s="387"/>
      <c r="II72" s="387"/>
      <c r="IJ72" s="387"/>
      <c r="IK72" s="387"/>
      <c r="IL72" s="387"/>
      <c r="IM72" s="387"/>
      <c r="IN72" s="387"/>
      <c r="IO72" s="387"/>
      <c r="IP72" s="387"/>
      <c r="IQ72" s="387"/>
      <c r="IR72" s="387"/>
      <c r="IS72" s="387"/>
      <c r="IT72" s="387"/>
      <c r="IU72" s="391"/>
    </row>
    <row r="73" spans="1:255" ht="33" customHeight="1">
      <c r="A73" s="406"/>
      <c r="B73" s="1113"/>
      <c r="C73" s="348"/>
      <c r="D73" s="546" t="s">
        <v>497</v>
      </c>
      <c r="E73" s="280"/>
      <c r="F73" s="248"/>
      <c r="G73" s="248"/>
      <c r="H73" s="248"/>
      <c r="I73" s="248"/>
      <c r="J73" s="248"/>
      <c r="K73" s="248"/>
      <c r="L73" s="387"/>
      <c r="M73" s="387"/>
      <c r="N73" s="387"/>
      <c r="O73" s="387"/>
      <c r="P73" s="387"/>
      <c r="Q73" s="387"/>
      <c r="R73" s="387"/>
      <c r="S73" s="387"/>
      <c r="T73" s="387"/>
      <c r="U73" s="387"/>
      <c r="V73" s="387"/>
      <c r="W73" s="387"/>
      <c r="X73" s="387"/>
      <c r="Y73" s="387"/>
      <c r="Z73" s="387"/>
      <c r="AA73" s="387"/>
      <c r="AB73" s="387"/>
      <c r="AC73" s="387"/>
      <c r="AD73" s="387"/>
      <c r="AE73" s="387"/>
      <c r="AF73" s="387"/>
      <c r="AG73" s="387"/>
      <c r="AH73" s="387"/>
      <c r="AI73" s="387"/>
      <c r="AJ73" s="387"/>
      <c r="AK73" s="387"/>
      <c r="AL73" s="387"/>
      <c r="AM73" s="387"/>
      <c r="AN73" s="387"/>
      <c r="AO73" s="387"/>
      <c r="AP73" s="387"/>
      <c r="AQ73" s="387"/>
      <c r="AR73" s="387"/>
      <c r="AS73" s="387"/>
      <c r="AT73" s="387"/>
      <c r="AU73" s="387"/>
      <c r="AV73" s="387"/>
      <c r="AW73" s="387"/>
      <c r="AX73" s="387"/>
      <c r="AY73" s="387"/>
      <c r="AZ73" s="387"/>
      <c r="BA73" s="387"/>
      <c r="BB73" s="387"/>
      <c r="BC73" s="387"/>
      <c r="BD73" s="387"/>
      <c r="BE73" s="387"/>
      <c r="BF73" s="387"/>
      <c r="BG73" s="387"/>
      <c r="BH73" s="387"/>
      <c r="BI73" s="387"/>
      <c r="BJ73" s="387"/>
      <c r="BK73" s="387"/>
      <c r="BL73" s="387"/>
      <c r="BM73" s="387"/>
      <c r="BN73" s="387"/>
      <c r="BO73" s="387"/>
      <c r="BP73" s="387"/>
      <c r="BQ73" s="387"/>
      <c r="BR73" s="387"/>
      <c r="BS73" s="387"/>
      <c r="BT73" s="387"/>
      <c r="BU73" s="387"/>
      <c r="BV73" s="387"/>
      <c r="BW73" s="387"/>
      <c r="BX73" s="387"/>
      <c r="BY73" s="387"/>
      <c r="BZ73" s="387"/>
      <c r="CA73" s="387"/>
      <c r="CB73" s="387"/>
      <c r="CC73" s="387"/>
      <c r="CD73" s="387"/>
      <c r="CE73" s="387"/>
      <c r="CF73" s="387"/>
      <c r="CG73" s="387"/>
      <c r="CH73" s="387"/>
      <c r="CI73" s="387"/>
      <c r="CJ73" s="387"/>
      <c r="CK73" s="387"/>
      <c r="CL73" s="387"/>
      <c r="CM73" s="387"/>
      <c r="CN73" s="387"/>
      <c r="CO73" s="387"/>
      <c r="CP73" s="387"/>
      <c r="CQ73" s="387"/>
      <c r="CR73" s="387"/>
      <c r="CS73" s="387"/>
      <c r="CT73" s="387"/>
      <c r="CU73" s="387"/>
      <c r="CV73" s="387"/>
      <c r="CW73" s="387"/>
      <c r="CX73" s="387"/>
      <c r="CY73" s="387"/>
      <c r="CZ73" s="387"/>
      <c r="DA73" s="387"/>
      <c r="DB73" s="387"/>
      <c r="DC73" s="387"/>
      <c r="DD73" s="387"/>
      <c r="DE73" s="387"/>
      <c r="DF73" s="387"/>
      <c r="DG73" s="387"/>
      <c r="DH73" s="387"/>
      <c r="DI73" s="387"/>
      <c r="DJ73" s="387"/>
      <c r="DK73" s="387"/>
      <c r="DL73" s="387"/>
      <c r="DM73" s="387"/>
      <c r="DN73" s="387"/>
      <c r="DO73" s="387"/>
      <c r="DP73" s="387"/>
      <c r="DQ73" s="387"/>
      <c r="DR73" s="387"/>
      <c r="DS73" s="387"/>
      <c r="DT73" s="387"/>
      <c r="DU73" s="387"/>
      <c r="DV73" s="387"/>
      <c r="DW73" s="387"/>
      <c r="DX73" s="387"/>
      <c r="DY73" s="387"/>
      <c r="DZ73" s="387"/>
      <c r="EA73" s="387"/>
      <c r="EB73" s="387"/>
      <c r="EC73" s="387"/>
      <c r="ED73" s="387"/>
      <c r="EE73" s="387"/>
      <c r="EF73" s="387"/>
      <c r="EG73" s="387"/>
      <c r="EH73" s="387"/>
      <c r="EI73" s="387"/>
      <c r="EJ73" s="387"/>
      <c r="EK73" s="387"/>
      <c r="EL73" s="387"/>
      <c r="EM73" s="387"/>
      <c r="EN73" s="387"/>
      <c r="EO73" s="387"/>
      <c r="EP73" s="387"/>
      <c r="EQ73" s="387"/>
      <c r="ER73" s="387"/>
      <c r="ES73" s="387"/>
      <c r="ET73" s="387"/>
      <c r="EU73" s="387"/>
      <c r="EV73" s="387"/>
      <c r="EW73" s="387"/>
      <c r="EX73" s="387"/>
      <c r="EY73" s="387"/>
      <c r="EZ73" s="387"/>
      <c r="FA73" s="387"/>
      <c r="FB73" s="387"/>
      <c r="FC73" s="387"/>
      <c r="FD73" s="387"/>
      <c r="FE73" s="387"/>
      <c r="FF73" s="387"/>
      <c r="FG73" s="387"/>
      <c r="FH73" s="387"/>
      <c r="FI73" s="387"/>
      <c r="FJ73" s="387"/>
      <c r="FK73" s="387"/>
      <c r="FL73" s="387"/>
      <c r="FM73" s="387"/>
      <c r="FN73" s="387"/>
      <c r="FO73" s="387"/>
      <c r="FP73" s="387"/>
      <c r="FQ73" s="387"/>
      <c r="FR73" s="387"/>
      <c r="FS73" s="387"/>
      <c r="FT73" s="387"/>
      <c r="FU73" s="387"/>
      <c r="FV73" s="387"/>
      <c r="FW73" s="387"/>
      <c r="FX73" s="387"/>
      <c r="FY73" s="387"/>
      <c r="FZ73" s="387"/>
      <c r="GA73" s="387"/>
      <c r="GB73" s="387"/>
      <c r="GC73" s="387"/>
      <c r="GD73" s="387"/>
      <c r="GE73" s="387"/>
      <c r="GF73" s="387"/>
      <c r="GG73" s="387"/>
      <c r="GH73" s="387"/>
      <c r="GI73" s="387"/>
      <c r="GJ73" s="387"/>
      <c r="GK73" s="387"/>
      <c r="GL73" s="387"/>
      <c r="GM73" s="387"/>
      <c r="GN73" s="387"/>
      <c r="GO73" s="387"/>
      <c r="GP73" s="387"/>
      <c r="GQ73" s="387"/>
      <c r="GR73" s="387"/>
      <c r="GS73" s="387"/>
      <c r="GT73" s="387"/>
      <c r="GU73" s="387"/>
      <c r="GV73" s="387"/>
      <c r="GW73" s="387"/>
      <c r="GX73" s="387"/>
      <c r="GY73" s="387"/>
      <c r="GZ73" s="387"/>
      <c r="HA73" s="387"/>
      <c r="HB73" s="387"/>
      <c r="HC73" s="387"/>
      <c r="HD73" s="387"/>
      <c r="HE73" s="387"/>
      <c r="HF73" s="387"/>
      <c r="HG73" s="387"/>
      <c r="HH73" s="387"/>
      <c r="HI73" s="387"/>
      <c r="HJ73" s="387"/>
      <c r="HK73" s="387"/>
      <c r="HL73" s="387"/>
      <c r="HM73" s="387"/>
      <c r="HN73" s="387"/>
      <c r="HO73" s="387"/>
      <c r="HP73" s="387"/>
      <c r="HQ73" s="387"/>
      <c r="HR73" s="387"/>
      <c r="HS73" s="387"/>
      <c r="HT73" s="387"/>
      <c r="HU73" s="387"/>
      <c r="HV73" s="387"/>
      <c r="HW73" s="387"/>
      <c r="HX73" s="387"/>
      <c r="HY73" s="387"/>
      <c r="HZ73" s="387"/>
      <c r="IA73" s="387"/>
      <c r="IB73" s="387"/>
      <c r="IC73" s="387"/>
      <c r="ID73" s="387"/>
      <c r="IE73" s="387"/>
      <c r="IF73" s="387"/>
      <c r="IG73" s="387"/>
      <c r="IH73" s="387"/>
      <c r="II73" s="387"/>
      <c r="IJ73" s="387"/>
      <c r="IK73" s="387"/>
      <c r="IL73" s="387"/>
      <c r="IM73" s="387"/>
      <c r="IN73" s="387"/>
      <c r="IO73" s="387"/>
      <c r="IP73" s="387"/>
      <c r="IQ73" s="387"/>
      <c r="IR73" s="387"/>
      <c r="IS73" s="387"/>
      <c r="IT73" s="387"/>
      <c r="IU73" s="391"/>
    </row>
    <row r="74" spans="1:255" ht="15" customHeight="1">
      <c r="A74" s="406"/>
      <c r="B74" s="1113"/>
      <c r="C74" s="348"/>
      <c r="D74" s="546" t="s">
        <v>498</v>
      </c>
      <c r="E74" s="280"/>
      <c r="F74" s="248"/>
      <c r="G74" s="248"/>
      <c r="H74" s="248"/>
      <c r="I74" s="248"/>
      <c r="J74" s="248"/>
      <c r="K74" s="248"/>
      <c r="L74" s="387"/>
      <c r="M74" s="387"/>
      <c r="N74" s="387"/>
      <c r="O74" s="387"/>
      <c r="P74" s="387"/>
      <c r="Q74" s="387"/>
      <c r="R74" s="387"/>
      <c r="S74" s="387"/>
      <c r="T74" s="387"/>
      <c r="U74" s="387"/>
      <c r="V74" s="387"/>
      <c r="W74" s="387"/>
      <c r="X74" s="387"/>
      <c r="Y74" s="387"/>
      <c r="Z74" s="387"/>
      <c r="AA74" s="387"/>
      <c r="AB74" s="387"/>
      <c r="AC74" s="387"/>
      <c r="AD74" s="387"/>
      <c r="AE74" s="387"/>
      <c r="AF74" s="387"/>
      <c r="AG74" s="387"/>
      <c r="AH74" s="387"/>
      <c r="AI74" s="387"/>
      <c r="AJ74" s="387"/>
      <c r="AK74" s="387"/>
      <c r="AL74" s="387"/>
      <c r="AM74" s="387"/>
      <c r="AN74" s="387"/>
      <c r="AO74" s="387"/>
      <c r="AP74" s="387"/>
      <c r="AQ74" s="387"/>
      <c r="AR74" s="387"/>
      <c r="AS74" s="387"/>
      <c r="AT74" s="387"/>
      <c r="AU74" s="387"/>
      <c r="AV74" s="387"/>
      <c r="AW74" s="387"/>
      <c r="AX74" s="387"/>
      <c r="AY74" s="387"/>
      <c r="AZ74" s="387"/>
      <c r="BA74" s="387"/>
      <c r="BB74" s="387"/>
      <c r="BC74" s="387"/>
      <c r="BD74" s="387"/>
      <c r="BE74" s="387"/>
      <c r="BF74" s="387"/>
      <c r="BG74" s="387"/>
      <c r="BH74" s="387"/>
      <c r="BI74" s="387"/>
      <c r="BJ74" s="387"/>
      <c r="BK74" s="387"/>
      <c r="BL74" s="387"/>
      <c r="BM74" s="387"/>
      <c r="BN74" s="387"/>
      <c r="BO74" s="387"/>
      <c r="BP74" s="387"/>
      <c r="BQ74" s="387"/>
      <c r="BR74" s="387"/>
      <c r="BS74" s="387"/>
      <c r="BT74" s="387"/>
      <c r="BU74" s="387"/>
      <c r="BV74" s="387"/>
      <c r="BW74" s="387"/>
      <c r="BX74" s="387"/>
      <c r="BY74" s="387"/>
      <c r="BZ74" s="387"/>
      <c r="CA74" s="387"/>
      <c r="CB74" s="387"/>
      <c r="CC74" s="387"/>
      <c r="CD74" s="387"/>
      <c r="CE74" s="387"/>
      <c r="CF74" s="387"/>
      <c r="CG74" s="387"/>
      <c r="CH74" s="387"/>
      <c r="CI74" s="387"/>
      <c r="CJ74" s="387"/>
      <c r="CK74" s="387"/>
      <c r="CL74" s="387"/>
      <c r="CM74" s="387"/>
      <c r="CN74" s="387"/>
      <c r="CO74" s="387"/>
      <c r="CP74" s="387"/>
      <c r="CQ74" s="387"/>
      <c r="CR74" s="387"/>
      <c r="CS74" s="387"/>
      <c r="CT74" s="387"/>
      <c r="CU74" s="387"/>
      <c r="CV74" s="387"/>
      <c r="CW74" s="387"/>
      <c r="CX74" s="387"/>
      <c r="CY74" s="387"/>
      <c r="CZ74" s="387"/>
      <c r="DA74" s="387"/>
      <c r="DB74" s="387"/>
      <c r="DC74" s="387"/>
      <c r="DD74" s="387"/>
      <c r="DE74" s="387"/>
      <c r="DF74" s="387"/>
      <c r="DG74" s="387"/>
      <c r="DH74" s="387"/>
      <c r="DI74" s="387"/>
      <c r="DJ74" s="387"/>
      <c r="DK74" s="387"/>
      <c r="DL74" s="387"/>
      <c r="DM74" s="387"/>
      <c r="DN74" s="387"/>
      <c r="DO74" s="387"/>
      <c r="DP74" s="387"/>
      <c r="DQ74" s="387"/>
      <c r="DR74" s="387"/>
      <c r="DS74" s="387"/>
      <c r="DT74" s="387"/>
      <c r="DU74" s="387"/>
      <c r="DV74" s="387"/>
      <c r="DW74" s="387"/>
      <c r="DX74" s="387"/>
      <c r="DY74" s="387"/>
      <c r="DZ74" s="387"/>
      <c r="EA74" s="387"/>
      <c r="EB74" s="387"/>
      <c r="EC74" s="387"/>
      <c r="ED74" s="387"/>
      <c r="EE74" s="387"/>
      <c r="EF74" s="387"/>
      <c r="EG74" s="387"/>
      <c r="EH74" s="387"/>
      <c r="EI74" s="387"/>
      <c r="EJ74" s="387"/>
      <c r="EK74" s="387"/>
      <c r="EL74" s="387"/>
      <c r="EM74" s="387"/>
      <c r="EN74" s="387"/>
      <c r="EO74" s="387"/>
      <c r="EP74" s="387"/>
      <c r="EQ74" s="387"/>
      <c r="ER74" s="387"/>
      <c r="ES74" s="387"/>
      <c r="ET74" s="387"/>
      <c r="EU74" s="387"/>
      <c r="EV74" s="387"/>
      <c r="EW74" s="387"/>
      <c r="EX74" s="387"/>
      <c r="EY74" s="387"/>
      <c r="EZ74" s="387"/>
      <c r="FA74" s="387"/>
      <c r="FB74" s="387"/>
      <c r="FC74" s="387"/>
      <c r="FD74" s="387"/>
      <c r="FE74" s="387"/>
      <c r="FF74" s="387"/>
      <c r="FG74" s="387"/>
      <c r="FH74" s="387"/>
      <c r="FI74" s="387"/>
      <c r="FJ74" s="387"/>
      <c r="FK74" s="387"/>
      <c r="FL74" s="387"/>
      <c r="FM74" s="387"/>
      <c r="FN74" s="387"/>
      <c r="FO74" s="387"/>
      <c r="FP74" s="387"/>
      <c r="FQ74" s="387"/>
      <c r="FR74" s="387"/>
      <c r="FS74" s="387"/>
      <c r="FT74" s="387"/>
      <c r="FU74" s="387"/>
      <c r="FV74" s="387"/>
      <c r="FW74" s="387"/>
      <c r="FX74" s="387"/>
      <c r="FY74" s="387"/>
      <c r="FZ74" s="387"/>
      <c r="GA74" s="387"/>
      <c r="GB74" s="387"/>
      <c r="GC74" s="387"/>
      <c r="GD74" s="387"/>
      <c r="GE74" s="387"/>
      <c r="GF74" s="387"/>
      <c r="GG74" s="387"/>
      <c r="GH74" s="387"/>
      <c r="GI74" s="387"/>
      <c r="GJ74" s="387"/>
      <c r="GK74" s="387"/>
      <c r="GL74" s="387"/>
      <c r="GM74" s="387"/>
      <c r="GN74" s="387"/>
      <c r="GO74" s="387"/>
      <c r="GP74" s="387"/>
      <c r="GQ74" s="387"/>
      <c r="GR74" s="387"/>
      <c r="GS74" s="387"/>
      <c r="GT74" s="387"/>
      <c r="GU74" s="387"/>
      <c r="GV74" s="387"/>
      <c r="GW74" s="387"/>
      <c r="GX74" s="387"/>
      <c r="GY74" s="387"/>
      <c r="GZ74" s="387"/>
      <c r="HA74" s="387"/>
      <c r="HB74" s="387"/>
      <c r="HC74" s="387"/>
      <c r="HD74" s="387"/>
      <c r="HE74" s="387"/>
      <c r="HF74" s="387"/>
      <c r="HG74" s="387"/>
      <c r="HH74" s="387"/>
      <c r="HI74" s="387"/>
      <c r="HJ74" s="387"/>
      <c r="HK74" s="387"/>
      <c r="HL74" s="387"/>
      <c r="HM74" s="387"/>
      <c r="HN74" s="387"/>
      <c r="HO74" s="387"/>
      <c r="HP74" s="387"/>
      <c r="HQ74" s="387"/>
      <c r="HR74" s="387"/>
      <c r="HS74" s="387"/>
      <c r="HT74" s="387"/>
      <c r="HU74" s="387"/>
      <c r="HV74" s="387"/>
      <c r="HW74" s="387"/>
      <c r="HX74" s="387"/>
      <c r="HY74" s="387"/>
      <c r="HZ74" s="387"/>
      <c r="IA74" s="387"/>
      <c r="IB74" s="387"/>
      <c r="IC74" s="387"/>
      <c r="ID74" s="387"/>
      <c r="IE74" s="387"/>
      <c r="IF74" s="387"/>
      <c r="IG74" s="387"/>
      <c r="IH74" s="387"/>
      <c r="II74" s="387"/>
      <c r="IJ74" s="387"/>
      <c r="IK74" s="387"/>
      <c r="IL74" s="387"/>
      <c r="IM74" s="387"/>
      <c r="IN74" s="387"/>
      <c r="IO74" s="387"/>
      <c r="IP74" s="387"/>
      <c r="IQ74" s="387"/>
      <c r="IR74" s="387"/>
      <c r="IS74" s="387"/>
      <c r="IT74" s="387"/>
      <c r="IU74" s="391"/>
    </row>
    <row r="75" spans="1:255" ht="23.1" customHeight="1">
      <c r="A75" s="406"/>
      <c r="B75" s="1113"/>
      <c r="C75" s="348"/>
      <c r="D75" s="546" t="s">
        <v>499</v>
      </c>
      <c r="E75" s="280"/>
      <c r="F75" s="248"/>
      <c r="G75" s="248"/>
      <c r="H75" s="248"/>
      <c r="I75" s="248"/>
      <c r="J75" s="248"/>
      <c r="K75" s="248"/>
      <c r="L75" s="387"/>
      <c r="M75" s="387"/>
      <c r="N75" s="387"/>
      <c r="O75" s="387"/>
      <c r="P75" s="387"/>
      <c r="Q75" s="387"/>
      <c r="R75" s="387"/>
      <c r="S75" s="387"/>
      <c r="T75" s="387"/>
      <c r="U75" s="387"/>
      <c r="V75" s="387"/>
      <c r="W75" s="387"/>
      <c r="X75" s="387"/>
      <c r="Y75" s="387"/>
      <c r="Z75" s="387"/>
      <c r="AA75" s="387"/>
      <c r="AB75" s="387"/>
      <c r="AC75" s="387"/>
      <c r="AD75" s="387"/>
      <c r="AE75" s="387"/>
      <c r="AF75" s="387"/>
      <c r="AG75" s="387"/>
      <c r="AH75" s="387"/>
      <c r="AI75" s="387"/>
      <c r="AJ75" s="387"/>
      <c r="AK75" s="387"/>
      <c r="AL75" s="387"/>
      <c r="AM75" s="387"/>
      <c r="AN75" s="387"/>
      <c r="AO75" s="387"/>
      <c r="AP75" s="387"/>
      <c r="AQ75" s="387"/>
      <c r="AR75" s="387"/>
      <c r="AS75" s="387"/>
      <c r="AT75" s="387"/>
      <c r="AU75" s="387"/>
      <c r="AV75" s="387"/>
      <c r="AW75" s="387"/>
      <c r="AX75" s="387"/>
      <c r="AY75" s="387"/>
      <c r="AZ75" s="387"/>
      <c r="BA75" s="387"/>
      <c r="BB75" s="387"/>
      <c r="BC75" s="387"/>
      <c r="BD75" s="387"/>
      <c r="BE75" s="387"/>
      <c r="BF75" s="387"/>
      <c r="BG75" s="387"/>
      <c r="BH75" s="387"/>
      <c r="BI75" s="387"/>
      <c r="BJ75" s="387"/>
      <c r="BK75" s="387"/>
      <c r="BL75" s="387"/>
      <c r="BM75" s="387"/>
      <c r="BN75" s="387"/>
      <c r="BO75" s="387"/>
      <c r="BP75" s="387"/>
      <c r="BQ75" s="387"/>
      <c r="BR75" s="387"/>
      <c r="BS75" s="387"/>
      <c r="BT75" s="387"/>
      <c r="BU75" s="387"/>
      <c r="BV75" s="387"/>
      <c r="BW75" s="387"/>
      <c r="BX75" s="387"/>
      <c r="BY75" s="387"/>
      <c r="BZ75" s="387"/>
      <c r="CA75" s="387"/>
      <c r="CB75" s="387"/>
      <c r="CC75" s="387"/>
      <c r="CD75" s="387"/>
      <c r="CE75" s="387"/>
      <c r="CF75" s="387"/>
      <c r="CG75" s="387"/>
      <c r="CH75" s="387"/>
      <c r="CI75" s="387"/>
      <c r="CJ75" s="387"/>
      <c r="CK75" s="387"/>
      <c r="CL75" s="387"/>
      <c r="CM75" s="387"/>
      <c r="CN75" s="387"/>
      <c r="CO75" s="387"/>
      <c r="CP75" s="387"/>
      <c r="CQ75" s="387"/>
      <c r="CR75" s="387"/>
      <c r="CS75" s="387"/>
      <c r="CT75" s="387"/>
      <c r="CU75" s="387"/>
      <c r="CV75" s="387"/>
      <c r="CW75" s="387"/>
      <c r="CX75" s="387"/>
      <c r="CY75" s="387"/>
      <c r="CZ75" s="387"/>
      <c r="DA75" s="387"/>
      <c r="DB75" s="387"/>
      <c r="DC75" s="387"/>
      <c r="DD75" s="387"/>
      <c r="DE75" s="387"/>
      <c r="DF75" s="387"/>
      <c r="DG75" s="387"/>
      <c r="DH75" s="387"/>
      <c r="DI75" s="387"/>
      <c r="DJ75" s="387"/>
      <c r="DK75" s="387"/>
      <c r="DL75" s="387"/>
      <c r="DM75" s="387"/>
      <c r="DN75" s="387"/>
      <c r="DO75" s="387"/>
      <c r="DP75" s="387"/>
      <c r="DQ75" s="387"/>
      <c r="DR75" s="387"/>
      <c r="DS75" s="387"/>
      <c r="DT75" s="387"/>
      <c r="DU75" s="387"/>
      <c r="DV75" s="387"/>
      <c r="DW75" s="387"/>
      <c r="DX75" s="387"/>
      <c r="DY75" s="387"/>
      <c r="DZ75" s="387"/>
      <c r="EA75" s="387"/>
      <c r="EB75" s="387"/>
      <c r="EC75" s="387"/>
      <c r="ED75" s="387"/>
      <c r="EE75" s="387"/>
      <c r="EF75" s="387"/>
      <c r="EG75" s="387"/>
      <c r="EH75" s="387"/>
      <c r="EI75" s="387"/>
      <c r="EJ75" s="387"/>
      <c r="EK75" s="387"/>
      <c r="EL75" s="387"/>
      <c r="EM75" s="387"/>
      <c r="EN75" s="387"/>
      <c r="EO75" s="387"/>
      <c r="EP75" s="387"/>
      <c r="EQ75" s="387"/>
      <c r="ER75" s="387"/>
      <c r="ES75" s="387"/>
      <c r="ET75" s="387"/>
      <c r="EU75" s="387"/>
      <c r="EV75" s="387"/>
      <c r="EW75" s="387"/>
      <c r="EX75" s="387"/>
      <c r="EY75" s="387"/>
      <c r="EZ75" s="387"/>
      <c r="FA75" s="387"/>
      <c r="FB75" s="387"/>
      <c r="FC75" s="387"/>
      <c r="FD75" s="387"/>
      <c r="FE75" s="387"/>
      <c r="FF75" s="387"/>
      <c r="FG75" s="387"/>
      <c r="FH75" s="387"/>
      <c r="FI75" s="387"/>
      <c r="FJ75" s="387"/>
      <c r="FK75" s="387"/>
      <c r="FL75" s="387"/>
      <c r="FM75" s="387"/>
      <c r="FN75" s="387"/>
      <c r="FO75" s="387"/>
      <c r="FP75" s="387"/>
      <c r="FQ75" s="387"/>
      <c r="FR75" s="387"/>
      <c r="FS75" s="387"/>
      <c r="FT75" s="387"/>
      <c r="FU75" s="387"/>
      <c r="FV75" s="387"/>
      <c r="FW75" s="387"/>
      <c r="FX75" s="387"/>
      <c r="FY75" s="387"/>
      <c r="FZ75" s="387"/>
      <c r="GA75" s="387"/>
      <c r="GB75" s="387"/>
      <c r="GC75" s="387"/>
      <c r="GD75" s="387"/>
      <c r="GE75" s="387"/>
      <c r="GF75" s="387"/>
      <c r="GG75" s="387"/>
      <c r="GH75" s="387"/>
      <c r="GI75" s="387"/>
      <c r="GJ75" s="387"/>
      <c r="GK75" s="387"/>
      <c r="GL75" s="387"/>
      <c r="GM75" s="387"/>
      <c r="GN75" s="387"/>
      <c r="GO75" s="387"/>
      <c r="GP75" s="387"/>
      <c r="GQ75" s="387"/>
      <c r="GR75" s="387"/>
      <c r="GS75" s="387"/>
      <c r="GT75" s="387"/>
      <c r="GU75" s="387"/>
      <c r="GV75" s="387"/>
      <c r="GW75" s="387"/>
      <c r="GX75" s="387"/>
      <c r="GY75" s="387"/>
      <c r="GZ75" s="387"/>
      <c r="HA75" s="387"/>
      <c r="HB75" s="387"/>
      <c r="HC75" s="387"/>
      <c r="HD75" s="387"/>
      <c r="HE75" s="387"/>
      <c r="HF75" s="387"/>
      <c r="HG75" s="387"/>
      <c r="HH75" s="387"/>
      <c r="HI75" s="387"/>
      <c r="HJ75" s="387"/>
      <c r="HK75" s="387"/>
      <c r="HL75" s="387"/>
      <c r="HM75" s="387"/>
      <c r="HN75" s="387"/>
      <c r="HO75" s="387"/>
      <c r="HP75" s="387"/>
      <c r="HQ75" s="387"/>
      <c r="HR75" s="387"/>
      <c r="HS75" s="387"/>
      <c r="HT75" s="387"/>
      <c r="HU75" s="387"/>
      <c r="HV75" s="387"/>
      <c r="HW75" s="387"/>
      <c r="HX75" s="387"/>
      <c r="HY75" s="387"/>
      <c r="HZ75" s="387"/>
      <c r="IA75" s="387"/>
      <c r="IB75" s="387"/>
      <c r="IC75" s="387"/>
      <c r="ID75" s="387"/>
      <c r="IE75" s="387"/>
      <c r="IF75" s="387"/>
      <c r="IG75" s="387"/>
      <c r="IH75" s="387"/>
      <c r="II75" s="387"/>
      <c r="IJ75" s="387"/>
      <c r="IK75" s="387"/>
      <c r="IL75" s="387"/>
      <c r="IM75" s="387"/>
      <c r="IN75" s="387"/>
      <c r="IO75" s="387"/>
      <c r="IP75" s="387"/>
      <c r="IQ75" s="387"/>
      <c r="IR75" s="387"/>
      <c r="IS75" s="387"/>
      <c r="IT75" s="387"/>
      <c r="IU75" s="391"/>
    </row>
    <row r="76" spans="1:255" ht="15" customHeight="1">
      <c r="A76" s="406"/>
      <c r="B76" s="1113"/>
      <c r="C76" s="348"/>
      <c r="D76" s="547" t="s">
        <v>230</v>
      </c>
      <c r="E76" s="280"/>
      <c r="F76" s="248"/>
      <c r="G76" s="248"/>
      <c r="H76" s="248"/>
      <c r="I76" s="248"/>
      <c r="J76" s="248"/>
      <c r="K76" s="248"/>
      <c r="L76" s="387"/>
      <c r="M76" s="387"/>
      <c r="N76" s="387"/>
      <c r="O76" s="387"/>
      <c r="P76" s="387"/>
      <c r="Q76" s="387"/>
      <c r="R76" s="387"/>
      <c r="S76" s="387"/>
      <c r="T76" s="387"/>
      <c r="U76" s="387"/>
      <c r="V76" s="387"/>
      <c r="W76" s="387"/>
      <c r="X76" s="387"/>
      <c r="Y76" s="387"/>
      <c r="Z76" s="387"/>
      <c r="AA76" s="387"/>
      <c r="AB76" s="387"/>
      <c r="AC76" s="387"/>
      <c r="AD76" s="387"/>
      <c r="AE76" s="387"/>
      <c r="AF76" s="387"/>
      <c r="AG76" s="387"/>
      <c r="AH76" s="387"/>
      <c r="AI76" s="387"/>
      <c r="AJ76" s="387"/>
      <c r="AK76" s="387"/>
      <c r="AL76" s="387"/>
      <c r="AM76" s="387"/>
      <c r="AN76" s="387"/>
      <c r="AO76" s="387"/>
      <c r="AP76" s="387"/>
      <c r="AQ76" s="387"/>
      <c r="AR76" s="387"/>
      <c r="AS76" s="387"/>
      <c r="AT76" s="387"/>
      <c r="AU76" s="387"/>
      <c r="AV76" s="387"/>
      <c r="AW76" s="387"/>
      <c r="AX76" s="387"/>
      <c r="AY76" s="387"/>
      <c r="AZ76" s="387"/>
      <c r="BA76" s="387"/>
      <c r="BB76" s="387"/>
      <c r="BC76" s="387"/>
      <c r="BD76" s="387"/>
      <c r="BE76" s="387"/>
      <c r="BF76" s="387"/>
      <c r="BG76" s="387"/>
      <c r="BH76" s="387"/>
      <c r="BI76" s="387"/>
      <c r="BJ76" s="387"/>
      <c r="BK76" s="387"/>
      <c r="BL76" s="387"/>
      <c r="BM76" s="387"/>
      <c r="BN76" s="387"/>
      <c r="BO76" s="387"/>
      <c r="BP76" s="387"/>
      <c r="BQ76" s="387"/>
      <c r="BR76" s="387"/>
      <c r="BS76" s="387"/>
      <c r="BT76" s="387"/>
      <c r="BU76" s="387"/>
      <c r="BV76" s="387"/>
      <c r="BW76" s="387"/>
      <c r="BX76" s="387"/>
      <c r="BY76" s="387"/>
      <c r="BZ76" s="387"/>
      <c r="CA76" s="387"/>
      <c r="CB76" s="387"/>
      <c r="CC76" s="387"/>
      <c r="CD76" s="387"/>
      <c r="CE76" s="387"/>
      <c r="CF76" s="387"/>
      <c r="CG76" s="387"/>
      <c r="CH76" s="387"/>
      <c r="CI76" s="387"/>
      <c r="CJ76" s="387"/>
      <c r="CK76" s="387"/>
      <c r="CL76" s="387"/>
      <c r="CM76" s="387"/>
      <c r="CN76" s="387"/>
      <c r="CO76" s="387"/>
      <c r="CP76" s="387"/>
      <c r="CQ76" s="387"/>
      <c r="CR76" s="387"/>
      <c r="CS76" s="387"/>
      <c r="CT76" s="387"/>
      <c r="CU76" s="387"/>
      <c r="CV76" s="387"/>
      <c r="CW76" s="387"/>
      <c r="CX76" s="387"/>
      <c r="CY76" s="387"/>
      <c r="CZ76" s="387"/>
      <c r="DA76" s="387"/>
      <c r="DB76" s="387"/>
      <c r="DC76" s="387"/>
      <c r="DD76" s="387"/>
      <c r="DE76" s="387"/>
      <c r="DF76" s="387"/>
      <c r="DG76" s="387"/>
      <c r="DH76" s="387"/>
      <c r="DI76" s="387"/>
      <c r="DJ76" s="387"/>
      <c r="DK76" s="387"/>
      <c r="DL76" s="387"/>
      <c r="DM76" s="387"/>
      <c r="DN76" s="387"/>
      <c r="DO76" s="387"/>
      <c r="DP76" s="387"/>
      <c r="DQ76" s="387"/>
      <c r="DR76" s="387"/>
      <c r="DS76" s="387"/>
      <c r="DT76" s="387"/>
      <c r="DU76" s="387"/>
      <c r="DV76" s="387"/>
      <c r="DW76" s="387"/>
      <c r="DX76" s="387"/>
      <c r="DY76" s="387"/>
      <c r="DZ76" s="387"/>
      <c r="EA76" s="387"/>
      <c r="EB76" s="387"/>
      <c r="EC76" s="387"/>
      <c r="ED76" s="387"/>
      <c r="EE76" s="387"/>
      <c r="EF76" s="387"/>
      <c r="EG76" s="387"/>
      <c r="EH76" s="387"/>
      <c r="EI76" s="387"/>
      <c r="EJ76" s="387"/>
      <c r="EK76" s="387"/>
      <c r="EL76" s="387"/>
      <c r="EM76" s="387"/>
      <c r="EN76" s="387"/>
      <c r="EO76" s="387"/>
      <c r="EP76" s="387"/>
      <c r="EQ76" s="387"/>
      <c r="ER76" s="387"/>
      <c r="ES76" s="387"/>
      <c r="ET76" s="387"/>
      <c r="EU76" s="387"/>
      <c r="EV76" s="387"/>
      <c r="EW76" s="387"/>
      <c r="EX76" s="387"/>
      <c r="EY76" s="387"/>
      <c r="EZ76" s="387"/>
      <c r="FA76" s="387"/>
      <c r="FB76" s="387"/>
      <c r="FC76" s="387"/>
      <c r="FD76" s="387"/>
      <c r="FE76" s="387"/>
      <c r="FF76" s="387"/>
      <c r="FG76" s="387"/>
      <c r="FH76" s="387"/>
      <c r="FI76" s="387"/>
      <c r="FJ76" s="387"/>
      <c r="FK76" s="387"/>
      <c r="FL76" s="387"/>
      <c r="FM76" s="387"/>
      <c r="FN76" s="387"/>
      <c r="FO76" s="387"/>
      <c r="FP76" s="387"/>
      <c r="FQ76" s="387"/>
      <c r="FR76" s="387"/>
      <c r="FS76" s="387"/>
      <c r="FT76" s="387"/>
      <c r="FU76" s="387"/>
      <c r="FV76" s="387"/>
      <c r="FW76" s="387"/>
      <c r="FX76" s="387"/>
      <c r="FY76" s="387"/>
      <c r="FZ76" s="387"/>
      <c r="GA76" s="387"/>
      <c r="GB76" s="387"/>
      <c r="GC76" s="387"/>
      <c r="GD76" s="387"/>
      <c r="GE76" s="387"/>
      <c r="GF76" s="387"/>
      <c r="GG76" s="387"/>
      <c r="GH76" s="387"/>
      <c r="GI76" s="387"/>
      <c r="GJ76" s="387"/>
      <c r="GK76" s="387"/>
      <c r="GL76" s="387"/>
      <c r="GM76" s="387"/>
      <c r="GN76" s="387"/>
      <c r="GO76" s="387"/>
      <c r="GP76" s="387"/>
      <c r="GQ76" s="387"/>
      <c r="GR76" s="387"/>
      <c r="GS76" s="387"/>
      <c r="GT76" s="387"/>
      <c r="GU76" s="387"/>
      <c r="GV76" s="387"/>
      <c r="GW76" s="387"/>
      <c r="GX76" s="387"/>
      <c r="GY76" s="387"/>
      <c r="GZ76" s="387"/>
      <c r="HA76" s="387"/>
      <c r="HB76" s="387"/>
      <c r="HC76" s="387"/>
      <c r="HD76" s="387"/>
      <c r="HE76" s="387"/>
      <c r="HF76" s="387"/>
      <c r="HG76" s="387"/>
      <c r="HH76" s="387"/>
      <c r="HI76" s="387"/>
      <c r="HJ76" s="387"/>
      <c r="HK76" s="387"/>
      <c r="HL76" s="387"/>
      <c r="HM76" s="387"/>
      <c r="HN76" s="387"/>
      <c r="HO76" s="387"/>
      <c r="HP76" s="387"/>
      <c r="HQ76" s="387"/>
      <c r="HR76" s="387"/>
      <c r="HS76" s="387"/>
      <c r="HT76" s="387"/>
      <c r="HU76" s="387"/>
      <c r="HV76" s="387"/>
      <c r="HW76" s="387"/>
      <c r="HX76" s="387"/>
      <c r="HY76" s="387"/>
      <c r="HZ76" s="387"/>
      <c r="IA76" s="387"/>
      <c r="IB76" s="387"/>
      <c r="IC76" s="387"/>
      <c r="ID76" s="387"/>
      <c r="IE76" s="387"/>
      <c r="IF76" s="387"/>
      <c r="IG76" s="387"/>
      <c r="IH76" s="387"/>
      <c r="II76" s="387"/>
      <c r="IJ76" s="387"/>
      <c r="IK76" s="387"/>
      <c r="IL76" s="387"/>
      <c r="IM76" s="387"/>
      <c r="IN76" s="387"/>
      <c r="IO76" s="387"/>
      <c r="IP76" s="387"/>
      <c r="IQ76" s="387"/>
      <c r="IR76" s="387"/>
      <c r="IS76" s="387"/>
      <c r="IT76" s="387"/>
      <c r="IU76" s="391"/>
    </row>
    <row r="77" spans="1:255" ht="15" customHeight="1">
      <c r="A77" s="406"/>
      <c r="B77" s="1113"/>
      <c r="C77" s="348"/>
      <c r="D77" s="546" t="s">
        <v>500</v>
      </c>
      <c r="E77" s="280"/>
      <c r="F77" s="248"/>
      <c r="G77" s="248"/>
      <c r="H77" s="248"/>
      <c r="I77" s="248"/>
      <c r="J77" s="248"/>
      <c r="K77" s="248"/>
      <c r="L77" s="387"/>
      <c r="M77" s="387"/>
      <c r="N77" s="387"/>
      <c r="O77" s="387"/>
      <c r="P77" s="387"/>
      <c r="Q77" s="387"/>
      <c r="R77" s="387"/>
      <c r="S77" s="387"/>
      <c r="T77" s="387"/>
      <c r="U77" s="387"/>
      <c r="V77" s="387"/>
      <c r="W77" s="387"/>
      <c r="X77" s="387"/>
      <c r="Y77" s="387"/>
      <c r="Z77" s="387"/>
      <c r="AA77" s="387"/>
      <c r="AB77" s="387"/>
      <c r="AC77" s="387"/>
      <c r="AD77" s="387"/>
      <c r="AE77" s="387"/>
      <c r="AF77" s="387"/>
      <c r="AG77" s="387"/>
      <c r="AH77" s="387"/>
      <c r="AI77" s="387"/>
      <c r="AJ77" s="387"/>
      <c r="AK77" s="387"/>
      <c r="AL77" s="387"/>
      <c r="AM77" s="387"/>
      <c r="AN77" s="387"/>
      <c r="AO77" s="387"/>
      <c r="AP77" s="387"/>
      <c r="AQ77" s="387"/>
      <c r="AR77" s="387"/>
      <c r="AS77" s="387"/>
      <c r="AT77" s="387"/>
      <c r="AU77" s="387"/>
      <c r="AV77" s="387"/>
      <c r="AW77" s="387"/>
      <c r="AX77" s="387"/>
      <c r="AY77" s="387"/>
      <c r="AZ77" s="387"/>
      <c r="BA77" s="387"/>
      <c r="BB77" s="387"/>
      <c r="BC77" s="387"/>
      <c r="BD77" s="387"/>
      <c r="BE77" s="387"/>
      <c r="BF77" s="387"/>
      <c r="BG77" s="387"/>
      <c r="BH77" s="387"/>
      <c r="BI77" s="387"/>
      <c r="BJ77" s="387"/>
      <c r="BK77" s="387"/>
      <c r="BL77" s="387"/>
      <c r="BM77" s="387"/>
      <c r="BN77" s="387"/>
      <c r="BO77" s="387"/>
      <c r="BP77" s="387"/>
      <c r="BQ77" s="387"/>
      <c r="BR77" s="387"/>
      <c r="BS77" s="387"/>
      <c r="BT77" s="387"/>
      <c r="BU77" s="387"/>
      <c r="BV77" s="387"/>
      <c r="BW77" s="387"/>
      <c r="BX77" s="387"/>
      <c r="BY77" s="387"/>
      <c r="BZ77" s="387"/>
      <c r="CA77" s="387"/>
      <c r="CB77" s="387"/>
      <c r="CC77" s="387"/>
      <c r="CD77" s="387"/>
      <c r="CE77" s="387"/>
      <c r="CF77" s="387"/>
      <c r="CG77" s="387"/>
      <c r="CH77" s="387"/>
      <c r="CI77" s="387"/>
      <c r="CJ77" s="387"/>
      <c r="CK77" s="387"/>
      <c r="CL77" s="387"/>
      <c r="CM77" s="387"/>
      <c r="CN77" s="387"/>
      <c r="CO77" s="387"/>
      <c r="CP77" s="387"/>
      <c r="CQ77" s="387"/>
      <c r="CR77" s="387"/>
      <c r="CS77" s="387"/>
      <c r="CT77" s="387"/>
      <c r="CU77" s="387"/>
      <c r="CV77" s="387"/>
      <c r="CW77" s="387"/>
      <c r="CX77" s="387"/>
      <c r="CY77" s="387"/>
      <c r="CZ77" s="387"/>
      <c r="DA77" s="387"/>
      <c r="DB77" s="387"/>
      <c r="DC77" s="387"/>
      <c r="DD77" s="387"/>
      <c r="DE77" s="387"/>
      <c r="DF77" s="387"/>
      <c r="DG77" s="387"/>
      <c r="DH77" s="387"/>
      <c r="DI77" s="387"/>
      <c r="DJ77" s="387"/>
      <c r="DK77" s="387"/>
      <c r="DL77" s="387"/>
      <c r="DM77" s="387"/>
      <c r="DN77" s="387"/>
      <c r="DO77" s="387"/>
      <c r="DP77" s="387"/>
      <c r="DQ77" s="387"/>
      <c r="DR77" s="387"/>
      <c r="DS77" s="387"/>
      <c r="DT77" s="387"/>
      <c r="DU77" s="387"/>
      <c r="DV77" s="387"/>
      <c r="DW77" s="387"/>
      <c r="DX77" s="387"/>
      <c r="DY77" s="387"/>
      <c r="DZ77" s="387"/>
      <c r="EA77" s="387"/>
      <c r="EB77" s="387"/>
      <c r="EC77" s="387"/>
      <c r="ED77" s="387"/>
      <c r="EE77" s="387"/>
      <c r="EF77" s="387"/>
      <c r="EG77" s="387"/>
      <c r="EH77" s="387"/>
      <c r="EI77" s="387"/>
      <c r="EJ77" s="387"/>
      <c r="EK77" s="387"/>
      <c r="EL77" s="387"/>
      <c r="EM77" s="387"/>
      <c r="EN77" s="387"/>
      <c r="EO77" s="387"/>
      <c r="EP77" s="387"/>
      <c r="EQ77" s="387"/>
      <c r="ER77" s="387"/>
      <c r="ES77" s="387"/>
      <c r="ET77" s="387"/>
      <c r="EU77" s="387"/>
      <c r="EV77" s="387"/>
      <c r="EW77" s="387"/>
      <c r="EX77" s="387"/>
      <c r="EY77" s="387"/>
      <c r="EZ77" s="387"/>
      <c r="FA77" s="387"/>
      <c r="FB77" s="387"/>
      <c r="FC77" s="387"/>
      <c r="FD77" s="387"/>
      <c r="FE77" s="387"/>
      <c r="FF77" s="387"/>
      <c r="FG77" s="387"/>
      <c r="FH77" s="387"/>
      <c r="FI77" s="387"/>
      <c r="FJ77" s="387"/>
      <c r="FK77" s="387"/>
      <c r="FL77" s="387"/>
      <c r="FM77" s="387"/>
      <c r="FN77" s="387"/>
      <c r="FO77" s="387"/>
      <c r="FP77" s="387"/>
      <c r="FQ77" s="387"/>
      <c r="FR77" s="387"/>
      <c r="FS77" s="387"/>
      <c r="FT77" s="387"/>
      <c r="FU77" s="387"/>
      <c r="FV77" s="387"/>
      <c r="FW77" s="387"/>
      <c r="FX77" s="387"/>
      <c r="FY77" s="387"/>
      <c r="FZ77" s="387"/>
      <c r="GA77" s="387"/>
      <c r="GB77" s="387"/>
      <c r="GC77" s="387"/>
      <c r="GD77" s="387"/>
      <c r="GE77" s="387"/>
      <c r="GF77" s="387"/>
      <c r="GG77" s="387"/>
      <c r="GH77" s="387"/>
      <c r="GI77" s="387"/>
      <c r="GJ77" s="387"/>
      <c r="GK77" s="387"/>
      <c r="GL77" s="387"/>
      <c r="GM77" s="387"/>
      <c r="GN77" s="387"/>
      <c r="GO77" s="387"/>
      <c r="GP77" s="387"/>
      <c r="GQ77" s="387"/>
      <c r="GR77" s="387"/>
      <c r="GS77" s="387"/>
      <c r="GT77" s="387"/>
      <c r="GU77" s="387"/>
      <c r="GV77" s="387"/>
      <c r="GW77" s="387"/>
      <c r="GX77" s="387"/>
      <c r="GY77" s="387"/>
      <c r="GZ77" s="387"/>
      <c r="HA77" s="387"/>
      <c r="HB77" s="387"/>
      <c r="HC77" s="387"/>
      <c r="HD77" s="387"/>
      <c r="HE77" s="387"/>
      <c r="HF77" s="387"/>
      <c r="HG77" s="387"/>
      <c r="HH77" s="387"/>
      <c r="HI77" s="387"/>
      <c r="HJ77" s="387"/>
      <c r="HK77" s="387"/>
      <c r="HL77" s="387"/>
      <c r="HM77" s="387"/>
      <c r="HN77" s="387"/>
      <c r="HO77" s="387"/>
      <c r="HP77" s="387"/>
      <c r="HQ77" s="387"/>
      <c r="HR77" s="387"/>
      <c r="HS77" s="387"/>
      <c r="HT77" s="387"/>
      <c r="HU77" s="387"/>
      <c r="HV77" s="387"/>
      <c r="HW77" s="387"/>
      <c r="HX77" s="387"/>
      <c r="HY77" s="387"/>
      <c r="HZ77" s="387"/>
      <c r="IA77" s="387"/>
      <c r="IB77" s="387"/>
      <c r="IC77" s="387"/>
      <c r="ID77" s="387"/>
      <c r="IE77" s="387"/>
      <c r="IF77" s="387"/>
      <c r="IG77" s="387"/>
      <c r="IH77" s="387"/>
      <c r="II77" s="387"/>
      <c r="IJ77" s="387"/>
      <c r="IK77" s="387"/>
      <c r="IL77" s="387"/>
      <c r="IM77" s="387"/>
      <c r="IN77" s="387"/>
      <c r="IO77" s="387"/>
      <c r="IP77" s="387"/>
      <c r="IQ77" s="387"/>
      <c r="IR77" s="387"/>
      <c r="IS77" s="387"/>
      <c r="IT77" s="387"/>
      <c r="IU77" s="391"/>
    </row>
    <row r="78" spans="1:255" ht="33" customHeight="1">
      <c r="A78" s="406"/>
      <c r="B78" s="1113"/>
      <c r="C78" s="348"/>
      <c r="D78" s="546" t="s">
        <v>501</v>
      </c>
      <c r="E78" s="280"/>
      <c r="F78" s="248"/>
      <c r="G78" s="248"/>
      <c r="H78" s="248"/>
      <c r="I78" s="248"/>
      <c r="J78" s="248"/>
      <c r="K78" s="248"/>
      <c r="L78" s="387"/>
      <c r="M78" s="387"/>
      <c r="N78" s="387"/>
      <c r="O78" s="387"/>
      <c r="P78" s="387"/>
      <c r="Q78" s="387"/>
      <c r="R78" s="387"/>
      <c r="S78" s="387"/>
      <c r="T78" s="387"/>
      <c r="U78" s="387"/>
      <c r="V78" s="387"/>
      <c r="W78" s="387"/>
      <c r="X78" s="387"/>
      <c r="Y78" s="387"/>
      <c r="Z78" s="387"/>
      <c r="AA78" s="387"/>
      <c r="AB78" s="387"/>
      <c r="AC78" s="387"/>
      <c r="AD78" s="387"/>
      <c r="AE78" s="387"/>
      <c r="AF78" s="387"/>
      <c r="AG78" s="387"/>
      <c r="AH78" s="387"/>
      <c r="AI78" s="387"/>
      <c r="AJ78" s="387"/>
      <c r="AK78" s="387"/>
      <c r="AL78" s="387"/>
      <c r="AM78" s="387"/>
      <c r="AN78" s="387"/>
      <c r="AO78" s="387"/>
      <c r="AP78" s="387"/>
      <c r="AQ78" s="387"/>
      <c r="AR78" s="387"/>
      <c r="AS78" s="387"/>
      <c r="AT78" s="387"/>
      <c r="AU78" s="387"/>
      <c r="AV78" s="387"/>
      <c r="AW78" s="387"/>
      <c r="AX78" s="387"/>
      <c r="AY78" s="387"/>
      <c r="AZ78" s="387"/>
      <c r="BA78" s="387"/>
      <c r="BB78" s="387"/>
      <c r="BC78" s="387"/>
      <c r="BD78" s="387"/>
      <c r="BE78" s="387"/>
      <c r="BF78" s="387"/>
      <c r="BG78" s="387"/>
      <c r="BH78" s="387"/>
      <c r="BI78" s="387"/>
      <c r="BJ78" s="387"/>
      <c r="BK78" s="387"/>
      <c r="BL78" s="387"/>
      <c r="BM78" s="387"/>
      <c r="BN78" s="387"/>
      <c r="BO78" s="387"/>
      <c r="BP78" s="387"/>
      <c r="BQ78" s="387"/>
      <c r="BR78" s="387"/>
      <c r="BS78" s="387"/>
      <c r="BT78" s="387"/>
      <c r="BU78" s="387"/>
      <c r="BV78" s="387"/>
      <c r="BW78" s="387"/>
      <c r="BX78" s="387"/>
      <c r="BY78" s="387"/>
      <c r="BZ78" s="387"/>
      <c r="CA78" s="387"/>
      <c r="CB78" s="387"/>
      <c r="CC78" s="387"/>
      <c r="CD78" s="387"/>
      <c r="CE78" s="387"/>
      <c r="CF78" s="387"/>
      <c r="CG78" s="387"/>
      <c r="CH78" s="387"/>
      <c r="CI78" s="387"/>
      <c r="CJ78" s="387"/>
      <c r="CK78" s="387"/>
      <c r="CL78" s="387"/>
      <c r="CM78" s="387"/>
      <c r="CN78" s="387"/>
      <c r="CO78" s="387"/>
      <c r="CP78" s="387"/>
      <c r="CQ78" s="387"/>
      <c r="CR78" s="387"/>
      <c r="CS78" s="387"/>
      <c r="CT78" s="387"/>
      <c r="CU78" s="387"/>
      <c r="CV78" s="387"/>
      <c r="CW78" s="387"/>
      <c r="CX78" s="387"/>
      <c r="CY78" s="387"/>
      <c r="CZ78" s="387"/>
      <c r="DA78" s="387"/>
      <c r="DB78" s="387"/>
      <c r="DC78" s="387"/>
      <c r="DD78" s="387"/>
      <c r="DE78" s="387"/>
      <c r="DF78" s="387"/>
      <c r="DG78" s="387"/>
      <c r="DH78" s="387"/>
      <c r="DI78" s="387"/>
      <c r="DJ78" s="387"/>
      <c r="DK78" s="387"/>
      <c r="DL78" s="387"/>
      <c r="DM78" s="387"/>
      <c r="DN78" s="387"/>
      <c r="DO78" s="387"/>
      <c r="DP78" s="387"/>
      <c r="DQ78" s="387"/>
      <c r="DR78" s="387"/>
      <c r="DS78" s="387"/>
      <c r="DT78" s="387"/>
      <c r="DU78" s="387"/>
      <c r="DV78" s="387"/>
      <c r="DW78" s="387"/>
      <c r="DX78" s="387"/>
      <c r="DY78" s="387"/>
      <c r="DZ78" s="387"/>
      <c r="EA78" s="387"/>
      <c r="EB78" s="387"/>
      <c r="EC78" s="387"/>
      <c r="ED78" s="387"/>
      <c r="EE78" s="387"/>
      <c r="EF78" s="387"/>
      <c r="EG78" s="387"/>
      <c r="EH78" s="387"/>
      <c r="EI78" s="387"/>
      <c r="EJ78" s="387"/>
      <c r="EK78" s="387"/>
      <c r="EL78" s="387"/>
      <c r="EM78" s="387"/>
      <c r="EN78" s="387"/>
      <c r="EO78" s="387"/>
      <c r="EP78" s="387"/>
      <c r="EQ78" s="387"/>
      <c r="ER78" s="387"/>
      <c r="ES78" s="387"/>
      <c r="ET78" s="387"/>
      <c r="EU78" s="387"/>
      <c r="EV78" s="387"/>
      <c r="EW78" s="387"/>
      <c r="EX78" s="387"/>
      <c r="EY78" s="387"/>
      <c r="EZ78" s="387"/>
      <c r="FA78" s="387"/>
      <c r="FB78" s="387"/>
      <c r="FC78" s="387"/>
      <c r="FD78" s="387"/>
      <c r="FE78" s="387"/>
      <c r="FF78" s="387"/>
      <c r="FG78" s="387"/>
      <c r="FH78" s="387"/>
      <c r="FI78" s="387"/>
      <c r="FJ78" s="387"/>
      <c r="FK78" s="387"/>
      <c r="FL78" s="387"/>
      <c r="FM78" s="387"/>
      <c r="FN78" s="387"/>
      <c r="FO78" s="387"/>
      <c r="FP78" s="387"/>
      <c r="FQ78" s="387"/>
      <c r="FR78" s="387"/>
      <c r="FS78" s="387"/>
      <c r="FT78" s="387"/>
      <c r="FU78" s="387"/>
      <c r="FV78" s="387"/>
      <c r="FW78" s="387"/>
      <c r="FX78" s="387"/>
      <c r="FY78" s="387"/>
      <c r="FZ78" s="387"/>
      <c r="GA78" s="387"/>
      <c r="GB78" s="387"/>
      <c r="GC78" s="387"/>
      <c r="GD78" s="387"/>
      <c r="GE78" s="387"/>
      <c r="GF78" s="387"/>
      <c r="GG78" s="387"/>
      <c r="GH78" s="387"/>
      <c r="GI78" s="387"/>
      <c r="GJ78" s="387"/>
      <c r="GK78" s="387"/>
      <c r="GL78" s="387"/>
      <c r="GM78" s="387"/>
      <c r="GN78" s="387"/>
      <c r="GO78" s="387"/>
      <c r="GP78" s="387"/>
      <c r="GQ78" s="387"/>
      <c r="GR78" s="387"/>
      <c r="GS78" s="387"/>
      <c r="GT78" s="387"/>
      <c r="GU78" s="387"/>
      <c r="GV78" s="387"/>
      <c r="GW78" s="387"/>
      <c r="GX78" s="387"/>
      <c r="GY78" s="387"/>
      <c r="GZ78" s="387"/>
      <c r="HA78" s="387"/>
      <c r="HB78" s="387"/>
      <c r="HC78" s="387"/>
      <c r="HD78" s="387"/>
      <c r="HE78" s="387"/>
      <c r="HF78" s="387"/>
      <c r="HG78" s="387"/>
      <c r="HH78" s="387"/>
      <c r="HI78" s="387"/>
      <c r="HJ78" s="387"/>
      <c r="HK78" s="387"/>
      <c r="HL78" s="387"/>
      <c r="HM78" s="387"/>
      <c r="HN78" s="387"/>
      <c r="HO78" s="387"/>
      <c r="HP78" s="387"/>
      <c r="HQ78" s="387"/>
      <c r="HR78" s="387"/>
      <c r="HS78" s="387"/>
      <c r="HT78" s="387"/>
      <c r="HU78" s="387"/>
      <c r="HV78" s="387"/>
      <c r="HW78" s="387"/>
      <c r="HX78" s="387"/>
      <c r="HY78" s="387"/>
      <c r="HZ78" s="387"/>
      <c r="IA78" s="387"/>
      <c r="IB78" s="387"/>
      <c r="IC78" s="387"/>
      <c r="ID78" s="387"/>
      <c r="IE78" s="387"/>
      <c r="IF78" s="387"/>
      <c r="IG78" s="387"/>
      <c r="IH78" s="387"/>
      <c r="II78" s="387"/>
      <c r="IJ78" s="387"/>
      <c r="IK78" s="387"/>
      <c r="IL78" s="387"/>
      <c r="IM78" s="387"/>
      <c r="IN78" s="387"/>
      <c r="IO78" s="387"/>
      <c r="IP78" s="387"/>
      <c r="IQ78" s="387"/>
      <c r="IR78" s="387"/>
      <c r="IS78" s="387"/>
      <c r="IT78" s="387"/>
      <c r="IU78" s="391"/>
    </row>
    <row r="79" spans="1:255" ht="27.6" customHeight="1" thickBot="1">
      <c r="A79" s="406"/>
      <c r="B79" s="1114"/>
      <c r="C79" s="284"/>
      <c r="D79" s="548" t="s">
        <v>1520</v>
      </c>
      <c r="E79" s="280"/>
      <c r="F79" s="248"/>
      <c r="G79" s="248"/>
      <c r="H79" s="248"/>
      <c r="I79" s="248"/>
      <c r="J79" s="248"/>
      <c r="K79" s="248"/>
      <c r="L79" s="387"/>
      <c r="M79" s="387"/>
      <c r="N79" s="387"/>
      <c r="O79" s="387"/>
      <c r="P79" s="387"/>
      <c r="Q79" s="387"/>
      <c r="R79" s="387"/>
      <c r="S79" s="387"/>
      <c r="T79" s="387"/>
      <c r="U79" s="387"/>
      <c r="V79" s="387"/>
      <c r="W79" s="387"/>
      <c r="X79" s="387"/>
      <c r="Y79" s="387"/>
      <c r="Z79" s="387"/>
      <c r="AA79" s="387"/>
      <c r="AB79" s="387"/>
      <c r="AC79" s="387"/>
      <c r="AD79" s="387"/>
      <c r="AE79" s="387"/>
      <c r="AF79" s="387"/>
      <c r="AG79" s="387"/>
      <c r="AH79" s="387"/>
      <c r="AI79" s="387"/>
      <c r="AJ79" s="387"/>
      <c r="AK79" s="387"/>
      <c r="AL79" s="387"/>
      <c r="AM79" s="387"/>
      <c r="AN79" s="387"/>
      <c r="AO79" s="387"/>
      <c r="AP79" s="387"/>
      <c r="AQ79" s="387"/>
      <c r="AR79" s="387"/>
      <c r="AS79" s="387"/>
      <c r="AT79" s="387"/>
      <c r="AU79" s="387"/>
      <c r="AV79" s="387"/>
      <c r="AW79" s="387"/>
      <c r="AX79" s="387"/>
      <c r="AY79" s="387"/>
      <c r="AZ79" s="387"/>
      <c r="BA79" s="387"/>
      <c r="BB79" s="387"/>
      <c r="BC79" s="387"/>
      <c r="BD79" s="387"/>
      <c r="BE79" s="387"/>
      <c r="BF79" s="387"/>
      <c r="BG79" s="387"/>
      <c r="BH79" s="387"/>
      <c r="BI79" s="387"/>
      <c r="BJ79" s="387"/>
      <c r="BK79" s="387"/>
      <c r="BL79" s="387"/>
      <c r="BM79" s="387"/>
      <c r="BN79" s="387"/>
      <c r="BO79" s="387"/>
      <c r="BP79" s="387"/>
      <c r="BQ79" s="387"/>
      <c r="BR79" s="387"/>
      <c r="BS79" s="387"/>
      <c r="BT79" s="387"/>
      <c r="BU79" s="387"/>
      <c r="BV79" s="387"/>
      <c r="BW79" s="387"/>
      <c r="BX79" s="387"/>
      <c r="BY79" s="387"/>
      <c r="BZ79" s="387"/>
      <c r="CA79" s="387"/>
      <c r="CB79" s="387"/>
      <c r="CC79" s="387"/>
      <c r="CD79" s="387"/>
      <c r="CE79" s="387"/>
      <c r="CF79" s="387"/>
      <c r="CG79" s="387"/>
      <c r="CH79" s="387"/>
      <c r="CI79" s="387"/>
      <c r="CJ79" s="387"/>
      <c r="CK79" s="387"/>
      <c r="CL79" s="387"/>
      <c r="CM79" s="387"/>
      <c r="CN79" s="387"/>
      <c r="CO79" s="387"/>
      <c r="CP79" s="387"/>
      <c r="CQ79" s="387"/>
      <c r="CR79" s="387"/>
      <c r="CS79" s="387"/>
      <c r="CT79" s="387"/>
      <c r="CU79" s="387"/>
      <c r="CV79" s="387"/>
      <c r="CW79" s="387"/>
      <c r="CX79" s="387"/>
      <c r="CY79" s="387"/>
      <c r="CZ79" s="387"/>
      <c r="DA79" s="387"/>
      <c r="DB79" s="387"/>
      <c r="DC79" s="387"/>
      <c r="DD79" s="387"/>
      <c r="DE79" s="387"/>
      <c r="DF79" s="387"/>
      <c r="DG79" s="387"/>
      <c r="DH79" s="387"/>
      <c r="DI79" s="387"/>
      <c r="DJ79" s="387"/>
      <c r="DK79" s="387"/>
      <c r="DL79" s="387"/>
      <c r="DM79" s="387"/>
      <c r="DN79" s="387"/>
      <c r="DO79" s="387"/>
      <c r="DP79" s="387"/>
      <c r="DQ79" s="387"/>
      <c r="DR79" s="387"/>
      <c r="DS79" s="387"/>
      <c r="DT79" s="387"/>
      <c r="DU79" s="387"/>
      <c r="DV79" s="387"/>
      <c r="DW79" s="387"/>
      <c r="DX79" s="387"/>
      <c r="DY79" s="387"/>
      <c r="DZ79" s="387"/>
      <c r="EA79" s="387"/>
      <c r="EB79" s="387"/>
      <c r="EC79" s="387"/>
      <c r="ED79" s="387"/>
      <c r="EE79" s="387"/>
      <c r="EF79" s="387"/>
      <c r="EG79" s="387"/>
      <c r="EH79" s="387"/>
      <c r="EI79" s="387"/>
      <c r="EJ79" s="387"/>
      <c r="EK79" s="387"/>
      <c r="EL79" s="387"/>
      <c r="EM79" s="387"/>
      <c r="EN79" s="387"/>
      <c r="EO79" s="387"/>
      <c r="EP79" s="387"/>
      <c r="EQ79" s="387"/>
      <c r="ER79" s="387"/>
      <c r="ES79" s="387"/>
      <c r="ET79" s="387"/>
      <c r="EU79" s="387"/>
      <c r="EV79" s="387"/>
      <c r="EW79" s="387"/>
      <c r="EX79" s="387"/>
      <c r="EY79" s="387"/>
      <c r="EZ79" s="387"/>
      <c r="FA79" s="387"/>
      <c r="FB79" s="387"/>
      <c r="FC79" s="387"/>
      <c r="FD79" s="387"/>
      <c r="FE79" s="387"/>
      <c r="FF79" s="387"/>
      <c r="FG79" s="387"/>
      <c r="FH79" s="387"/>
      <c r="FI79" s="387"/>
      <c r="FJ79" s="387"/>
      <c r="FK79" s="387"/>
      <c r="FL79" s="387"/>
      <c r="FM79" s="387"/>
      <c r="FN79" s="387"/>
      <c r="FO79" s="387"/>
      <c r="FP79" s="387"/>
      <c r="FQ79" s="387"/>
      <c r="FR79" s="387"/>
      <c r="FS79" s="387"/>
      <c r="FT79" s="387"/>
      <c r="FU79" s="387"/>
      <c r="FV79" s="387"/>
      <c r="FW79" s="387"/>
      <c r="FX79" s="387"/>
      <c r="FY79" s="387"/>
      <c r="FZ79" s="387"/>
      <c r="GA79" s="387"/>
      <c r="GB79" s="387"/>
      <c r="GC79" s="387"/>
      <c r="GD79" s="387"/>
      <c r="GE79" s="387"/>
      <c r="GF79" s="387"/>
      <c r="GG79" s="387"/>
      <c r="GH79" s="387"/>
      <c r="GI79" s="387"/>
      <c r="GJ79" s="387"/>
      <c r="GK79" s="387"/>
      <c r="GL79" s="387"/>
      <c r="GM79" s="387"/>
      <c r="GN79" s="387"/>
      <c r="GO79" s="387"/>
      <c r="GP79" s="387"/>
      <c r="GQ79" s="387"/>
      <c r="GR79" s="387"/>
      <c r="GS79" s="387"/>
      <c r="GT79" s="387"/>
      <c r="GU79" s="387"/>
      <c r="GV79" s="387"/>
      <c r="GW79" s="387"/>
      <c r="GX79" s="387"/>
      <c r="GY79" s="387"/>
      <c r="GZ79" s="387"/>
      <c r="HA79" s="387"/>
      <c r="HB79" s="387"/>
      <c r="HC79" s="387"/>
      <c r="HD79" s="387"/>
      <c r="HE79" s="387"/>
      <c r="HF79" s="387"/>
      <c r="HG79" s="387"/>
      <c r="HH79" s="387"/>
      <c r="HI79" s="387"/>
      <c r="HJ79" s="387"/>
      <c r="HK79" s="387"/>
      <c r="HL79" s="387"/>
      <c r="HM79" s="387"/>
      <c r="HN79" s="387"/>
      <c r="HO79" s="387"/>
      <c r="HP79" s="387"/>
      <c r="HQ79" s="387"/>
      <c r="HR79" s="387"/>
      <c r="HS79" s="387"/>
      <c r="HT79" s="387"/>
      <c r="HU79" s="387"/>
      <c r="HV79" s="387"/>
      <c r="HW79" s="387"/>
      <c r="HX79" s="387"/>
      <c r="HY79" s="387"/>
      <c r="HZ79" s="387"/>
      <c r="IA79" s="387"/>
      <c r="IB79" s="387"/>
      <c r="IC79" s="387"/>
      <c r="ID79" s="387"/>
      <c r="IE79" s="387"/>
      <c r="IF79" s="387"/>
      <c r="IG79" s="387"/>
      <c r="IH79" s="387"/>
      <c r="II79" s="387"/>
      <c r="IJ79" s="387"/>
      <c r="IK79" s="387"/>
      <c r="IL79" s="387"/>
      <c r="IM79" s="387"/>
      <c r="IN79" s="387"/>
      <c r="IO79" s="387"/>
      <c r="IP79" s="387"/>
      <c r="IQ79" s="387"/>
      <c r="IR79" s="387"/>
      <c r="IS79" s="387"/>
      <c r="IT79" s="387"/>
      <c r="IU79" s="391"/>
    </row>
    <row r="80" spans="1:255" ht="24" customHeight="1" thickBot="1">
      <c r="A80" s="406"/>
      <c r="B80" s="349" t="s">
        <v>232</v>
      </c>
      <c r="C80" s="371"/>
      <c r="D80" s="358"/>
      <c r="E80" s="280"/>
      <c r="F80" s="248"/>
      <c r="G80" s="248"/>
      <c r="H80" s="248"/>
      <c r="I80" s="248"/>
      <c r="J80" s="248"/>
      <c r="K80" s="248"/>
      <c r="L80" s="387"/>
      <c r="M80" s="387"/>
      <c r="N80" s="387"/>
      <c r="O80" s="387"/>
      <c r="P80" s="387"/>
      <c r="Q80" s="387"/>
      <c r="R80" s="387"/>
      <c r="S80" s="387"/>
      <c r="T80" s="387"/>
      <c r="U80" s="387"/>
      <c r="V80" s="387"/>
      <c r="W80" s="387"/>
      <c r="X80" s="387"/>
      <c r="Y80" s="387"/>
      <c r="Z80" s="387"/>
      <c r="AA80" s="387"/>
      <c r="AB80" s="387"/>
      <c r="AC80" s="387"/>
      <c r="AD80" s="387"/>
      <c r="AE80" s="387"/>
      <c r="AF80" s="387"/>
      <c r="AG80" s="387"/>
      <c r="AH80" s="387"/>
      <c r="AI80" s="387"/>
      <c r="AJ80" s="387"/>
      <c r="AK80" s="387"/>
      <c r="AL80" s="387"/>
      <c r="AM80" s="387"/>
      <c r="AN80" s="387"/>
      <c r="AO80" s="387"/>
      <c r="AP80" s="387"/>
      <c r="AQ80" s="387"/>
      <c r="AR80" s="387"/>
      <c r="AS80" s="387"/>
      <c r="AT80" s="387"/>
      <c r="AU80" s="387"/>
      <c r="AV80" s="387"/>
      <c r="AW80" s="387"/>
      <c r="AX80" s="387"/>
      <c r="AY80" s="387"/>
      <c r="AZ80" s="387"/>
      <c r="BA80" s="387"/>
      <c r="BB80" s="387"/>
      <c r="BC80" s="387"/>
      <c r="BD80" s="387"/>
      <c r="BE80" s="387"/>
      <c r="BF80" s="387"/>
      <c r="BG80" s="387"/>
      <c r="BH80" s="387"/>
      <c r="BI80" s="387"/>
      <c r="BJ80" s="387"/>
      <c r="BK80" s="387"/>
      <c r="BL80" s="387"/>
      <c r="BM80" s="387"/>
      <c r="BN80" s="387"/>
      <c r="BO80" s="387"/>
      <c r="BP80" s="387"/>
      <c r="BQ80" s="387"/>
      <c r="BR80" s="387"/>
      <c r="BS80" s="387"/>
      <c r="BT80" s="387"/>
      <c r="BU80" s="387"/>
      <c r="BV80" s="387"/>
      <c r="BW80" s="387"/>
      <c r="BX80" s="387"/>
      <c r="BY80" s="387"/>
      <c r="BZ80" s="387"/>
      <c r="CA80" s="387"/>
      <c r="CB80" s="387"/>
      <c r="CC80" s="387"/>
      <c r="CD80" s="387"/>
      <c r="CE80" s="387"/>
      <c r="CF80" s="387"/>
      <c r="CG80" s="387"/>
      <c r="CH80" s="387"/>
      <c r="CI80" s="387"/>
      <c r="CJ80" s="387"/>
      <c r="CK80" s="387"/>
      <c r="CL80" s="387"/>
      <c r="CM80" s="387"/>
      <c r="CN80" s="387"/>
      <c r="CO80" s="387"/>
      <c r="CP80" s="387"/>
      <c r="CQ80" s="387"/>
      <c r="CR80" s="387"/>
      <c r="CS80" s="387"/>
      <c r="CT80" s="387"/>
      <c r="CU80" s="387"/>
      <c r="CV80" s="387"/>
      <c r="CW80" s="387"/>
      <c r="CX80" s="387"/>
      <c r="CY80" s="387"/>
      <c r="CZ80" s="387"/>
      <c r="DA80" s="387"/>
      <c r="DB80" s="387"/>
      <c r="DC80" s="387"/>
      <c r="DD80" s="387"/>
      <c r="DE80" s="387"/>
      <c r="DF80" s="387"/>
      <c r="DG80" s="387"/>
      <c r="DH80" s="387"/>
      <c r="DI80" s="387"/>
      <c r="DJ80" s="387"/>
      <c r="DK80" s="387"/>
      <c r="DL80" s="387"/>
      <c r="DM80" s="387"/>
      <c r="DN80" s="387"/>
      <c r="DO80" s="387"/>
      <c r="DP80" s="387"/>
      <c r="DQ80" s="387"/>
      <c r="DR80" s="387"/>
      <c r="DS80" s="387"/>
      <c r="DT80" s="387"/>
      <c r="DU80" s="387"/>
      <c r="DV80" s="387"/>
      <c r="DW80" s="387"/>
      <c r="DX80" s="387"/>
      <c r="DY80" s="387"/>
      <c r="DZ80" s="387"/>
      <c r="EA80" s="387"/>
      <c r="EB80" s="387"/>
      <c r="EC80" s="387"/>
      <c r="ED80" s="387"/>
      <c r="EE80" s="387"/>
      <c r="EF80" s="387"/>
      <c r="EG80" s="387"/>
      <c r="EH80" s="387"/>
      <c r="EI80" s="387"/>
      <c r="EJ80" s="387"/>
      <c r="EK80" s="387"/>
      <c r="EL80" s="387"/>
      <c r="EM80" s="387"/>
      <c r="EN80" s="387"/>
      <c r="EO80" s="387"/>
      <c r="EP80" s="387"/>
      <c r="EQ80" s="387"/>
      <c r="ER80" s="387"/>
      <c r="ES80" s="387"/>
      <c r="ET80" s="387"/>
      <c r="EU80" s="387"/>
      <c r="EV80" s="387"/>
      <c r="EW80" s="387"/>
      <c r="EX80" s="387"/>
      <c r="EY80" s="387"/>
      <c r="EZ80" s="387"/>
      <c r="FA80" s="387"/>
      <c r="FB80" s="387"/>
      <c r="FC80" s="387"/>
      <c r="FD80" s="387"/>
      <c r="FE80" s="387"/>
      <c r="FF80" s="387"/>
      <c r="FG80" s="387"/>
      <c r="FH80" s="387"/>
      <c r="FI80" s="387"/>
      <c r="FJ80" s="387"/>
      <c r="FK80" s="387"/>
      <c r="FL80" s="387"/>
      <c r="FM80" s="387"/>
      <c r="FN80" s="387"/>
      <c r="FO80" s="387"/>
      <c r="FP80" s="387"/>
      <c r="FQ80" s="387"/>
      <c r="FR80" s="387"/>
      <c r="FS80" s="387"/>
      <c r="FT80" s="387"/>
      <c r="FU80" s="387"/>
      <c r="FV80" s="387"/>
      <c r="FW80" s="387"/>
      <c r="FX80" s="387"/>
      <c r="FY80" s="387"/>
      <c r="FZ80" s="387"/>
      <c r="GA80" s="387"/>
      <c r="GB80" s="387"/>
      <c r="GC80" s="387"/>
      <c r="GD80" s="387"/>
      <c r="GE80" s="387"/>
      <c r="GF80" s="387"/>
      <c r="GG80" s="387"/>
      <c r="GH80" s="387"/>
      <c r="GI80" s="387"/>
      <c r="GJ80" s="387"/>
      <c r="GK80" s="387"/>
      <c r="GL80" s="387"/>
      <c r="GM80" s="387"/>
      <c r="GN80" s="387"/>
      <c r="GO80" s="387"/>
      <c r="GP80" s="387"/>
      <c r="GQ80" s="387"/>
      <c r="GR80" s="387"/>
      <c r="GS80" s="387"/>
      <c r="GT80" s="387"/>
      <c r="GU80" s="387"/>
      <c r="GV80" s="387"/>
      <c r="GW80" s="387"/>
      <c r="GX80" s="387"/>
      <c r="GY80" s="387"/>
      <c r="GZ80" s="387"/>
      <c r="HA80" s="387"/>
      <c r="HB80" s="387"/>
      <c r="HC80" s="387"/>
      <c r="HD80" s="387"/>
      <c r="HE80" s="387"/>
      <c r="HF80" s="387"/>
      <c r="HG80" s="387"/>
      <c r="HH80" s="387"/>
      <c r="HI80" s="387"/>
      <c r="HJ80" s="387"/>
      <c r="HK80" s="387"/>
      <c r="HL80" s="387"/>
      <c r="HM80" s="387"/>
      <c r="HN80" s="387"/>
      <c r="HO80" s="387"/>
      <c r="HP80" s="387"/>
      <c r="HQ80" s="387"/>
      <c r="HR80" s="387"/>
      <c r="HS80" s="387"/>
      <c r="HT80" s="387"/>
      <c r="HU80" s="387"/>
      <c r="HV80" s="387"/>
      <c r="HW80" s="387"/>
      <c r="HX80" s="387"/>
      <c r="HY80" s="387"/>
      <c r="HZ80" s="387"/>
      <c r="IA80" s="387"/>
      <c r="IB80" s="387"/>
      <c r="IC80" s="387"/>
      <c r="ID80" s="387"/>
      <c r="IE80" s="387"/>
      <c r="IF80" s="387"/>
      <c r="IG80" s="387"/>
      <c r="IH80" s="387"/>
      <c r="II80" s="387"/>
      <c r="IJ80" s="387"/>
      <c r="IK80" s="387"/>
      <c r="IL80" s="387"/>
      <c r="IM80" s="387"/>
      <c r="IN80" s="387"/>
      <c r="IO80" s="387"/>
      <c r="IP80" s="387"/>
      <c r="IQ80" s="387"/>
      <c r="IR80" s="387"/>
      <c r="IS80" s="387"/>
      <c r="IT80" s="387"/>
      <c r="IU80" s="391"/>
    </row>
    <row r="81" spans="1:255" ht="153.6" customHeight="1">
      <c r="A81" s="406"/>
      <c r="B81" s="1097" t="s">
        <v>233</v>
      </c>
      <c r="C81" s="345"/>
      <c r="D81" s="549" t="s">
        <v>502</v>
      </c>
      <c r="E81" s="280"/>
      <c r="F81" s="248"/>
      <c r="G81" s="248"/>
      <c r="H81" s="248"/>
      <c r="I81" s="248"/>
      <c r="J81" s="248"/>
      <c r="K81" s="248"/>
      <c r="L81" s="387"/>
      <c r="M81" s="387"/>
      <c r="N81" s="387"/>
      <c r="O81" s="387"/>
      <c r="P81" s="387"/>
      <c r="Q81" s="387"/>
      <c r="R81" s="387"/>
      <c r="S81" s="387"/>
      <c r="T81" s="387"/>
      <c r="U81" s="387"/>
      <c r="V81" s="387"/>
      <c r="W81" s="387"/>
      <c r="X81" s="387"/>
      <c r="Y81" s="387"/>
      <c r="Z81" s="387"/>
      <c r="AA81" s="387"/>
      <c r="AB81" s="387"/>
      <c r="AC81" s="387"/>
      <c r="AD81" s="387"/>
      <c r="AE81" s="387"/>
      <c r="AF81" s="387"/>
      <c r="AG81" s="387"/>
      <c r="AH81" s="387"/>
      <c r="AI81" s="387"/>
      <c r="AJ81" s="387"/>
      <c r="AK81" s="387"/>
      <c r="AL81" s="387"/>
      <c r="AM81" s="387"/>
      <c r="AN81" s="387"/>
      <c r="AO81" s="387"/>
      <c r="AP81" s="387"/>
      <c r="AQ81" s="387"/>
      <c r="AR81" s="387"/>
      <c r="AS81" s="387"/>
      <c r="AT81" s="387"/>
      <c r="AU81" s="387"/>
      <c r="AV81" s="387"/>
      <c r="AW81" s="387"/>
      <c r="AX81" s="387"/>
      <c r="AY81" s="387"/>
      <c r="AZ81" s="387"/>
      <c r="BA81" s="387"/>
      <c r="BB81" s="387"/>
      <c r="BC81" s="387"/>
      <c r="BD81" s="387"/>
      <c r="BE81" s="387"/>
      <c r="BF81" s="387"/>
      <c r="BG81" s="387"/>
      <c r="BH81" s="387"/>
      <c r="BI81" s="387"/>
      <c r="BJ81" s="387"/>
      <c r="BK81" s="387"/>
      <c r="BL81" s="387"/>
      <c r="BM81" s="387"/>
      <c r="BN81" s="387"/>
      <c r="BO81" s="387"/>
      <c r="BP81" s="387"/>
      <c r="BQ81" s="387"/>
      <c r="BR81" s="387"/>
      <c r="BS81" s="387"/>
      <c r="BT81" s="387"/>
      <c r="BU81" s="387"/>
      <c r="BV81" s="387"/>
      <c r="BW81" s="387"/>
      <c r="BX81" s="387"/>
      <c r="BY81" s="387"/>
      <c r="BZ81" s="387"/>
      <c r="CA81" s="387"/>
      <c r="CB81" s="387"/>
      <c r="CC81" s="387"/>
      <c r="CD81" s="387"/>
      <c r="CE81" s="387"/>
      <c r="CF81" s="387"/>
      <c r="CG81" s="387"/>
      <c r="CH81" s="387"/>
      <c r="CI81" s="387"/>
      <c r="CJ81" s="387"/>
      <c r="CK81" s="387"/>
      <c r="CL81" s="387"/>
      <c r="CM81" s="387"/>
      <c r="CN81" s="387"/>
      <c r="CO81" s="387"/>
      <c r="CP81" s="387"/>
      <c r="CQ81" s="387"/>
      <c r="CR81" s="387"/>
      <c r="CS81" s="387"/>
      <c r="CT81" s="387"/>
      <c r="CU81" s="387"/>
      <c r="CV81" s="387"/>
      <c r="CW81" s="387"/>
      <c r="CX81" s="387"/>
      <c r="CY81" s="387"/>
      <c r="CZ81" s="387"/>
      <c r="DA81" s="387"/>
      <c r="DB81" s="387"/>
      <c r="DC81" s="387"/>
      <c r="DD81" s="387"/>
      <c r="DE81" s="387"/>
      <c r="DF81" s="387"/>
      <c r="DG81" s="387"/>
      <c r="DH81" s="387"/>
      <c r="DI81" s="387"/>
      <c r="DJ81" s="387"/>
      <c r="DK81" s="387"/>
      <c r="DL81" s="387"/>
      <c r="DM81" s="387"/>
      <c r="DN81" s="387"/>
      <c r="DO81" s="387"/>
      <c r="DP81" s="387"/>
      <c r="DQ81" s="387"/>
      <c r="DR81" s="387"/>
      <c r="DS81" s="387"/>
      <c r="DT81" s="387"/>
      <c r="DU81" s="387"/>
      <c r="DV81" s="387"/>
      <c r="DW81" s="387"/>
      <c r="DX81" s="387"/>
      <c r="DY81" s="387"/>
      <c r="DZ81" s="387"/>
      <c r="EA81" s="387"/>
      <c r="EB81" s="387"/>
      <c r="EC81" s="387"/>
      <c r="ED81" s="387"/>
      <c r="EE81" s="387"/>
      <c r="EF81" s="387"/>
      <c r="EG81" s="387"/>
      <c r="EH81" s="387"/>
      <c r="EI81" s="387"/>
      <c r="EJ81" s="387"/>
      <c r="EK81" s="387"/>
      <c r="EL81" s="387"/>
      <c r="EM81" s="387"/>
      <c r="EN81" s="387"/>
      <c r="EO81" s="387"/>
      <c r="EP81" s="387"/>
      <c r="EQ81" s="387"/>
      <c r="ER81" s="387"/>
      <c r="ES81" s="387"/>
      <c r="ET81" s="387"/>
      <c r="EU81" s="387"/>
      <c r="EV81" s="387"/>
      <c r="EW81" s="387"/>
      <c r="EX81" s="387"/>
      <c r="EY81" s="387"/>
      <c r="EZ81" s="387"/>
      <c r="FA81" s="387"/>
      <c r="FB81" s="387"/>
      <c r="FC81" s="387"/>
      <c r="FD81" s="387"/>
      <c r="FE81" s="387"/>
      <c r="FF81" s="387"/>
      <c r="FG81" s="387"/>
      <c r="FH81" s="387"/>
      <c r="FI81" s="387"/>
      <c r="FJ81" s="387"/>
      <c r="FK81" s="387"/>
      <c r="FL81" s="387"/>
      <c r="FM81" s="387"/>
      <c r="FN81" s="387"/>
      <c r="FO81" s="387"/>
      <c r="FP81" s="387"/>
      <c r="FQ81" s="387"/>
      <c r="FR81" s="387"/>
      <c r="FS81" s="387"/>
      <c r="FT81" s="387"/>
      <c r="FU81" s="387"/>
      <c r="FV81" s="387"/>
      <c r="FW81" s="387"/>
      <c r="FX81" s="387"/>
      <c r="FY81" s="387"/>
      <c r="FZ81" s="387"/>
      <c r="GA81" s="387"/>
      <c r="GB81" s="387"/>
      <c r="GC81" s="387"/>
      <c r="GD81" s="387"/>
      <c r="GE81" s="387"/>
      <c r="GF81" s="387"/>
      <c r="GG81" s="387"/>
      <c r="GH81" s="387"/>
      <c r="GI81" s="387"/>
      <c r="GJ81" s="387"/>
      <c r="GK81" s="387"/>
      <c r="GL81" s="387"/>
      <c r="GM81" s="387"/>
      <c r="GN81" s="387"/>
      <c r="GO81" s="387"/>
      <c r="GP81" s="387"/>
      <c r="GQ81" s="387"/>
      <c r="GR81" s="387"/>
      <c r="GS81" s="387"/>
      <c r="GT81" s="387"/>
      <c r="GU81" s="387"/>
      <c r="GV81" s="387"/>
      <c r="GW81" s="387"/>
      <c r="GX81" s="387"/>
      <c r="GY81" s="387"/>
      <c r="GZ81" s="387"/>
      <c r="HA81" s="387"/>
      <c r="HB81" s="387"/>
      <c r="HC81" s="387"/>
      <c r="HD81" s="387"/>
      <c r="HE81" s="387"/>
      <c r="HF81" s="387"/>
      <c r="HG81" s="387"/>
      <c r="HH81" s="387"/>
      <c r="HI81" s="387"/>
      <c r="HJ81" s="387"/>
      <c r="HK81" s="387"/>
      <c r="HL81" s="387"/>
      <c r="HM81" s="387"/>
      <c r="HN81" s="387"/>
      <c r="HO81" s="387"/>
      <c r="HP81" s="387"/>
      <c r="HQ81" s="387"/>
      <c r="HR81" s="387"/>
      <c r="HS81" s="387"/>
      <c r="HT81" s="387"/>
      <c r="HU81" s="387"/>
      <c r="HV81" s="387"/>
      <c r="HW81" s="387"/>
      <c r="HX81" s="387"/>
      <c r="HY81" s="387"/>
      <c r="HZ81" s="387"/>
      <c r="IA81" s="387"/>
      <c r="IB81" s="387"/>
      <c r="IC81" s="387"/>
      <c r="ID81" s="387"/>
      <c r="IE81" s="387"/>
      <c r="IF81" s="387"/>
      <c r="IG81" s="387"/>
      <c r="IH81" s="387"/>
      <c r="II81" s="387"/>
      <c r="IJ81" s="387"/>
      <c r="IK81" s="387"/>
      <c r="IL81" s="387"/>
      <c r="IM81" s="387"/>
      <c r="IN81" s="387"/>
      <c r="IO81" s="387"/>
      <c r="IP81" s="387"/>
      <c r="IQ81" s="387"/>
      <c r="IR81" s="387"/>
      <c r="IS81" s="387"/>
      <c r="IT81" s="387"/>
      <c r="IU81" s="391"/>
    </row>
    <row r="82" spans="1:255" ht="123" customHeight="1">
      <c r="A82" s="406"/>
      <c r="B82" s="1113"/>
      <c r="C82" s="348"/>
      <c r="D82" s="546" t="s">
        <v>503</v>
      </c>
      <c r="E82" s="280"/>
      <c r="F82" s="248"/>
      <c r="G82" s="248"/>
      <c r="H82" s="248"/>
      <c r="I82" s="248"/>
      <c r="J82" s="248"/>
      <c r="K82" s="248"/>
      <c r="L82" s="387"/>
      <c r="M82" s="387"/>
      <c r="N82" s="387"/>
      <c r="O82" s="387"/>
      <c r="P82" s="387"/>
      <c r="Q82" s="387"/>
      <c r="R82" s="387"/>
      <c r="S82" s="387"/>
      <c r="T82" s="387"/>
      <c r="U82" s="387"/>
      <c r="V82" s="387"/>
      <c r="W82" s="387"/>
      <c r="X82" s="387"/>
      <c r="Y82" s="387"/>
      <c r="Z82" s="387"/>
      <c r="AA82" s="387"/>
      <c r="AB82" s="387"/>
      <c r="AC82" s="387"/>
      <c r="AD82" s="387"/>
      <c r="AE82" s="387"/>
      <c r="AF82" s="387"/>
      <c r="AG82" s="387"/>
      <c r="AH82" s="387"/>
      <c r="AI82" s="387"/>
      <c r="AJ82" s="387"/>
      <c r="AK82" s="387"/>
      <c r="AL82" s="387"/>
      <c r="AM82" s="387"/>
      <c r="AN82" s="387"/>
      <c r="AO82" s="387"/>
      <c r="AP82" s="387"/>
      <c r="AQ82" s="387"/>
      <c r="AR82" s="387"/>
      <c r="AS82" s="387"/>
      <c r="AT82" s="387"/>
      <c r="AU82" s="387"/>
      <c r="AV82" s="387"/>
      <c r="AW82" s="387"/>
      <c r="AX82" s="387"/>
      <c r="AY82" s="387"/>
      <c r="AZ82" s="387"/>
      <c r="BA82" s="387"/>
      <c r="BB82" s="387"/>
      <c r="BC82" s="387"/>
      <c r="BD82" s="387"/>
      <c r="BE82" s="387"/>
      <c r="BF82" s="387"/>
      <c r="BG82" s="387"/>
      <c r="BH82" s="387"/>
      <c r="BI82" s="387"/>
      <c r="BJ82" s="387"/>
      <c r="BK82" s="387"/>
      <c r="BL82" s="387"/>
      <c r="BM82" s="387"/>
      <c r="BN82" s="387"/>
      <c r="BO82" s="387"/>
      <c r="BP82" s="387"/>
      <c r="BQ82" s="387"/>
      <c r="BR82" s="387"/>
      <c r="BS82" s="387"/>
      <c r="BT82" s="387"/>
      <c r="BU82" s="387"/>
      <c r="BV82" s="387"/>
      <c r="BW82" s="387"/>
      <c r="BX82" s="387"/>
      <c r="BY82" s="387"/>
      <c r="BZ82" s="387"/>
      <c r="CA82" s="387"/>
      <c r="CB82" s="387"/>
      <c r="CC82" s="387"/>
      <c r="CD82" s="387"/>
      <c r="CE82" s="387"/>
      <c r="CF82" s="387"/>
      <c r="CG82" s="387"/>
      <c r="CH82" s="387"/>
      <c r="CI82" s="387"/>
      <c r="CJ82" s="387"/>
      <c r="CK82" s="387"/>
      <c r="CL82" s="387"/>
      <c r="CM82" s="387"/>
      <c r="CN82" s="387"/>
      <c r="CO82" s="387"/>
      <c r="CP82" s="387"/>
      <c r="CQ82" s="387"/>
      <c r="CR82" s="387"/>
      <c r="CS82" s="387"/>
      <c r="CT82" s="387"/>
      <c r="CU82" s="387"/>
      <c r="CV82" s="387"/>
      <c r="CW82" s="387"/>
      <c r="CX82" s="387"/>
      <c r="CY82" s="387"/>
      <c r="CZ82" s="387"/>
      <c r="DA82" s="387"/>
      <c r="DB82" s="387"/>
      <c r="DC82" s="387"/>
      <c r="DD82" s="387"/>
      <c r="DE82" s="387"/>
      <c r="DF82" s="387"/>
      <c r="DG82" s="387"/>
      <c r="DH82" s="387"/>
      <c r="DI82" s="387"/>
      <c r="DJ82" s="387"/>
      <c r="DK82" s="387"/>
      <c r="DL82" s="387"/>
      <c r="DM82" s="387"/>
      <c r="DN82" s="387"/>
      <c r="DO82" s="387"/>
      <c r="DP82" s="387"/>
      <c r="DQ82" s="387"/>
      <c r="DR82" s="387"/>
      <c r="DS82" s="387"/>
      <c r="DT82" s="387"/>
      <c r="DU82" s="387"/>
      <c r="DV82" s="387"/>
      <c r="DW82" s="387"/>
      <c r="DX82" s="387"/>
      <c r="DY82" s="387"/>
      <c r="DZ82" s="387"/>
      <c r="EA82" s="387"/>
      <c r="EB82" s="387"/>
      <c r="EC82" s="387"/>
      <c r="ED82" s="387"/>
      <c r="EE82" s="387"/>
      <c r="EF82" s="387"/>
      <c r="EG82" s="387"/>
      <c r="EH82" s="387"/>
      <c r="EI82" s="387"/>
      <c r="EJ82" s="387"/>
      <c r="EK82" s="387"/>
      <c r="EL82" s="387"/>
      <c r="EM82" s="387"/>
      <c r="EN82" s="387"/>
      <c r="EO82" s="387"/>
      <c r="EP82" s="387"/>
      <c r="EQ82" s="387"/>
      <c r="ER82" s="387"/>
      <c r="ES82" s="387"/>
      <c r="ET82" s="387"/>
      <c r="EU82" s="387"/>
      <c r="EV82" s="387"/>
      <c r="EW82" s="387"/>
      <c r="EX82" s="387"/>
      <c r="EY82" s="387"/>
      <c r="EZ82" s="387"/>
      <c r="FA82" s="387"/>
      <c r="FB82" s="387"/>
      <c r="FC82" s="387"/>
      <c r="FD82" s="387"/>
      <c r="FE82" s="387"/>
      <c r="FF82" s="387"/>
      <c r="FG82" s="387"/>
      <c r="FH82" s="387"/>
      <c r="FI82" s="387"/>
      <c r="FJ82" s="387"/>
      <c r="FK82" s="387"/>
      <c r="FL82" s="387"/>
      <c r="FM82" s="387"/>
      <c r="FN82" s="387"/>
      <c r="FO82" s="387"/>
      <c r="FP82" s="387"/>
      <c r="FQ82" s="387"/>
      <c r="FR82" s="387"/>
      <c r="FS82" s="387"/>
      <c r="FT82" s="387"/>
      <c r="FU82" s="387"/>
      <c r="FV82" s="387"/>
      <c r="FW82" s="387"/>
      <c r="FX82" s="387"/>
      <c r="FY82" s="387"/>
      <c r="FZ82" s="387"/>
      <c r="GA82" s="387"/>
      <c r="GB82" s="387"/>
      <c r="GC82" s="387"/>
      <c r="GD82" s="387"/>
      <c r="GE82" s="387"/>
      <c r="GF82" s="387"/>
      <c r="GG82" s="387"/>
      <c r="GH82" s="387"/>
      <c r="GI82" s="387"/>
      <c r="GJ82" s="387"/>
      <c r="GK82" s="387"/>
      <c r="GL82" s="387"/>
      <c r="GM82" s="387"/>
      <c r="GN82" s="387"/>
      <c r="GO82" s="387"/>
      <c r="GP82" s="387"/>
      <c r="GQ82" s="387"/>
      <c r="GR82" s="387"/>
      <c r="GS82" s="387"/>
      <c r="GT82" s="387"/>
      <c r="GU82" s="387"/>
      <c r="GV82" s="387"/>
      <c r="GW82" s="387"/>
      <c r="GX82" s="387"/>
      <c r="GY82" s="387"/>
      <c r="GZ82" s="387"/>
      <c r="HA82" s="387"/>
      <c r="HB82" s="387"/>
      <c r="HC82" s="387"/>
      <c r="HD82" s="387"/>
      <c r="HE82" s="387"/>
      <c r="HF82" s="387"/>
      <c r="HG82" s="387"/>
      <c r="HH82" s="387"/>
      <c r="HI82" s="387"/>
      <c r="HJ82" s="387"/>
      <c r="HK82" s="387"/>
      <c r="HL82" s="387"/>
      <c r="HM82" s="387"/>
      <c r="HN82" s="387"/>
      <c r="HO82" s="387"/>
      <c r="HP82" s="387"/>
      <c r="HQ82" s="387"/>
      <c r="HR82" s="387"/>
      <c r="HS82" s="387"/>
      <c r="HT82" s="387"/>
      <c r="HU82" s="387"/>
      <c r="HV82" s="387"/>
      <c r="HW82" s="387"/>
      <c r="HX82" s="387"/>
      <c r="HY82" s="387"/>
      <c r="HZ82" s="387"/>
      <c r="IA82" s="387"/>
      <c r="IB82" s="387"/>
      <c r="IC82" s="387"/>
      <c r="ID82" s="387"/>
      <c r="IE82" s="387"/>
      <c r="IF82" s="387"/>
      <c r="IG82" s="387"/>
      <c r="IH82" s="387"/>
      <c r="II82" s="387"/>
      <c r="IJ82" s="387"/>
      <c r="IK82" s="387"/>
      <c r="IL82" s="387"/>
      <c r="IM82" s="387"/>
      <c r="IN82" s="387"/>
      <c r="IO82" s="387"/>
      <c r="IP82" s="387"/>
      <c r="IQ82" s="387"/>
      <c r="IR82" s="387"/>
      <c r="IS82" s="387"/>
      <c r="IT82" s="387"/>
      <c r="IU82" s="391"/>
    </row>
    <row r="83" spans="1:255" ht="63" customHeight="1">
      <c r="A83" s="406"/>
      <c r="B83" s="1113"/>
      <c r="C83" s="348"/>
      <c r="D83" s="546" t="s">
        <v>504</v>
      </c>
      <c r="E83" s="280"/>
      <c r="F83" s="248"/>
      <c r="G83" s="248"/>
      <c r="H83" s="248"/>
      <c r="I83" s="248"/>
      <c r="J83" s="248"/>
      <c r="K83" s="248"/>
      <c r="L83" s="387"/>
      <c r="M83" s="387"/>
      <c r="N83" s="387"/>
      <c r="O83" s="387"/>
      <c r="P83" s="387"/>
      <c r="Q83" s="387"/>
      <c r="R83" s="387"/>
      <c r="S83" s="387"/>
      <c r="T83" s="387"/>
      <c r="U83" s="387"/>
      <c r="V83" s="387"/>
      <c r="W83" s="387"/>
      <c r="X83" s="387"/>
      <c r="Y83" s="387"/>
      <c r="Z83" s="387"/>
      <c r="AA83" s="387"/>
      <c r="AB83" s="387"/>
      <c r="AC83" s="387"/>
      <c r="AD83" s="387"/>
      <c r="AE83" s="387"/>
      <c r="AF83" s="387"/>
      <c r="AG83" s="387"/>
      <c r="AH83" s="387"/>
      <c r="AI83" s="387"/>
      <c r="AJ83" s="387"/>
      <c r="AK83" s="387"/>
      <c r="AL83" s="387"/>
      <c r="AM83" s="387"/>
      <c r="AN83" s="387"/>
      <c r="AO83" s="387"/>
      <c r="AP83" s="387"/>
      <c r="AQ83" s="387"/>
      <c r="AR83" s="387"/>
      <c r="AS83" s="387"/>
      <c r="AT83" s="387"/>
      <c r="AU83" s="387"/>
      <c r="AV83" s="387"/>
      <c r="AW83" s="387"/>
      <c r="AX83" s="387"/>
      <c r="AY83" s="387"/>
      <c r="AZ83" s="387"/>
      <c r="BA83" s="387"/>
      <c r="BB83" s="387"/>
      <c r="BC83" s="387"/>
      <c r="BD83" s="387"/>
      <c r="BE83" s="387"/>
      <c r="BF83" s="387"/>
      <c r="BG83" s="387"/>
      <c r="BH83" s="387"/>
      <c r="BI83" s="387"/>
      <c r="BJ83" s="387"/>
      <c r="BK83" s="387"/>
      <c r="BL83" s="387"/>
      <c r="BM83" s="387"/>
      <c r="BN83" s="387"/>
      <c r="BO83" s="387"/>
      <c r="BP83" s="387"/>
      <c r="BQ83" s="387"/>
      <c r="BR83" s="387"/>
      <c r="BS83" s="387"/>
      <c r="BT83" s="387"/>
      <c r="BU83" s="387"/>
      <c r="BV83" s="387"/>
      <c r="BW83" s="387"/>
      <c r="BX83" s="387"/>
      <c r="BY83" s="387"/>
      <c r="BZ83" s="387"/>
      <c r="CA83" s="387"/>
      <c r="CB83" s="387"/>
      <c r="CC83" s="387"/>
      <c r="CD83" s="387"/>
      <c r="CE83" s="387"/>
      <c r="CF83" s="387"/>
      <c r="CG83" s="387"/>
      <c r="CH83" s="387"/>
      <c r="CI83" s="387"/>
      <c r="CJ83" s="387"/>
      <c r="CK83" s="387"/>
      <c r="CL83" s="387"/>
      <c r="CM83" s="387"/>
      <c r="CN83" s="387"/>
      <c r="CO83" s="387"/>
      <c r="CP83" s="387"/>
      <c r="CQ83" s="387"/>
      <c r="CR83" s="387"/>
      <c r="CS83" s="387"/>
      <c r="CT83" s="387"/>
      <c r="CU83" s="387"/>
      <c r="CV83" s="387"/>
      <c r="CW83" s="387"/>
      <c r="CX83" s="387"/>
      <c r="CY83" s="387"/>
      <c r="CZ83" s="387"/>
      <c r="DA83" s="387"/>
      <c r="DB83" s="387"/>
      <c r="DC83" s="387"/>
      <c r="DD83" s="387"/>
      <c r="DE83" s="387"/>
      <c r="DF83" s="387"/>
      <c r="DG83" s="387"/>
      <c r="DH83" s="387"/>
      <c r="DI83" s="387"/>
      <c r="DJ83" s="387"/>
      <c r="DK83" s="387"/>
      <c r="DL83" s="387"/>
      <c r="DM83" s="387"/>
      <c r="DN83" s="387"/>
      <c r="DO83" s="387"/>
      <c r="DP83" s="387"/>
      <c r="DQ83" s="387"/>
      <c r="DR83" s="387"/>
      <c r="DS83" s="387"/>
      <c r="DT83" s="387"/>
      <c r="DU83" s="387"/>
      <c r="DV83" s="387"/>
      <c r="DW83" s="387"/>
      <c r="DX83" s="387"/>
      <c r="DY83" s="387"/>
      <c r="DZ83" s="387"/>
      <c r="EA83" s="387"/>
      <c r="EB83" s="387"/>
      <c r="EC83" s="387"/>
      <c r="ED83" s="387"/>
      <c r="EE83" s="387"/>
      <c r="EF83" s="387"/>
      <c r="EG83" s="387"/>
      <c r="EH83" s="387"/>
      <c r="EI83" s="387"/>
      <c r="EJ83" s="387"/>
      <c r="EK83" s="387"/>
      <c r="EL83" s="387"/>
      <c r="EM83" s="387"/>
      <c r="EN83" s="387"/>
      <c r="EO83" s="387"/>
      <c r="EP83" s="387"/>
      <c r="EQ83" s="387"/>
      <c r="ER83" s="387"/>
      <c r="ES83" s="387"/>
      <c r="ET83" s="387"/>
      <c r="EU83" s="387"/>
      <c r="EV83" s="387"/>
      <c r="EW83" s="387"/>
      <c r="EX83" s="387"/>
      <c r="EY83" s="387"/>
      <c r="EZ83" s="387"/>
      <c r="FA83" s="387"/>
      <c r="FB83" s="387"/>
      <c r="FC83" s="387"/>
      <c r="FD83" s="387"/>
      <c r="FE83" s="387"/>
      <c r="FF83" s="387"/>
      <c r="FG83" s="387"/>
      <c r="FH83" s="387"/>
      <c r="FI83" s="387"/>
      <c r="FJ83" s="387"/>
      <c r="FK83" s="387"/>
      <c r="FL83" s="387"/>
      <c r="FM83" s="387"/>
      <c r="FN83" s="387"/>
      <c r="FO83" s="387"/>
      <c r="FP83" s="387"/>
      <c r="FQ83" s="387"/>
      <c r="FR83" s="387"/>
      <c r="FS83" s="387"/>
      <c r="FT83" s="387"/>
      <c r="FU83" s="387"/>
      <c r="FV83" s="387"/>
      <c r="FW83" s="387"/>
      <c r="FX83" s="387"/>
      <c r="FY83" s="387"/>
      <c r="FZ83" s="387"/>
      <c r="GA83" s="387"/>
      <c r="GB83" s="387"/>
      <c r="GC83" s="387"/>
      <c r="GD83" s="387"/>
      <c r="GE83" s="387"/>
      <c r="GF83" s="387"/>
      <c r="GG83" s="387"/>
      <c r="GH83" s="387"/>
      <c r="GI83" s="387"/>
      <c r="GJ83" s="387"/>
      <c r="GK83" s="387"/>
      <c r="GL83" s="387"/>
      <c r="GM83" s="387"/>
      <c r="GN83" s="387"/>
      <c r="GO83" s="387"/>
      <c r="GP83" s="387"/>
      <c r="GQ83" s="387"/>
      <c r="GR83" s="387"/>
      <c r="GS83" s="387"/>
      <c r="GT83" s="387"/>
      <c r="GU83" s="387"/>
      <c r="GV83" s="387"/>
      <c r="GW83" s="387"/>
      <c r="GX83" s="387"/>
      <c r="GY83" s="387"/>
      <c r="GZ83" s="387"/>
      <c r="HA83" s="387"/>
      <c r="HB83" s="387"/>
      <c r="HC83" s="387"/>
      <c r="HD83" s="387"/>
      <c r="HE83" s="387"/>
      <c r="HF83" s="387"/>
      <c r="HG83" s="387"/>
      <c r="HH83" s="387"/>
      <c r="HI83" s="387"/>
      <c r="HJ83" s="387"/>
      <c r="HK83" s="387"/>
      <c r="HL83" s="387"/>
      <c r="HM83" s="387"/>
      <c r="HN83" s="387"/>
      <c r="HO83" s="387"/>
      <c r="HP83" s="387"/>
      <c r="HQ83" s="387"/>
      <c r="HR83" s="387"/>
      <c r="HS83" s="387"/>
      <c r="HT83" s="387"/>
      <c r="HU83" s="387"/>
      <c r="HV83" s="387"/>
      <c r="HW83" s="387"/>
      <c r="HX83" s="387"/>
      <c r="HY83" s="387"/>
      <c r="HZ83" s="387"/>
      <c r="IA83" s="387"/>
      <c r="IB83" s="387"/>
      <c r="IC83" s="387"/>
      <c r="ID83" s="387"/>
      <c r="IE83" s="387"/>
      <c r="IF83" s="387"/>
      <c r="IG83" s="387"/>
      <c r="IH83" s="387"/>
      <c r="II83" s="387"/>
      <c r="IJ83" s="387"/>
      <c r="IK83" s="387"/>
      <c r="IL83" s="387"/>
      <c r="IM83" s="387"/>
      <c r="IN83" s="387"/>
      <c r="IO83" s="387"/>
      <c r="IP83" s="387"/>
      <c r="IQ83" s="387"/>
      <c r="IR83" s="387"/>
      <c r="IS83" s="387"/>
      <c r="IT83" s="387"/>
      <c r="IU83" s="391"/>
    </row>
    <row r="84" spans="1:255" ht="15" customHeight="1">
      <c r="A84" s="406"/>
      <c r="B84" s="1113"/>
      <c r="C84" s="348"/>
      <c r="D84" s="546" t="s">
        <v>505</v>
      </c>
      <c r="E84" s="280"/>
      <c r="F84" s="248"/>
      <c r="G84" s="248"/>
      <c r="H84" s="248"/>
      <c r="I84" s="248"/>
      <c r="J84" s="248"/>
      <c r="K84" s="248"/>
      <c r="L84" s="387"/>
      <c r="M84" s="387"/>
      <c r="N84" s="387"/>
      <c r="O84" s="387"/>
      <c r="P84" s="387"/>
      <c r="Q84" s="387"/>
      <c r="R84" s="387"/>
      <c r="S84" s="387"/>
      <c r="T84" s="387"/>
      <c r="U84" s="387"/>
      <c r="V84" s="387"/>
      <c r="W84" s="387"/>
      <c r="X84" s="387"/>
      <c r="Y84" s="387"/>
      <c r="Z84" s="387"/>
      <c r="AA84" s="387"/>
      <c r="AB84" s="387"/>
      <c r="AC84" s="387"/>
      <c r="AD84" s="387"/>
      <c r="AE84" s="387"/>
      <c r="AF84" s="387"/>
      <c r="AG84" s="387"/>
      <c r="AH84" s="387"/>
      <c r="AI84" s="387"/>
      <c r="AJ84" s="387"/>
      <c r="AK84" s="387"/>
      <c r="AL84" s="387"/>
      <c r="AM84" s="387"/>
      <c r="AN84" s="387"/>
      <c r="AO84" s="387"/>
      <c r="AP84" s="387"/>
      <c r="AQ84" s="387"/>
      <c r="AR84" s="387"/>
      <c r="AS84" s="387"/>
      <c r="AT84" s="387"/>
      <c r="AU84" s="387"/>
      <c r="AV84" s="387"/>
      <c r="AW84" s="387"/>
      <c r="AX84" s="387"/>
      <c r="AY84" s="387"/>
      <c r="AZ84" s="387"/>
      <c r="BA84" s="387"/>
      <c r="BB84" s="387"/>
      <c r="BC84" s="387"/>
      <c r="BD84" s="387"/>
      <c r="BE84" s="387"/>
      <c r="BF84" s="387"/>
      <c r="BG84" s="387"/>
      <c r="BH84" s="387"/>
      <c r="BI84" s="387"/>
      <c r="BJ84" s="387"/>
      <c r="BK84" s="387"/>
      <c r="BL84" s="387"/>
      <c r="BM84" s="387"/>
      <c r="BN84" s="387"/>
      <c r="BO84" s="387"/>
      <c r="BP84" s="387"/>
      <c r="BQ84" s="387"/>
      <c r="BR84" s="387"/>
      <c r="BS84" s="387"/>
      <c r="BT84" s="387"/>
      <c r="BU84" s="387"/>
      <c r="BV84" s="387"/>
      <c r="BW84" s="387"/>
      <c r="BX84" s="387"/>
      <c r="BY84" s="387"/>
      <c r="BZ84" s="387"/>
      <c r="CA84" s="387"/>
      <c r="CB84" s="387"/>
      <c r="CC84" s="387"/>
      <c r="CD84" s="387"/>
      <c r="CE84" s="387"/>
      <c r="CF84" s="387"/>
      <c r="CG84" s="387"/>
      <c r="CH84" s="387"/>
      <c r="CI84" s="387"/>
      <c r="CJ84" s="387"/>
      <c r="CK84" s="387"/>
      <c r="CL84" s="387"/>
      <c r="CM84" s="387"/>
      <c r="CN84" s="387"/>
      <c r="CO84" s="387"/>
      <c r="CP84" s="387"/>
      <c r="CQ84" s="387"/>
      <c r="CR84" s="387"/>
      <c r="CS84" s="387"/>
      <c r="CT84" s="387"/>
      <c r="CU84" s="387"/>
      <c r="CV84" s="387"/>
      <c r="CW84" s="387"/>
      <c r="CX84" s="387"/>
      <c r="CY84" s="387"/>
      <c r="CZ84" s="387"/>
      <c r="DA84" s="387"/>
      <c r="DB84" s="387"/>
      <c r="DC84" s="387"/>
      <c r="DD84" s="387"/>
      <c r="DE84" s="387"/>
      <c r="DF84" s="387"/>
      <c r="DG84" s="387"/>
      <c r="DH84" s="387"/>
      <c r="DI84" s="387"/>
      <c r="DJ84" s="387"/>
      <c r="DK84" s="387"/>
      <c r="DL84" s="387"/>
      <c r="DM84" s="387"/>
      <c r="DN84" s="387"/>
      <c r="DO84" s="387"/>
      <c r="DP84" s="387"/>
      <c r="DQ84" s="387"/>
      <c r="DR84" s="387"/>
      <c r="DS84" s="387"/>
      <c r="DT84" s="387"/>
      <c r="DU84" s="387"/>
      <c r="DV84" s="387"/>
      <c r="DW84" s="387"/>
      <c r="DX84" s="387"/>
      <c r="DY84" s="387"/>
      <c r="DZ84" s="387"/>
      <c r="EA84" s="387"/>
      <c r="EB84" s="387"/>
      <c r="EC84" s="387"/>
      <c r="ED84" s="387"/>
      <c r="EE84" s="387"/>
      <c r="EF84" s="387"/>
      <c r="EG84" s="387"/>
      <c r="EH84" s="387"/>
      <c r="EI84" s="387"/>
      <c r="EJ84" s="387"/>
      <c r="EK84" s="387"/>
      <c r="EL84" s="387"/>
      <c r="EM84" s="387"/>
      <c r="EN84" s="387"/>
      <c r="EO84" s="387"/>
      <c r="EP84" s="387"/>
      <c r="EQ84" s="387"/>
      <c r="ER84" s="387"/>
      <c r="ES84" s="387"/>
      <c r="ET84" s="387"/>
      <c r="EU84" s="387"/>
      <c r="EV84" s="387"/>
      <c r="EW84" s="387"/>
      <c r="EX84" s="387"/>
      <c r="EY84" s="387"/>
      <c r="EZ84" s="387"/>
      <c r="FA84" s="387"/>
      <c r="FB84" s="387"/>
      <c r="FC84" s="387"/>
      <c r="FD84" s="387"/>
      <c r="FE84" s="387"/>
      <c r="FF84" s="387"/>
      <c r="FG84" s="387"/>
      <c r="FH84" s="387"/>
      <c r="FI84" s="387"/>
      <c r="FJ84" s="387"/>
      <c r="FK84" s="387"/>
      <c r="FL84" s="387"/>
      <c r="FM84" s="387"/>
      <c r="FN84" s="387"/>
      <c r="FO84" s="387"/>
      <c r="FP84" s="387"/>
      <c r="FQ84" s="387"/>
      <c r="FR84" s="387"/>
      <c r="FS84" s="387"/>
      <c r="FT84" s="387"/>
      <c r="FU84" s="387"/>
      <c r="FV84" s="387"/>
      <c r="FW84" s="387"/>
      <c r="FX84" s="387"/>
      <c r="FY84" s="387"/>
      <c r="FZ84" s="387"/>
      <c r="GA84" s="387"/>
      <c r="GB84" s="387"/>
      <c r="GC84" s="387"/>
      <c r="GD84" s="387"/>
      <c r="GE84" s="387"/>
      <c r="GF84" s="387"/>
      <c r="GG84" s="387"/>
      <c r="GH84" s="387"/>
      <c r="GI84" s="387"/>
      <c r="GJ84" s="387"/>
      <c r="GK84" s="387"/>
      <c r="GL84" s="387"/>
      <c r="GM84" s="387"/>
      <c r="GN84" s="387"/>
      <c r="GO84" s="387"/>
      <c r="GP84" s="387"/>
      <c r="GQ84" s="387"/>
      <c r="GR84" s="387"/>
      <c r="GS84" s="387"/>
      <c r="GT84" s="387"/>
      <c r="GU84" s="387"/>
      <c r="GV84" s="387"/>
      <c r="GW84" s="387"/>
      <c r="GX84" s="387"/>
      <c r="GY84" s="387"/>
      <c r="GZ84" s="387"/>
      <c r="HA84" s="387"/>
      <c r="HB84" s="387"/>
      <c r="HC84" s="387"/>
      <c r="HD84" s="387"/>
      <c r="HE84" s="387"/>
      <c r="HF84" s="387"/>
      <c r="HG84" s="387"/>
      <c r="HH84" s="387"/>
      <c r="HI84" s="387"/>
      <c r="HJ84" s="387"/>
      <c r="HK84" s="387"/>
      <c r="HL84" s="387"/>
      <c r="HM84" s="387"/>
      <c r="HN84" s="387"/>
      <c r="HO84" s="387"/>
      <c r="HP84" s="387"/>
      <c r="HQ84" s="387"/>
      <c r="HR84" s="387"/>
      <c r="HS84" s="387"/>
      <c r="HT84" s="387"/>
      <c r="HU84" s="387"/>
      <c r="HV84" s="387"/>
      <c r="HW84" s="387"/>
      <c r="HX84" s="387"/>
      <c r="HY84" s="387"/>
      <c r="HZ84" s="387"/>
      <c r="IA84" s="387"/>
      <c r="IB84" s="387"/>
      <c r="IC84" s="387"/>
      <c r="ID84" s="387"/>
      <c r="IE84" s="387"/>
      <c r="IF84" s="387"/>
      <c r="IG84" s="387"/>
      <c r="IH84" s="387"/>
      <c r="II84" s="387"/>
      <c r="IJ84" s="387"/>
      <c r="IK84" s="387"/>
      <c r="IL84" s="387"/>
      <c r="IM84" s="387"/>
      <c r="IN84" s="387"/>
      <c r="IO84" s="387"/>
      <c r="IP84" s="387"/>
      <c r="IQ84" s="387"/>
      <c r="IR84" s="387"/>
      <c r="IS84" s="387"/>
      <c r="IT84" s="387"/>
      <c r="IU84" s="391"/>
    </row>
    <row r="85" spans="1:255" ht="55.35" customHeight="1">
      <c r="A85" s="406"/>
      <c r="B85" s="1113"/>
      <c r="C85" s="348"/>
      <c r="D85" s="550" t="s">
        <v>1521</v>
      </c>
      <c r="E85" s="280"/>
      <c r="F85" s="248"/>
      <c r="G85" s="248"/>
      <c r="H85" s="248"/>
      <c r="I85" s="248"/>
      <c r="J85" s="248"/>
      <c r="K85" s="248"/>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387"/>
      <c r="BF85" s="387"/>
      <c r="BG85" s="387"/>
      <c r="BH85" s="387"/>
      <c r="BI85" s="387"/>
      <c r="BJ85" s="387"/>
      <c r="BK85" s="387"/>
      <c r="BL85" s="387"/>
      <c r="BM85" s="387"/>
      <c r="BN85" s="387"/>
      <c r="BO85" s="387"/>
      <c r="BP85" s="387"/>
      <c r="BQ85" s="387"/>
      <c r="BR85" s="387"/>
      <c r="BS85" s="387"/>
      <c r="BT85" s="387"/>
      <c r="BU85" s="387"/>
      <c r="BV85" s="387"/>
      <c r="BW85" s="387"/>
      <c r="BX85" s="387"/>
      <c r="BY85" s="387"/>
      <c r="BZ85" s="387"/>
      <c r="CA85" s="387"/>
      <c r="CB85" s="387"/>
      <c r="CC85" s="387"/>
      <c r="CD85" s="387"/>
      <c r="CE85" s="387"/>
      <c r="CF85" s="387"/>
      <c r="CG85" s="387"/>
      <c r="CH85" s="387"/>
      <c r="CI85" s="387"/>
      <c r="CJ85" s="387"/>
      <c r="CK85" s="387"/>
      <c r="CL85" s="387"/>
      <c r="CM85" s="387"/>
      <c r="CN85" s="387"/>
      <c r="CO85" s="387"/>
      <c r="CP85" s="387"/>
      <c r="CQ85" s="387"/>
      <c r="CR85" s="387"/>
      <c r="CS85" s="387"/>
      <c r="CT85" s="387"/>
      <c r="CU85" s="387"/>
      <c r="CV85" s="387"/>
      <c r="CW85" s="387"/>
      <c r="CX85" s="387"/>
      <c r="CY85" s="387"/>
      <c r="CZ85" s="387"/>
      <c r="DA85" s="387"/>
      <c r="DB85" s="387"/>
      <c r="DC85" s="387"/>
      <c r="DD85" s="387"/>
      <c r="DE85" s="387"/>
      <c r="DF85" s="387"/>
      <c r="DG85" s="387"/>
      <c r="DH85" s="387"/>
      <c r="DI85" s="387"/>
      <c r="DJ85" s="387"/>
      <c r="DK85" s="387"/>
      <c r="DL85" s="387"/>
      <c r="DM85" s="387"/>
      <c r="DN85" s="387"/>
      <c r="DO85" s="387"/>
      <c r="DP85" s="387"/>
      <c r="DQ85" s="387"/>
      <c r="DR85" s="387"/>
      <c r="DS85" s="387"/>
      <c r="DT85" s="387"/>
      <c r="DU85" s="387"/>
      <c r="DV85" s="387"/>
      <c r="DW85" s="387"/>
      <c r="DX85" s="387"/>
      <c r="DY85" s="387"/>
      <c r="DZ85" s="387"/>
      <c r="EA85" s="387"/>
      <c r="EB85" s="387"/>
      <c r="EC85" s="387"/>
      <c r="ED85" s="387"/>
      <c r="EE85" s="387"/>
      <c r="EF85" s="387"/>
      <c r="EG85" s="387"/>
      <c r="EH85" s="387"/>
      <c r="EI85" s="387"/>
      <c r="EJ85" s="387"/>
      <c r="EK85" s="387"/>
      <c r="EL85" s="387"/>
      <c r="EM85" s="387"/>
      <c r="EN85" s="387"/>
      <c r="EO85" s="387"/>
      <c r="EP85" s="387"/>
      <c r="EQ85" s="387"/>
      <c r="ER85" s="387"/>
      <c r="ES85" s="387"/>
      <c r="ET85" s="387"/>
      <c r="EU85" s="387"/>
      <c r="EV85" s="387"/>
      <c r="EW85" s="387"/>
      <c r="EX85" s="387"/>
      <c r="EY85" s="387"/>
      <c r="EZ85" s="387"/>
      <c r="FA85" s="387"/>
      <c r="FB85" s="387"/>
      <c r="FC85" s="387"/>
      <c r="FD85" s="387"/>
      <c r="FE85" s="387"/>
      <c r="FF85" s="387"/>
      <c r="FG85" s="387"/>
      <c r="FH85" s="387"/>
      <c r="FI85" s="387"/>
      <c r="FJ85" s="387"/>
      <c r="FK85" s="387"/>
      <c r="FL85" s="387"/>
      <c r="FM85" s="387"/>
      <c r="FN85" s="387"/>
      <c r="FO85" s="387"/>
      <c r="FP85" s="387"/>
      <c r="FQ85" s="387"/>
      <c r="FR85" s="387"/>
      <c r="FS85" s="387"/>
      <c r="FT85" s="387"/>
      <c r="FU85" s="387"/>
      <c r="FV85" s="387"/>
      <c r="FW85" s="387"/>
      <c r="FX85" s="387"/>
      <c r="FY85" s="387"/>
      <c r="FZ85" s="387"/>
      <c r="GA85" s="387"/>
      <c r="GB85" s="387"/>
      <c r="GC85" s="387"/>
      <c r="GD85" s="387"/>
      <c r="GE85" s="387"/>
      <c r="GF85" s="387"/>
      <c r="GG85" s="387"/>
      <c r="GH85" s="387"/>
      <c r="GI85" s="387"/>
      <c r="GJ85" s="387"/>
      <c r="GK85" s="387"/>
      <c r="GL85" s="387"/>
      <c r="GM85" s="387"/>
      <c r="GN85" s="387"/>
      <c r="GO85" s="387"/>
      <c r="GP85" s="387"/>
      <c r="GQ85" s="387"/>
      <c r="GR85" s="387"/>
      <c r="GS85" s="387"/>
      <c r="GT85" s="387"/>
      <c r="GU85" s="387"/>
      <c r="GV85" s="387"/>
      <c r="GW85" s="387"/>
      <c r="GX85" s="387"/>
      <c r="GY85" s="387"/>
      <c r="GZ85" s="387"/>
      <c r="HA85" s="387"/>
      <c r="HB85" s="387"/>
      <c r="HC85" s="387"/>
      <c r="HD85" s="387"/>
      <c r="HE85" s="387"/>
      <c r="HF85" s="387"/>
      <c r="HG85" s="387"/>
      <c r="HH85" s="387"/>
      <c r="HI85" s="387"/>
      <c r="HJ85" s="387"/>
      <c r="HK85" s="387"/>
      <c r="HL85" s="387"/>
      <c r="HM85" s="387"/>
      <c r="HN85" s="387"/>
      <c r="HO85" s="387"/>
      <c r="HP85" s="387"/>
      <c r="HQ85" s="387"/>
      <c r="HR85" s="387"/>
      <c r="HS85" s="387"/>
      <c r="HT85" s="387"/>
      <c r="HU85" s="387"/>
      <c r="HV85" s="387"/>
      <c r="HW85" s="387"/>
      <c r="HX85" s="387"/>
      <c r="HY85" s="387"/>
      <c r="HZ85" s="387"/>
      <c r="IA85" s="387"/>
      <c r="IB85" s="387"/>
      <c r="IC85" s="387"/>
      <c r="ID85" s="387"/>
      <c r="IE85" s="387"/>
      <c r="IF85" s="387"/>
      <c r="IG85" s="387"/>
      <c r="IH85" s="387"/>
      <c r="II85" s="387"/>
      <c r="IJ85" s="387"/>
      <c r="IK85" s="387"/>
      <c r="IL85" s="387"/>
      <c r="IM85" s="387"/>
      <c r="IN85" s="387"/>
      <c r="IO85" s="387"/>
      <c r="IP85" s="387"/>
      <c r="IQ85" s="387"/>
      <c r="IR85" s="387"/>
      <c r="IS85" s="387"/>
      <c r="IT85" s="387"/>
      <c r="IU85" s="391"/>
    </row>
    <row r="86" spans="1:255" ht="65.25" customHeight="1">
      <c r="A86" s="406"/>
      <c r="B86" s="1113"/>
      <c r="C86" s="348"/>
      <c r="D86" s="550" t="s">
        <v>1522</v>
      </c>
      <c r="E86" s="280"/>
      <c r="F86" s="248"/>
      <c r="G86" s="248"/>
      <c r="H86" s="248"/>
      <c r="I86" s="248"/>
      <c r="J86" s="248"/>
      <c r="K86" s="248"/>
      <c r="L86" s="387"/>
      <c r="M86" s="387"/>
      <c r="N86" s="387"/>
      <c r="O86" s="387"/>
      <c r="P86" s="387"/>
      <c r="Q86" s="387"/>
      <c r="R86" s="387"/>
      <c r="S86" s="387"/>
      <c r="T86" s="387"/>
      <c r="U86" s="387"/>
      <c r="V86" s="387"/>
      <c r="W86" s="387"/>
      <c r="X86" s="387"/>
      <c r="Y86" s="387"/>
      <c r="Z86" s="387"/>
      <c r="AA86" s="387"/>
      <c r="AB86" s="387"/>
      <c r="AC86" s="387"/>
      <c r="AD86" s="387"/>
      <c r="AE86" s="387"/>
      <c r="AF86" s="387"/>
      <c r="AG86" s="387"/>
      <c r="AH86" s="387"/>
      <c r="AI86" s="387"/>
      <c r="AJ86" s="387"/>
      <c r="AK86" s="387"/>
      <c r="AL86" s="387"/>
      <c r="AM86" s="387"/>
      <c r="AN86" s="387"/>
      <c r="AO86" s="387"/>
      <c r="AP86" s="387"/>
      <c r="AQ86" s="387"/>
      <c r="AR86" s="387"/>
      <c r="AS86" s="387"/>
      <c r="AT86" s="387"/>
      <c r="AU86" s="387"/>
      <c r="AV86" s="387"/>
      <c r="AW86" s="387"/>
      <c r="AX86" s="387"/>
      <c r="AY86" s="387"/>
      <c r="AZ86" s="387"/>
      <c r="BA86" s="387"/>
      <c r="BB86" s="387"/>
      <c r="BC86" s="387"/>
      <c r="BD86" s="387"/>
      <c r="BE86" s="387"/>
      <c r="BF86" s="387"/>
      <c r="BG86" s="387"/>
      <c r="BH86" s="387"/>
      <c r="BI86" s="387"/>
      <c r="BJ86" s="387"/>
      <c r="BK86" s="387"/>
      <c r="BL86" s="387"/>
      <c r="BM86" s="387"/>
      <c r="BN86" s="387"/>
      <c r="BO86" s="387"/>
      <c r="BP86" s="387"/>
      <c r="BQ86" s="387"/>
      <c r="BR86" s="387"/>
      <c r="BS86" s="387"/>
      <c r="BT86" s="387"/>
      <c r="BU86" s="387"/>
      <c r="BV86" s="387"/>
      <c r="BW86" s="387"/>
      <c r="BX86" s="387"/>
      <c r="BY86" s="387"/>
      <c r="BZ86" s="387"/>
      <c r="CA86" s="387"/>
      <c r="CB86" s="387"/>
      <c r="CC86" s="387"/>
      <c r="CD86" s="387"/>
      <c r="CE86" s="387"/>
      <c r="CF86" s="387"/>
      <c r="CG86" s="387"/>
      <c r="CH86" s="387"/>
      <c r="CI86" s="387"/>
      <c r="CJ86" s="387"/>
      <c r="CK86" s="387"/>
      <c r="CL86" s="387"/>
      <c r="CM86" s="387"/>
      <c r="CN86" s="387"/>
      <c r="CO86" s="387"/>
      <c r="CP86" s="387"/>
      <c r="CQ86" s="387"/>
      <c r="CR86" s="387"/>
      <c r="CS86" s="387"/>
      <c r="CT86" s="387"/>
      <c r="CU86" s="387"/>
      <c r="CV86" s="387"/>
      <c r="CW86" s="387"/>
      <c r="CX86" s="387"/>
      <c r="CY86" s="387"/>
      <c r="CZ86" s="387"/>
      <c r="DA86" s="387"/>
      <c r="DB86" s="387"/>
      <c r="DC86" s="387"/>
      <c r="DD86" s="387"/>
      <c r="DE86" s="387"/>
      <c r="DF86" s="387"/>
      <c r="DG86" s="387"/>
      <c r="DH86" s="387"/>
      <c r="DI86" s="387"/>
      <c r="DJ86" s="387"/>
      <c r="DK86" s="387"/>
      <c r="DL86" s="387"/>
      <c r="DM86" s="387"/>
      <c r="DN86" s="387"/>
      <c r="DO86" s="387"/>
      <c r="DP86" s="387"/>
      <c r="DQ86" s="387"/>
      <c r="DR86" s="387"/>
      <c r="DS86" s="387"/>
      <c r="DT86" s="387"/>
      <c r="DU86" s="387"/>
      <c r="DV86" s="387"/>
      <c r="DW86" s="387"/>
      <c r="DX86" s="387"/>
      <c r="DY86" s="387"/>
      <c r="DZ86" s="387"/>
      <c r="EA86" s="387"/>
      <c r="EB86" s="387"/>
      <c r="EC86" s="387"/>
      <c r="ED86" s="387"/>
      <c r="EE86" s="387"/>
      <c r="EF86" s="387"/>
      <c r="EG86" s="387"/>
      <c r="EH86" s="387"/>
      <c r="EI86" s="387"/>
      <c r="EJ86" s="387"/>
      <c r="EK86" s="387"/>
      <c r="EL86" s="387"/>
      <c r="EM86" s="387"/>
      <c r="EN86" s="387"/>
      <c r="EO86" s="387"/>
      <c r="EP86" s="387"/>
      <c r="EQ86" s="387"/>
      <c r="ER86" s="387"/>
      <c r="ES86" s="387"/>
      <c r="ET86" s="387"/>
      <c r="EU86" s="387"/>
      <c r="EV86" s="387"/>
      <c r="EW86" s="387"/>
      <c r="EX86" s="387"/>
      <c r="EY86" s="387"/>
      <c r="EZ86" s="387"/>
      <c r="FA86" s="387"/>
      <c r="FB86" s="387"/>
      <c r="FC86" s="387"/>
      <c r="FD86" s="387"/>
      <c r="FE86" s="387"/>
      <c r="FF86" s="387"/>
      <c r="FG86" s="387"/>
      <c r="FH86" s="387"/>
      <c r="FI86" s="387"/>
      <c r="FJ86" s="387"/>
      <c r="FK86" s="387"/>
      <c r="FL86" s="387"/>
      <c r="FM86" s="387"/>
      <c r="FN86" s="387"/>
      <c r="FO86" s="387"/>
      <c r="FP86" s="387"/>
      <c r="FQ86" s="387"/>
      <c r="FR86" s="387"/>
      <c r="FS86" s="387"/>
      <c r="FT86" s="387"/>
      <c r="FU86" s="387"/>
      <c r="FV86" s="387"/>
      <c r="FW86" s="387"/>
      <c r="FX86" s="387"/>
      <c r="FY86" s="387"/>
      <c r="FZ86" s="387"/>
      <c r="GA86" s="387"/>
      <c r="GB86" s="387"/>
      <c r="GC86" s="387"/>
      <c r="GD86" s="387"/>
      <c r="GE86" s="387"/>
      <c r="GF86" s="387"/>
      <c r="GG86" s="387"/>
      <c r="GH86" s="387"/>
      <c r="GI86" s="387"/>
      <c r="GJ86" s="387"/>
      <c r="GK86" s="387"/>
      <c r="GL86" s="387"/>
      <c r="GM86" s="387"/>
      <c r="GN86" s="387"/>
      <c r="GO86" s="387"/>
      <c r="GP86" s="387"/>
      <c r="GQ86" s="387"/>
      <c r="GR86" s="387"/>
      <c r="GS86" s="387"/>
      <c r="GT86" s="387"/>
      <c r="GU86" s="387"/>
      <c r="GV86" s="387"/>
      <c r="GW86" s="387"/>
      <c r="GX86" s="387"/>
      <c r="GY86" s="387"/>
      <c r="GZ86" s="387"/>
      <c r="HA86" s="387"/>
      <c r="HB86" s="387"/>
      <c r="HC86" s="387"/>
      <c r="HD86" s="387"/>
      <c r="HE86" s="387"/>
      <c r="HF86" s="387"/>
      <c r="HG86" s="387"/>
      <c r="HH86" s="387"/>
      <c r="HI86" s="387"/>
      <c r="HJ86" s="387"/>
      <c r="HK86" s="387"/>
      <c r="HL86" s="387"/>
      <c r="HM86" s="387"/>
      <c r="HN86" s="387"/>
      <c r="HO86" s="387"/>
      <c r="HP86" s="387"/>
      <c r="HQ86" s="387"/>
      <c r="HR86" s="387"/>
      <c r="HS86" s="387"/>
      <c r="HT86" s="387"/>
      <c r="HU86" s="387"/>
      <c r="HV86" s="387"/>
      <c r="HW86" s="387"/>
      <c r="HX86" s="387"/>
      <c r="HY86" s="387"/>
      <c r="HZ86" s="387"/>
      <c r="IA86" s="387"/>
      <c r="IB86" s="387"/>
      <c r="IC86" s="387"/>
      <c r="ID86" s="387"/>
      <c r="IE86" s="387"/>
      <c r="IF86" s="387"/>
      <c r="IG86" s="387"/>
      <c r="IH86" s="387"/>
      <c r="II86" s="387"/>
      <c r="IJ86" s="387"/>
      <c r="IK86" s="387"/>
      <c r="IL86" s="387"/>
      <c r="IM86" s="387"/>
      <c r="IN86" s="387"/>
      <c r="IO86" s="387"/>
      <c r="IP86" s="387"/>
      <c r="IQ86" s="387"/>
      <c r="IR86" s="387"/>
      <c r="IS86" s="387"/>
      <c r="IT86" s="387"/>
      <c r="IU86" s="391"/>
    </row>
    <row r="87" spans="1:255" ht="35.25" customHeight="1">
      <c r="A87" s="406"/>
      <c r="B87" s="1113"/>
      <c r="C87" s="348"/>
      <c r="D87" s="550" t="s">
        <v>1523</v>
      </c>
      <c r="E87" s="280"/>
      <c r="F87" s="248"/>
      <c r="G87" s="248"/>
      <c r="H87" s="248"/>
      <c r="I87" s="248"/>
      <c r="J87" s="248"/>
      <c r="K87" s="248"/>
      <c r="L87" s="387"/>
      <c r="M87" s="387"/>
      <c r="N87" s="387"/>
      <c r="O87" s="387"/>
      <c r="P87" s="387"/>
      <c r="Q87" s="387"/>
      <c r="R87" s="387"/>
      <c r="S87" s="387"/>
      <c r="T87" s="387"/>
      <c r="U87" s="387"/>
      <c r="V87" s="387"/>
      <c r="W87" s="387"/>
      <c r="X87" s="387"/>
      <c r="Y87" s="387"/>
      <c r="Z87" s="387"/>
      <c r="AA87" s="387"/>
      <c r="AB87" s="387"/>
      <c r="AC87" s="387"/>
      <c r="AD87" s="387"/>
      <c r="AE87" s="387"/>
      <c r="AF87" s="387"/>
      <c r="AG87" s="387"/>
      <c r="AH87" s="387"/>
      <c r="AI87" s="387"/>
      <c r="AJ87" s="387"/>
      <c r="AK87" s="387"/>
      <c r="AL87" s="387"/>
      <c r="AM87" s="387"/>
      <c r="AN87" s="387"/>
      <c r="AO87" s="387"/>
      <c r="AP87" s="387"/>
      <c r="AQ87" s="387"/>
      <c r="AR87" s="387"/>
      <c r="AS87" s="387"/>
      <c r="AT87" s="387"/>
      <c r="AU87" s="387"/>
      <c r="AV87" s="387"/>
      <c r="AW87" s="387"/>
      <c r="AX87" s="387"/>
      <c r="AY87" s="387"/>
      <c r="AZ87" s="387"/>
      <c r="BA87" s="387"/>
      <c r="BB87" s="387"/>
      <c r="BC87" s="387"/>
      <c r="BD87" s="387"/>
      <c r="BE87" s="387"/>
      <c r="BF87" s="387"/>
      <c r="BG87" s="387"/>
      <c r="BH87" s="387"/>
      <c r="BI87" s="387"/>
      <c r="BJ87" s="387"/>
      <c r="BK87" s="387"/>
      <c r="BL87" s="387"/>
      <c r="BM87" s="387"/>
      <c r="BN87" s="387"/>
      <c r="BO87" s="387"/>
      <c r="BP87" s="387"/>
      <c r="BQ87" s="387"/>
      <c r="BR87" s="387"/>
      <c r="BS87" s="387"/>
      <c r="BT87" s="387"/>
      <c r="BU87" s="387"/>
      <c r="BV87" s="387"/>
      <c r="BW87" s="387"/>
      <c r="BX87" s="387"/>
      <c r="BY87" s="387"/>
      <c r="BZ87" s="387"/>
      <c r="CA87" s="387"/>
      <c r="CB87" s="387"/>
      <c r="CC87" s="387"/>
      <c r="CD87" s="387"/>
      <c r="CE87" s="387"/>
      <c r="CF87" s="387"/>
      <c r="CG87" s="387"/>
      <c r="CH87" s="387"/>
      <c r="CI87" s="387"/>
      <c r="CJ87" s="387"/>
      <c r="CK87" s="387"/>
      <c r="CL87" s="387"/>
      <c r="CM87" s="387"/>
      <c r="CN87" s="387"/>
      <c r="CO87" s="387"/>
      <c r="CP87" s="387"/>
      <c r="CQ87" s="387"/>
      <c r="CR87" s="387"/>
      <c r="CS87" s="387"/>
      <c r="CT87" s="387"/>
      <c r="CU87" s="387"/>
      <c r="CV87" s="387"/>
      <c r="CW87" s="387"/>
      <c r="CX87" s="387"/>
      <c r="CY87" s="387"/>
      <c r="CZ87" s="387"/>
      <c r="DA87" s="387"/>
      <c r="DB87" s="387"/>
      <c r="DC87" s="387"/>
      <c r="DD87" s="387"/>
      <c r="DE87" s="387"/>
      <c r="DF87" s="387"/>
      <c r="DG87" s="387"/>
      <c r="DH87" s="387"/>
      <c r="DI87" s="387"/>
      <c r="DJ87" s="387"/>
      <c r="DK87" s="387"/>
      <c r="DL87" s="387"/>
      <c r="DM87" s="387"/>
      <c r="DN87" s="387"/>
      <c r="DO87" s="387"/>
      <c r="DP87" s="387"/>
      <c r="DQ87" s="387"/>
      <c r="DR87" s="387"/>
      <c r="DS87" s="387"/>
      <c r="DT87" s="387"/>
      <c r="DU87" s="387"/>
      <c r="DV87" s="387"/>
      <c r="DW87" s="387"/>
      <c r="DX87" s="387"/>
      <c r="DY87" s="387"/>
      <c r="DZ87" s="387"/>
      <c r="EA87" s="387"/>
      <c r="EB87" s="387"/>
      <c r="EC87" s="387"/>
      <c r="ED87" s="387"/>
      <c r="EE87" s="387"/>
      <c r="EF87" s="387"/>
      <c r="EG87" s="387"/>
      <c r="EH87" s="387"/>
      <c r="EI87" s="387"/>
      <c r="EJ87" s="387"/>
      <c r="EK87" s="387"/>
      <c r="EL87" s="387"/>
      <c r="EM87" s="387"/>
      <c r="EN87" s="387"/>
      <c r="EO87" s="387"/>
      <c r="EP87" s="387"/>
      <c r="EQ87" s="387"/>
      <c r="ER87" s="387"/>
      <c r="ES87" s="387"/>
      <c r="ET87" s="387"/>
      <c r="EU87" s="387"/>
      <c r="EV87" s="387"/>
      <c r="EW87" s="387"/>
      <c r="EX87" s="387"/>
      <c r="EY87" s="387"/>
      <c r="EZ87" s="387"/>
      <c r="FA87" s="387"/>
      <c r="FB87" s="387"/>
      <c r="FC87" s="387"/>
      <c r="FD87" s="387"/>
      <c r="FE87" s="387"/>
      <c r="FF87" s="387"/>
      <c r="FG87" s="387"/>
      <c r="FH87" s="387"/>
      <c r="FI87" s="387"/>
      <c r="FJ87" s="387"/>
      <c r="FK87" s="387"/>
      <c r="FL87" s="387"/>
      <c r="FM87" s="387"/>
      <c r="FN87" s="387"/>
      <c r="FO87" s="387"/>
      <c r="FP87" s="387"/>
      <c r="FQ87" s="387"/>
      <c r="FR87" s="387"/>
      <c r="FS87" s="387"/>
      <c r="FT87" s="387"/>
      <c r="FU87" s="387"/>
      <c r="FV87" s="387"/>
      <c r="FW87" s="387"/>
      <c r="FX87" s="387"/>
      <c r="FY87" s="387"/>
      <c r="FZ87" s="387"/>
      <c r="GA87" s="387"/>
      <c r="GB87" s="387"/>
      <c r="GC87" s="387"/>
      <c r="GD87" s="387"/>
      <c r="GE87" s="387"/>
      <c r="GF87" s="387"/>
      <c r="GG87" s="387"/>
      <c r="GH87" s="387"/>
      <c r="GI87" s="387"/>
      <c r="GJ87" s="387"/>
      <c r="GK87" s="387"/>
      <c r="GL87" s="387"/>
      <c r="GM87" s="387"/>
      <c r="GN87" s="387"/>
      <c r="GO87" s="387"/>
      <c r="GP87" s="387"/>
      <c r="GQ87" s="387"/>
      <c r="GR87" s="387"/>
      <c r="GS87" s="387"/>
      <c r="GT87" s="387"/>
      <c r="GU87" s="387"/>
      <c r="GV87" s="387"/>
      <c r="GW87" s="387"/>
      <c r="GX87" s="387"/>
      <c r="GY87" s="387"/>
      <c r="GZ87" s="387"/>
      <c r="HA87" s="387"/>
      <c r="HB87" s="387"/>
      <c r="HC87" s="387"/>
      <c r="HD87" s="387"/>
      <c r="HE87" s="387"/>
      <c r="HF87" s="387"/>
      <c r="HG87" s="387"/>
      <c r="HH87" s="387"/>
      <c r="HI87" s="387"/>
      <c r="HJ87" s="387"/>
      <c r="HK87" s="387"/>
      <c r="HL87" s="387"/>
      <c r="HM87" s="387"/>
      <c r="HN87" s="387"/>
      <c r="HO87" s="387"/>
      <c r="HP87" s="387"/>
      <c r="HQ87" s="387"/>
      <c r="HR87" s="387"/>
      <c r="HS87" s="387"/>
      <c r="HT87" s="387"/>
      <c r="HU87" s="387"/>
      <c r="HV87" s="387"/>
      <c r="HW87" s="387"/>
      <c r="HX87" s="387"/>
      <c r="HY87" s="387"/>
      <c r="HZ87" s="387"/>
      <c r="IA87" s="387"/>
      <c r="IB87" s="387"/>
      <c r="IC87" s="387"/>
      <c r="ID87" s="387"/>
      <c r="IE87" s="387"/>
      <c r="IF87" s="387"/>
      <c r="IG87" s="387"/>
      <c r="IH87" s="387"/>
      <c r="II87" s="387"/>
      <c r="IJ87" s="387"/>
      <c r="IK87" s="387"/>
      <c r="IL87" s="387"/>
      <c r="IM87" s="387"/>
      <c r="IN87" s="387"/>
      <c r="IO87" s="387"/>
      <c r="IP87" s="387"/>
      <c r="IQ87" s="387"/>
      <c r="IR87" s="387"/>
      <c r="IS87" s="387"/>
      <c r="IT87" s="387"/>
      <c r="IU87" s="391"/>
    </row>
    <row r="88" spans="1:255" ht="35.25" customHeight="1">
      <c r="A88" s="406"/>
      <c r="B88" s="1113"/>
      <c r="C88" s="348"/>
      <c r="D88" s="550" t="s">
        <v>1524</v>
      </c>
      <c r="E88" s="280"/>
      <c r="F88" s="248"/>
      <c r="G88" s="248"/>
      <c r="H88" s="248"/>
      <c r="I88" s="248"/>
      <c r="J88" s="248"/>
      <c r="K88" s="248"/>
      <c r="L88" s="387"/>
      <c r="M88" s="387"/>
      <c r="N88" s="387"/>
      <c r="O88" s="387"/>
      <c r="P88" s="387"/>
      <c r="Q88" s="387"/>
      <c r="R88" s="387"/>
      <c r="S88" s="387"/>
      <c r="T88" s="387"/>
      <c r="U88" s="387"/>
      <c r="V88" s="387"/>
      <c r="W88" s="387"/>
      <c r="X88" s="387"/>
      <c r="Y88" s="387"/>
      <c r="Z88" s="387"/>
      <c r="AA88" s="387"/>
      <c r="AB88" s="387"/>
      <c r="AC88" s="387"/>
      <c r="AD88" s="387"/>
      <c r="AE88" s="387"/>
      <c r="AF88" s="387"/>
      <c r="AG88" s="387"/>
      <c r="AH88" s="387"/>
      <c r="AI88" s="387"/>
      <c r="AJ88" s="387"/>
      <c r="AK88" s="387"/>
      <c r="AL88" s="387"/>
      <c r="AM88" s="387"/>
      <c r="AN88" s="387"/>
      <c r="AO88" s="387"/>
      <c r="AP88" s="387"/>
      <c r="AQ88" s="387"/>
      <c r="AR88" s="387"/>
      <c r="AS88" s="387"/>
      <c r="AT88" s="387"/>
      <c r="AU88" s="387"/>
      <c r="AV88" s="387"/>
      <c r="AW88" s="387"/>
      <c r="AX88" s="387"/>
      <c r="AY88" s="387"/>
      <c r="AZ88" s="387"/>
      <c r="BA88" s="387"/>
      <c r="BB88" s="387"/>
      <c r="BC88" s="387"/>
      <c r="BD88" s="387"/>
      <c r="BE88" s="387"/>
      <c r="BF88" s="387"/>
      <c r="BG88" s="387"/>
      <c r="BH88" s="387"/>
      <c r="BI88" s="387"/>
      <c r="BJ88" s="387"/>
      <c r="BK88" s="387"/>
      <c r="BL88" s="387"/>
      <c r="BM88" s="387"/>
      <c r="BN88" s="387"/>
      <c r="BO88" s="387"/>
      <c r="BP88" s="387"/>
      <c r="BQ88" s="387"/>
      <c r="BR88" s="387"/>
      <c r="BS88" s="387"/>
      <c r="BT88" s="387"/>
      <c r="BU88" s="387"/>
      <c r="BV88" s="387"/>
      <c r="BW88" s="387"/>
      <c r="BX88" s="387"/>
      <c r="BY88" s="387"/>
      <c r="BZ88" s="387"/>
      <c r="CA88" s="387"/>
      <c r="CB88" s="387"/>
      <c r="CC88" s="387"/>
      <c r="CD88" s="387"/>
      <c r="CE88" s="387"/>
      <c r="CF88" s="387"/>
      <c r="CG88" s="387"/>
      <c r="CH88" s="387"/>
      <c r="CI88" s="387"/>
      <c r="CJ88" s="387"/>
      <c r="CK88" s="387"/>
      <c r="CL88" s="387"/>
      <c r="CM88" s="387"/>
      <c r="CN88" s="387"/>
      <c r="CO88" s="387"/>
      <c r="CP88" s="387"/>
      <c r="CQ88" s="387"/>
      <c r="CR88" s="387"/>
      <c r="CS88" s="387"/>
      <c r="CT88" s="387"/>
      <c r="CU88" s="387"/>
      <c r="CV88" s="387"/>
      <c r="CW88" s="387"/>
      <c r="CX88" s="387"/>
      <c r="CY88" s="387"/>
      <c r="CZ88" s="387"/>
      <c r="DA88" s="387"/>
      <c r="DB88" s="387"/>
      <c r="DC88" s="387"/>
      <c r="DD88" s="387"/>
      <c r="DE88" s="387"/>
      <c r="DF88" s="387"/>
      <c r="DG88" s="387"/>
      <c r="DH88" s="387"/>
      <c r="DI88" s="387"/>
      <c r="DJ88" s="387"/>
      <c r="DK88" s="387"/>
      <c r="DL88" s="387"/>
      <c r="DM88" s="387"/>
      <c r="DN88" s="387"/>
      <c r="DO88" s="387"/>
      <c r="DP88" s="387"/>
      <c r="DQ88" s="387"/>
      <c r="DR88" s="387"/>
      <c r="DS88" s="387"/>
      <c r="DT88" s="387"/>
      <c r="DU88" s="387"/>
      <c r="DV88" s="387"/>
      <c r="DW88" s="387"/>
      <c r="DX88" s="387"/>
      <c r="DY88" s="387"/>
      <c r="DZ88" s="387"/>
      <c r="EA88" s="387"/>
      <c r="EB88" s="387"/>
      <c r="EC88" s="387"/>
      <c r="ED88" s="387"/>
      <c r="EE88" s="387"/>
      <c r="EF88" s="387"/>
      <c r="EG88" s="387"/>
      <c r="EH88" s="387"/>
      <c r="EI88" s="387"/>
      <c r="EJ88" s="387"/>
      <c r="EK88" s="387"/>
      <c r="EL88" s="387"/>
      <c r="EM88" s="387"/>
      <c r="EN88" s="387"/>
      <c r="EO88" s="387"/>
      <c r="EP88" s="387"/>
      <c r="EQ88" s="387"/>
      <c r="ER88" s="387"/>
      <c r="ES88" s="387"/>
      <c r="ET88" s="387"/>
      <c r="EU88" s="387"/>
      <c r="EV88" s="387"/>
      <c r="EW88" s="387"/>
      <c r="EX88" s="387"/>
      <c r="EY88" s="387"/>
      <c r="EZ88" s="387"/>
      <c r="FA88" s="387"/>
      <c r="FB88" s="387"/>
      <c r="FC88" s="387"/>
      <c r="FD88" s="387"/>
      <c r="FE88" s="387"/>
      <c r="FF88" s="387"/>
      <c r="FG88" s="387"/>
      <c r="FH88" s="387"/>
      <c r="FI88" s="387"/>
      <c r="FJ88" s="387"/>
      <c r="FK88" s="387"/>
      <c r="FL88" s="387"/>
      <c r="FM88" s="387"/>
      <c r="FN88" s="387"/>
      <c r="FO88" s="387"/>
      <c r="FP88" s="387"/>
      <c r="FQ88" s="387"/>
      <c r="FR88" s="387"/>
      <c r="FS88" s="387"/>
      <c r="FT88" s="387"/>
      <c r="FU88" s="387"/>
      <c r="FV88" s="387"/>
      <c r="FW88" s="387"/>
      <c r="FX88" s="387"/>
      <c r="FY88" s="387"/>
      <c r="FZ88" s="387"/>
      <c r="GA88" s="387"/>
      <c r="GB88" s="387"/>
      <c r="GC88" s="387"/>
      <c r="GD88" s="387"/>
      <c r="GE88" s="387"/>
      <c r="GF88" s="387"/>
      <c r="GG88" s="387"/>
      <c r="GH88" s="387"/>
      <c r="GI88" s="387"/>
      <c r="GJ88" s="387"/>
      <c r="GK88" s="387"/>
      <c r="GL88" s="387"/>
      <c r="GM88" s="387"/>
      <c r="GN88" s="387"/>
      <c r="GO88" s="387"/>
      <c r="GP88" s="387"/>
      <c r="GQ88" s="387"/>
      <c r="GR88" s="387"/>
      <c r="GS88" s="387"/>
      <c r="GT88" s="387"/>
      <c r="GU88" s="387"/>
      <c r="GV88" s="387"/>
      <c r="GW88" s="387"/>
      <c r="GX88" s="387"/>
      <c r="GY88" s="387"/>
      <c r="GZ88" s="387"/>
      <c r="HA88" s="387"/>
      <c r="HB88" s="387"/>
      <c r="HC88" s="387"/>
      <c r="HD88" s="387"/>
      <c r="HE88" s="387"/>
      <c r="HF88" s="387"/>
      <c r="HG88" s="387"/>
      <c r="HH88" s="387"/>
      <c r="HI88" s="387"/>
      <c r="HJ88" s="387"/>
      <c r="HK88" s="387"/>
      <c r="HL88" s="387"/>
      <c r="HM88" s="387"/>
      <c r="HN88" s="387"/>
      <c r="HO88" s="387"/>
      <c r="HP88" s="387"/>
      <c r="HQ88" s="387"/>
      <c r="HR88" s="387"/>
      <c r="HS88" s="387"/>
      <c r="HT88" s="387"/>
      <c r="HU88" s="387"/>
      <c r="HV88" s="387"/>
      <c r="HW88" s="387"/>
      <c r="HX88" s="387"/>
      <c r="HY88" s="387"/>
      <c r="HZ88" s="387"/>
      <c r="IA88" s="387"/>
      <c r="IB88" s="387"/>
      <c r="IC88" s="387"/>
      <c r="ID88" s="387"/>
      <c r="IE88" s="387"/>
      <c r="IF88" s="387"/>
      <c r="IG88" s="387"/>
      <c r="IH88" s="387"/>
      <c r="II88" s="387"/>
      <c r="IJ88" s="387"/>
      <c r="IK88" s="387"/>
      <c r="IL88" s="387"/>
      <c r="IM88" s="387"/>
      <c r="IN88" s="387"/>
      <c r="IO88" s="387"/>
      <c r="IP88" s="387"/>
      <c r="IQ88" s="387"/>
      <c r="IR88" s="387"/>
      <c r="IS88" s="387"/>
      <c r="IT88" s="387"/>
      <c r="IU88" s="391"/>
    </row>
    <row r="89" spans="1:255" ht="35.25" customHeight="1">
      <c r="A89" s="406"/>
      <c r="B89" s="1113"/>
      <c r="C89" s="348"/>
      <c r="D89" s="550" t="s">
        <v>1525</v>
      </c>
      <c r="E89" s="280"/>
      <c r="F89" s="248"/>
      <c r="G89" s="248"/>
      <c r="H89" s="248"/>
      <c r="I89" s="248"/>
      <c r="J89" s="248"/>
      <c r="K89" s="248"/>
      <c r="L89" s="387"/>
      <c r="M89" s="387"/>
      <c r="N89" s="387"/>
      <c r="O89" s="387"/>
      <c r="P89" s="387"/>
      <c r="Q89" s="387"/>
      <c r="R89" s="387"/>
      <c r="S89" s="387"/>
      <c r="T89" s="387"/>
      <c r="U89" s="387"/>
      <c r="V89" s="387"/>
      <c r="W89" s="387"/>
      <c r="X89" s="387"/>
      <c r="Y89" s="387"/>
      <c r="Z89" s="387"/>
      <c r="AA89" s="387"/>
      <c r="AB89" s="387"/>
      <c r="AC89" s="387"/>
      <c r="AD89" s="387"/>
      <c r="AE89" s="387"/>
      <c r="AF89" s="387"/>
      <c r="AG89" s="387"/>
      <c r="AH89" s="387"/>
      <c r="AI89" s="387"/>
      <c r="AJ89" s="387"/>
      <c r="AK89" s="387"/>
      <c r="AL89" s="387"/>
      <c r="AM89" s="387"/>
      <c r="AN89" s="387"/>
      <c r="AO89" s="387"/>
      <c r="AP89" s="387"/>
      <c r="AQ89" s="387"/>
      <c r="AR89" s="387"/>
      <c r="AS89" s="387"/>
      <c r="AT89" s="387"/>
      <c r="AU89" s="387"/>
      <c r="AV89" s="387"/>
      <c r="AW89" s="387"/>
      <c r="AX89" s="387"/>
      <c r="AY89" s="387"/>
      <c r="AZ89" s="387"/>
      <c r="BA89" s="387"/>
      <c r="BB89" s="387"/>
      <c r="BC89" s="387"/>
      <c r="BD89" s="387"/>
      <c r="BE89" s="387"/>
      <c r="BF89" s="387"/>
      <c r="BG89" s="387"/>
      <c r="BH89" s="387"/>
      <c r="BI89" s="387"/>
      <c r="BJ89" s="387"/>
      <c r="BK89" s="387"/>
      <c r="BL89" s="387"/>
      <c r="BM89" s="387"/>
      <c r="BN89" s="387"/>
      <c r="BO89" s="387"/>
      <c r="BP89" s="387"/>
      <c r="BQ89" s="387"/>
      <c r="BR89" s="387"/>
      <c r="BS89" s="387"/>
      <c r="BT89" s="387"/>
      <c r="BU89" s="387"/>
      <c r="BV89" s="387"/>
      <c r="BW89" s="387"/>
      <c r="BX89" s="387"/>
      <c r="BY89" s="387"/>
      <c r="BZ89" s="387"/>
      <c r="CA89" s="387"/>
      <c r="CB89" s="387"/>
      <c r="CC89" s="387"/>
      <c r="CD89" s="387"/>
      <c r="CE89" s="387"/>
      <c r="CF89" s="387"/>
      <c r="CG89" s="387"/>
      <c r="CH89" s="387"/>
      <c r="CI89" s="387"/>
      <c r="CJ89" s="387"/>
      <c r="CK89" s="387"/>
      <c r="CL89" s="387"/>
      <c r="CM89" s="387"/>
      <c r="CN89" s="387"/>
      <c r="CO89" s="387"/>
      <c r="CP89" s="387"/>
      <c r="CQ89" s="387"/>
      <c r="CR89" s="387"/>
      <c r="CS89" s="387"/>
      <c r="CT89" s="387"/>
      <c r="CU89" s="387"/>
      <c r="CV89" s="387"/>
      <c r="CW89" s="387"/>
      <c r="CX89" s="387"/>
      <c r="CY89" s="387"/>
      <c r="CZ89" s="387"/>
      <c r="DA89" s="387"/>
      <c r="DB89" s="387"/>
      <c r="DC89" s="387"/>
      <c r="DD89" s="387"/>
      <c r="DE89" s="387"/>
      <c r="DF89" s="387"/>
      <c r="DG89" s="387"/>
      <c r="DH89" s="387"/>
      <c r="DI89" s="387"/>
      <c r="DJ89" s="387"/>
      <c r="DK89" s="387"/>
      <c r="DL89" s="387"/>
      <c r="DM89" s="387"/>
      <c r="DN89" s="387"/>
      <c r="DO89" s="387"/>
      <c r="DP89" s="387"/>
      <c r="DQ89" s="387"/>
      <c r="DR89" s="387"/>
      <c r="DS89" s="387"/>
      <c r="DT89" s="387"/>
      <c r="DU89" s="387"/>
      <c r="DV89" s="387"/>
      <c r="DW89" s="387"/>
      <c r="DX89" s="387"/>
      <c r="DY89" s="387"/>
      <c r="DZ89" s="387"/>
      <c r="EA89" s="387"/>
      <c r="EB89" s="387"/>
      <c r="EC89" s="387"/>
      <c r="ED89" s="387"/>
      <c r="EE89" s="387"/>
      <c r="EF89" s="387"/>
      <c r="EG89" s="387"/>
      <c r="EH89" s="387"/>
      <c r="EI89" s="387"/>
      <c r="EJ89" s="387"/>
      <c r="EK89" s="387"/>
      <c r="EL89" s="387"/>
      <c r="EM89" s="387"/>
      <c r="EN89" s="387"/>
      <c r="EO89" s="387"/>
      <c r="EP89" s="387"/>
      <c r="EQ89" s="387"/>
      <c r="ER89" s="387"/>
      <c r="ES89" s="387"/>
      <c r="ET89" s="387"/>
      <c r="EU89" s="387"/>
      <c r="EV89" s="387"/>
      <c r="EW89" s="387"/>
      <c r="EX89" s="387"/>
      <c r="EY89" s="387"/>
      <c r="EZ89" s="387"/>
      <c r="FA89" s="387"/>
      <c r="FB89" s="387"/>
      <c r="FC89" s="387"/>
      <c r="FD89" s="387"/>
      <c r="FE89" s="387"/>
      <c r="FF89" s="387"/>
      <c r="FG89" s="387"/>
      <c r="FH89" s="387"/>
      <c r="FI89" s="387"/>
      <c r="FJ89" s="387"/>
      <c r="FK89" s="387"/>
      <c r="FL89" s="387"/>
      <c r="FM89" s="387"/>
      <c r="FN89" s="387"/>
      <c r="FO89" s="387"/>
      <c r="FP89" s="387"/>
      <c r="FQ89" s="387"/>
      <c r="FR89" s="387"/>
      <c r="FS89" s="387"/>
      <c r="FT89" s="387"/>
      <c r="FU89" s="387"/>
      <c r="FV89" s="387"/>
      <c r="FW89" s="387"/>
      <c r="FX89" s="387"/>
      <c r="FY89" s="387"/>
      <c r="FZ89" s="387"/>
      <c r="GA89" s="387"/>
      <c r="GB89" s="387"/>
      <c r="GC89" s="387"/>
      <c r="GD89" s="387"/>
      <c r="GE89" s="387"/>
      <c r="GF89" s="387"/>
      <c r="GG89" s="387"/>
      <c r="GH89" s="387"/>
      <c r="GI89" s="387"/>
      <c r="GJ89" s="387"/>
      <c r="GK89" s="387"/>
      <c r="GL89" s="387"/>
      <c r="GM89" s="387"/>
      <c r="GN89" s="387"/>
      <c r="GO89" s="387"/>
      <c r="GP89" s="387"/>
      <c r="GQ89" s="387"/>
      <c r="GR89" s="387"/>
      <c r="GS89" s="387"/>
      <c r="GT89" s="387"/>
      <c r="GU89" s="387"/>
      <c r="GV89" s="387"/>
      <c r="GW89" s="387"/>
      <c r="GX89" s="387"/>
      <c r="GY89" s="387"/>
      <c r="GZ89" s="387"/>
      <c r="HA89" s="387"/>
      <c r="HB89" s="387"/>
      <c r="HC89" s="387"/>
      <c r="HD89" s="387"/>
      <c r="HE89" s="387"/>
      <c r="HF89" s="387"/>
      <c r="HG89" s="387"/>
      <c r="HH89" s="387"/>
      <c r="HI89" s="387"/>
      <c r="HJ89" s="387"/>
      <c r="HK89" s="387"/>
      <c r="HL89" s="387"/>
      <c r="HM89" s="387"/>
      <c r="HN89" s="387"/>
      <c r="HO89" s="387"/>
      <c r="HP89" s="387"/>
      <c r="HQ89" s="387"/>
      <c r="HR89" s="387"/>
      <c r="HS89" s="387"/>
      <c r="HT89" s="387"/>
      <c r="HU89" s="387"/>
      <c r="HV89" s="387"/>
      <c r="HW89" s="387"/>
      <c r="HX89" s="387"/>
      <c r="HY89" s="387"/>
      <c r="HZ89" s="387"/>
      <c r="IA89" s="387"/>
      <c r="IB89" s="387"/>
      <c r="IC89" s="387"/>
      <c r="ID89" s="387"/>
      <c r="IE89" s="387"/>
      <c r="IF89" s="387"/>
      <c r="IG89" s="387"/>
      <c r="IH89" s="387"/>
      <c r="II89" s="387"/>
      <c r="IJ89" s="387"/>
      <c r="IK89" s="387"/>
      <c r="IL89" s="387"/>
      <c r="IM89" s="387"/>
      <c r="IN89" s="387"/>
      <c r="IO89" s="387"/>
      <c r="IP89" s="387"/>
      <c r="IQ89" s="387"/>
      <c r="IR89" s="387"/>
      <c r="IS89" s="387"/>
      <c r="IT89" s="387"/>
      <c r="IU89" s="391"/>
    </row>
    <row r="90" spans="1:255" ht="45.75" customHeight="1" thickBot="1">
      <c r="A90" s="406"/>
      <c r="B90" s="1114"/>
      <c r="C90" s="284"/>
      <c r="D90" s="551" t="s">
        <v>1526</v>
      </c>
      <c r="E90" s="280"/>
      <c r="F90" s="248"/>
      <c r="G90" s="248"/>
      <c r="H90" s="248"/>
      <c r="I90" s="248"/>
      <c r="J90" s="248"/>
      <c r="K90" s="248"/>
      <c r="L90" s="387"/>
      <c r="M90" s="387"/>
      <c r="N90" s="387"/>
      <c r="O90" s="387"/>
      <c r="P90" s="387"/>
      <c r="Q90" s="387"/>
      <c r="R90" s="387"/>
      <c r="S90" s="387"/>
      <c r="T90" s="387"/>
      <c r="U90" s="387"/>
      <c r="V90" s="387"/>
      <c r="W90" s="387"/>
      <c r="X90" s="387"/>
      <c r="Y90" s="387"/>
      <c r="Z90" s="387"/>
      <c r="AA90" s="387"/>
      <c r="AB90" s="387"/>
      <c r="AC90" s="387"/>
      <c r="AD90" s="387"/>
      <c r="AE90" s="387"/>
      <c r="AF90" s="387"/>
      <c r="AG90" s="387"/>
      <c r="AH90" s="387"/>
      <c r="AI90" s="387"/>
      <c r="AJ90" s="387"/>
      <c r="AK90" s="387"/>
      <c r="AL90" s="387"/>
      <c r="AM90" s="387"/>
      <c r="AN90" s="387"/>
      <c r="AO90" s="387"/>
      <c r="AP90" s="387"/>
      <c r="AQ90" s="387"/>
      <c r="AR90" s="387"/>
      <c r="AS90" s="387"/>
      <c r="AT90" s="387"/>
      <c r="AU90" s="387"/>
      <c r="AV90" s="387"/>
      <c r="AW90" s="387"/>
      <c r="AX90" s="387"/>
      <c r="AY90" s="387"/>
      <c r="AZ90" s="387"/>
      <c r="BA90" s="387"/>
      <c r="BB90" s="387"/>
      <c r="BC90" s="387"/>
      <c r="BD90" s="387"/>
      <c r="BE90" s="387"/>
      <c r="BF90" s="387"/>
      <c r="BG90" s="387"/>
      <c r="BH90" s="387"/>
      <c r="BI90" s="387"/>
      <c r="BJ90" s="387"/>
      <c r="BK90" s="387"/>
      <c r="BL90" s="387"/>
      <c r="BM90" s="387"/>
      <c r="BN90" s="387"/>
      <c r="BO90" s="387"/>
      <c r="BP90" s="387"/>
      <c r="BQ90" s="387"/>
      <c r="BR90" s="387"/>
      <c r="BS90" s="387"/>
      <c r="BT90" s="387"/>
      <c r="BU90" s="387"/>
      <c r="BV90" s="387"/>
      <c r="BW90" s="387"/>
      <c r="BX90" s="387"/>
      <c r="BY90" s="387"/>
      <c r="BZ90" s="387"/>
      <c r="CA90" s="387"/>
      <c r="CB90" s="387"/>
      <c r="CC90" s="387"/>
      <c r="CD90" s="387"/>
      <c r="CE90" s="387"/>
      <c r="CF90" s="387"/>
      <c r="CG90" s="387"/>
      <c r="CH90" s="387"/>
      <c r="CI90" s="387"/>
      <c r="CJ90" s="387"/>
      <c r="CK90" s="387"/>
      <c r="CL90" s="387"/>
      <c r="CM90" s="387"/>
      <c r="CN90" s="387"/>
      <c r="CO90" s="387"/>
      <c r="CP90" s="387"/>
      <c r="CQ90" s="387"/>
      <c r="CR90" s="387"/>
      <c r="CS90" s="387"/>
      <c r="CT90" s="387"/>
      <c r="CU90" s="387"/>
      <c r="CV90" s="387"/>
      <c r="CW90" s="387"/>
      <c r="CX90" s="387"/>
      <c r="CY90" s="387"/>
      <c r="CZ90" s="387"/>
      <c r="DA90" s="387"/>
      <c r="DB90" s="387"/>
      <c r="DC90" s="387"/>
      <c r="DD90" s="387"/>
      <c r="DE90" s="387"/>
      <c r="DF90" s="387"/>
      <c r="DG90" s="387"/>
      <c r="DH90" s="387"/>
      <c r="DI90" s="387"/>
      <c r="DJ90" s="387"/>
      <c r="DK90" s="387"/>
      <c r="DL90" s="387"/>
      <c r="DM90" s="387"/>
      <c r="DN90" s="387"/>
      <c r="DO90" s="387"/>
      <c r="DP90" s="387"/>
      <c r="DQ90" s="387"/>
      <c r="DR90" s="387"/>
      <c r="DS90" s="387"/>
      <c r="DT90" s="387"/>
      <c r="DU90" s="387"/>
      <c r="DV90" s="387"/>
      <c r="DW90" s="387"/>
      <c r="DX90" s="387"/>
      <c r="DY90" s="387"/>
      <c r="DZ90" s="387"/>
      <c r="EA90" s="387"/>
      <c r="EB90" s="387"/>
      <c r="EC90" s="387"/>
      <c r="ED90" s="387"/>
      <c r="EE90" s="387"/>
      <c r="EF90" s="387"/>
      <c r="EG90" s="387"/>
      <c r="EH90" s="387"/>
      <c r="EI90" s="387"/>
      <c r="EJ90" s="387"/>
      <c r="EK90" s="387"/>
      <c r="EL90" s="387"/>
      <c r="EM90" s="387"/>
      <c r="EN90" s="387"/>
      <c r="EO90" s="387"/>
      <c r="EP90" s="387"/>
      <c r="EQ90" s="387"/>
      <c r="ER90" s="387"/>
      <c r="ES90" s="387"/>
      <c r="ET90" s="387"/>
      <c r="EU90" s="387"/>
      <c r="EV90" s="387"/>
      <c r="EW90" s="387"/>
      <c r="EX90" s="387"/>
      <c r="EY90" s="387"/>
      <c r="EZ90" s="387"/>
      <c r="FA90" s="387"/>
      <c r="FB90" s="387"/>
      <c r="FC90" s="387"/>
      <c r="FD90" s="387"/>
      <c r="FE90" s="387"/>
      <c r="FF90" s="387"/>
      <c r="FG90" s="387"/>
      <c r="FH90" s="387"/>
      <c r="FI90" s="387"/>
      <c r="FJ90" s="387"/>
      <c r="FK90" s="387"/>
      <c r="FL90" s="387"/>
      <c r="FM90" s="387"/>
      <c r="FN90" s="387"/>
      <c r="FO90" s="387"/>
      <c r="FP90" s="387"/>
      <c r="FQ90" s="387"/>
      <c r="FR90" s="387"/>
      <c r="FS90" s="387"/>
      <c r="FT90" s="387"/>
      <c r="FU90" s="387"/>
      <c r="FV90" s="387"/>
      <c r="FW90" s="387"/>
      <c r="FX90" s="387"/>
      <c r="FY90" s="387"/>
      <c r="FZ90" s="387"/>
      <c r="GA90" s="387"/>
      <c r="GB90" s="387"/>
      <c r="GC90" s="387"/>
      <c r="GD90" s="387"/>
      <c r="GE90" s="387"/>
      <c r="GF90" s="387"/>
      <c r="GG90" s="387"/>
      <c r="GH90" s="387"/>
      <c r="GI90" s="387"/>
      <c r="GJ90" s="387"/>
      <c r="GK90" s="387"/>
      <c r="GL90" s="387"/>
      <c r="GM90" s="387"/>
      <c r="GN90" s="387"/>
      <c r="GO90" s="387"/>
      <c r="GP90" s="387"/>
      <c r="GQ90" s="387"/>
      <c r="GR90" s="387"/>
      <c r="GS90" s="387"/>
      <c r="GT90" s="387"/>
      <c r="GU90" s="387"/>
      <c r="GV90" s="387"/>
      <c r="GW90" s="387"/>
      <c r="GX90" s="387"/>
      <c r="GY90" s="387"/>
      <c r="GZ90" s="387"/>
      <c r="HA90" s="387"/>
      <c r="HB90" s="387"/>
      <c r="HC90" s="387"/>
      <c r="HD90" s="387"/>
      <c r="HE90" s="387"/>
      <c r="HF90" s="387"/>
      <c r="HG90" s="387"/>
      <c r="HH90" s="387"/>
      <c r="HI90" s="387"/>
      <c r="HJ90" s="387"/>
      <c r="HK90" s="387"/>
      <c r="HL90" s="387"/>
      <c r="HM90" s="387"/>
      <c r="HN90" s="387"/>
      <c r="HO90" s="387"/>
      <c r="HP90" s="387"/>
      <c r="HQ90" s="387"/>
      <c r="HR90" s="387"/>
      <c r="HS90" s="387"/>
      <c r="HT90" s="387"/>
      <c r="HU90" s="387"/>
      <c r="HV90" s="387"/>
      <c r="HW90" s="387"/>
      <c r="HX90" s="387"/>
      <c r="HY90" s="387"/>
      <c r="HZ90" s="387"/>
      <c r="IA90" s="387"/>
      <c r="IB90" s="387"/>
      <c r="IC90" s="387"/>
      <c r="ID90" s="387"/>
      <c r="IE90" s="387"/>
      <c r="IF90" s="387"/>
      <c r="IG90" s="387"/>
      <c r="IH90" s="387"/>
      <c r="II90" s="387"/>
      <c r="IJ90" s="387"/>
      <c r="IK90" s="387"/>
      <c r="IL90" s="387"/>
      <c r="IM90" s="387"/>
      <c r="IN90" s="387"/>
      <c r="IO90" s="387"/>
      <c r="IP90" s="387"/>
      <c r="IQ90" s="387"/>
      <c r="IR90" s="387"/>
      <c r="IS90" s="387"/>
      <c r="IT90" s="387"/>
      <c r="IU90" s="391"/>
    </row>
    <row r="91" spans="1:255" ht="15.6" customHeight="1">
      <c r="A91" s="406"/>
      <c r="B91" s="1097" t="s">
        <v>245</v>
      </c>
      <c r="C91" s="345"/>
      <c r="D91" s="552"/>
      <c r="E91" s="280"/>
      <c r="F91" s="248"/>
      <c r="G91" s="248"/>
      <c r="H91" s="248"/>
      <c r="I91" s="248"/>
      <c r="J91" s="248"/>
      <c r="K91" s="248"/>
      <c r="L91" s="387"/>
      <c r="M91" s="387"/>
      <c r="N91" s="387"/>
      <c r="O91" s="387"/>
      <c r="P91" s="387"/>
      <c r="Q91" s="387"/>
      <c r="R91" s="387"/>
      <c r="S91" s="387"/>
      <c r="T91" s="387"/>
      <c r="U91" s="387"/>
      <c r="V91" s="387"/>
      <c r="W91" s="387"/>
      <c r="X91" s="387"/>
      <c r="Y91" s="387"/>
      <c r="Z91" s="387"/>
      <c r="AA91" s="387"/>
      <c r="AB91" s="387"/>
      <c r="AC91" s="387"/>
      <c r="AD91" s="387"/>
      <c r="AE91" s="387"/>
      <c r="AF91" s="387"/>
      <c r="AG91" s="387"/>
      <c r="AH91" s="387"/>
      <c r="AI91" s="387"/>
      <c r="AJ91" s="387"/>
      <c r="AK91" s="387"/>
      <c r="AL91" s="387"/>
      <c r="AM91" s="387"/>
      <c r="AN91" s="387"/>
      <c r="AO91" s="387"/>
      <c r="AP91" s="387"/>
      <c r="AQ91" s="387"/>
      <c r="AR91" s="387"/>
      <c r="AS91" s="387"/>
      <c r="AT91" s="387"/>
      <c r="AU91" s="387"/>
      <c r="AV91" s="387"/>
      <c r="AW91" s="387"/>
      <c r="AX91" s="387"/>
      <c r="AY91" s="387"/>
      <c r="AZ91" s="387"/>
      <c r="BA91" s="387"/>
      <c r="BB91" s="387"/>
      <c r="BC91" s="387"/>
      <c r="BD91" s="387"/>
      <c r="BE91" s="387"/>
      <c r="BF91" s="387"/>
      <c r="BG91" s="387"/>
      <c r="BH91" s="387"/>
      <c r="BI91" s="387"/>
      <c r="BJ91" s="387"/>
      <c r="BK91" s="387"/>
      <c r="BL91" s="387"/>
      <c r="BM91" s="387"/>
      <c r="BN91" s="387"/>
      <c r="BO91" s="387"/>
      <c r="BP91" s="387"/>
      <c r="BQ91" s="387"/>
      <c r="BR91" s="387"/>
      <c r="BS91" s="387"/>
      <c r="BT91" s="387"/>
      <c r="BU91" s="387"/>
      <c r="BV91" s="387"/>
      <c r="BW91" s="387"/>
      <c r="BX91" s="387"/>
      <c r="BY91" s="387"/>
      <c r="BZ91" s="387"/>
      <c r="CA91" s="387"/>
      <c r="CB91" s="387"/>
      <c r="CC91" s="387"/>
      <c r="CD91" s="387"/>
      <c r="CE91" s="387"/>
      <c r="CF91" s="387"/>
      <c r="CG91" s="387"/>
      <c r="CH91" s="387"/>
      <c r="CI91" s="387"/>
      <c r="CJ91" s="387"/>
      <c r="CK91" s="387"/>
      <c r="CL91" s="387"/>
      <c r="CM91" s="387"/>
      <c r="CN91" s="387"/>
      <c r="CO91" s="387"/>
      <c r="CP91" s="387"/>
      <c r="CQ91" s="387"/>
      <c r="CR91" s="387"/>
      <c r="CS91" s="387"/>
      <c r="CT91" s="387"/>
      <c r="CU91" s="387"/>
      <c r="CV91" s="387"/>
      <c r="CW91" s="387"/>
      <c r="CX91" s="387"/>
      <c r="CY91" s="387"/>
      <c r="CZ91" s="387"/>
      <c r="DA91" s="387"/>
      <c r="DB91" s="387"/>
      <c r="DC91" s="387"/>
      <c r="DD91" s="387"/>
      <c r="DE91" s="387"/>
      <c r="DF91" s="387"/>
      <c r="DG91" s="387"/>
      <c r="DH91" s="387"/>
      <c r="DI91" s="387"/>
      <c r="DJ91" s="387"/>
      <c r="DK91" s="387"/>
      <c r="DL91" s="387"/>
      <c r="DM91" s="387"/>
      <c r="DN91" s="387"/>
      <c r="DO91" s="387"/>
      <c r="DP91" s="387"/>
      <c r="DQ91" s="387"/>
      <c r="DR91" s="387"/>
      <c r="DS91" s="387"/>
      <c r="DT91" s="387"/>
      <c r="DU91" s="387"/>
      <c r="DV91" s="387"/>
      <c r="DW91" s="387"/>
      <c r="DX91" s="387"/>
      <c r="DY91" s="387"/>
      <c r="DZ91" s="387"/>
      <c r="EA91" s="387"/>
      <c r="EB91" s="387"/>
      <c r="EC91" s="387"/>
      <c r="ED91" s="387"/>
      <c r="EE91" s="387"/>
      <c r="EF91" s="387"/>
      <c r="EG91" s="387"/>
      <c r="EH91" s="387"/>
      <c r="EI91" s="387"/>
      <c r="EJ91" s="387"/>
      <c r="EK91" s="387"/>
      <c r="EL91" s="387"/>
      <c r="EM91" s="387"/>
      <c r="EN91" s="387"/>
      <c r="EO91" s="387"/>
      <c r="EP91" s="387"/>
      <c r="EQ91" s="387"/>
      <c r="ER91" s="387"/>
      <c r="ES91" s="387"/>
      <c r="ET91" s="387"/>
      <c r="EU91" s="387"/>
      <c r="EV91" s="387"/>
      <c r="EW91" s="387"/>
      <c r="EX91" s="387"/>
      <c r="EY91" s="387"/>
      <c r="EZ91" s="387"/>
      <c r="FA91" s="387"/>
      <c r="FB91" s="387"/>
      <c r="FC91" s="387"/>
      <c r="FD91" s="387"/>
      <c r="FE91" s="387"/>
      <c r="FF91" s="387"/>
      <c r="FG91" s="387"/>
      <c r="FH91" s="387"/>
      <c r="FI91" s="387"/>
      <c r="FJ91" s="387"/>
      <c r="FK91" s="387"/>
      <c r="FL91" s="387"/>
      <c r="FM91" s="387"/>
      <c r="FN91" s="387"/>
      <c r="FO91" s="387"/>
      <c r="FP91" s="387"/>
      <c r="FQ91" s="387"/>
      <c r="FR91" s="387"/>
      <c r="FS91" s="387"/>
      <c r="FT91" s="387"/>
      <c r="FU91" s="387"/>
      <c r="FV91" s="387"/>
      <c r="FW91" s="387"/>
      <c r="FX91" s="387"/>
      <c r="FY91" s="387"/>
      <c r="FZ91" s="387"/>
      <c r="GA91" s="387"/>
      <c r="GB91" s="387"/>
      <c r="GC91" s="387"/>
      <c r="GD91" s="387"/>
      <c r="GE91" s="387"/>
      <c r="GF91" s="387"/>
      <c r="GG91" s="387"/>
      <c r="GH91" s="387"/>
      <c r="GI91" s="387"/>
      <c r="GJ91" s="387"/>
      <c r="GK91" s="387"/>
      <c r="GL91" s="387"/>
      <c r="GM91" s="387"/>
      <c r="GN91" s="387"/>
      <c r="GO91" s="387"/>
      <c r="GP91" s="387"/>
      <c r="GQ91" s="387"/>
      <c r="GR91" s="387"/>
      <c r="GS91" s="387"/>
      <c r="GT91" s="387"/>
      <c r="GU91" s="387"/>
      <c r="GV91" s="387"/>
      <c r="GW91" s="387"/>
      <c r="GX91" s="387"/>
      <c r="GY91" s="387"/>
      <c r="GZ91" s="387"/>
      <c r="HA91" s="387"/>
      <c r="HB91" s="387"/>
      <c r="HC91" s="387"/>
      <c r="HD91" s="387"/>
      <c r="HE91" s="387"/>
      <c r="HF91" s="387"/>
      <c r="HG91" s="387"/>
      <c r="HH91" s="387"/>
      <c r="HI91" s="387"/>
      <c r="HJ91" s="387"/>
      <c r="HK91" s="387"/>
      <c r="HL91" s="387"/>
      <c r="HM91" s="387"/>
      <c r="HN91" s="387"/>
      <c r="HO91" s="387"/>
      <c r="HP91" s="387"/>
      <c r="HQ91" s="387"/>
      <c r="HR91" s="387"/>
      <c r="HS91" s="387"/>
      <c r="HT91" s="387"/>
      <c r="HU91" s="387"/>
      <c r="HV91" s="387"/>
      <c r="HW91" s="387"/>
      <c r="HX91" s="387"/>
      <c r="HY91" s="387"/>
      <c r="HZ91" s="387"/>
      <c r="IA91" s="387"/>
      <c r="IB91" s="387"/>
      <c r="IC91" s="387"/>
      <c r="ID91" s="387"/>
      <c r="IE91" s="387"/>
      <c r="IF91" s="387"/>
      <c r="IG91" s="387"/>
      <c r="IH91" s="387"/>
      <c r="II91" s="387"/>
      <c r="IJ91" s="387"/>
      <c r="IK91" s="387"/>
      <c r="IL91" s="387"/>
      <c r="IM91" s="387"/>
      <c r="IN91" s="387"/>
      <c r="IO91" s="387"/>
      <c r="IP91" s="387"/>
      <c r="IQ91" s="387"/>
      <c r="IR91" s="387"/>
      <c r="IS91" s="387"/>
      <c r="IT91" s="387"/>
      <c r="IU91" s="391"/>
    </row>
    <row r="92" spans="1:255" ht="15" customHeight="1">
      <c r="A92" s="406"/>
      <c r="B92" s="1113"/>
      <c r="C92" s="348"/>
      <c r="D92" s="553"/>
      <c r="E92" s="280"/>
      <c r="F92" s="248"/>
      <c r="G92" s="248"/>
      <c r="H92" s="248"/>
      <c r="I92" s="248"/>
      <c r="J92" s="248"/>
      <c r="K92" s="248"/>
      <c r="L92" s="387"/>
      <c r="M92" s="387"/>
      <c r="N92" s="387"/>
      <c r="O92" s="387"/>
      <c r="P92" s="387"/>
      <c r="Q92" s="387"/>
      <c r="R92" s="387"/>
      <c r="S92" s="387"/>
      <c r="T92" s="387"/>
      <c r="U92" s="387"/>
      <c r="V92" s="387"/>
      <c r="W92" s="387"/>
      <c r="X92" s="387"/>
      <c r="Y92" s="387"/>
      <c r="Z92" s="387"/>
      <c r="AA92" s="387"/>
      <c r="AB92" s="387"/>
      <c r="AC92" s="387"/>
      <c r="AD92" s="387"/>
      <c r="AE92" s="387"/>
      <c r="AF92" s="387"/>
      <c r="AG92" s="387"/>
      <c r="AH92" s="387"/>
      <c r="AI92" s="387"/>
      <c r="AJ92" s="387"/>
      <c r="AK92" s="387"/>
      <c r="AL92" s="387"/>
      <c r="AM92" s="387"/>
      <c r="AN92" s="387"/>
      <c r="AO92" s="387"/>
      <c r="AP92" s="387"/>
      <c r="AQ92" s="387"/>
      <c r="AR92" s="387"/>
      <c r="AS92" s="387"/>
      <c r="AT92" s="387"/>
      <c r="AU92" s="387"/>
      <c r="AV92" s="387"/>
      <c r="AW92" s="387"/>
      <c r="AX92" s="387"/>
      <c r="AY92" s="387"/>
      <c r="AZ92" s="387"/>
      <c r="BA92" s="387"/>
      <c r="BB92" s="387"/>
      <c r="BC92" s="387"/>
      <c r="BD92" s="387"/>
      <c r="BE92" s="387"/>
      <c r="BF92" s="387"/>
      <c r="BG92" s="387"/>
      <c r="BH92" s="387"/>
      <c r="BI92" s="387"/>
      <c r="BJ92" s="387"/>
      <c r="BK92" s="387"/>
      <c r="BL92" s="387"/>
      <c r="BM92" s="387"/>
      <c r="BN92" s="387"/>
      <c r="BO92" s="387"/>
      <c r="BP92" s="387"/>
      <c r="BQ92" s="387"/>
      <c r="BR92" s="387"/>
      <c r="BS92" s="387"/>
      <c r="BT92" s="387"/>
      <c r="BU92" s="387"/>
      <c r="BV92" s="387"/>
      <c r="BW92" s="387"/>
      <c r="BX92" s="387"/>
      <c r="BY92" s="387"/>
      <c r="BZ92" s="387"/>
      <c r="CA92" s="387"/>
      <c r="CB92" s="387"/>
      <c r="CC92" s="387"/>
      <c r="CD92" s="387"/>
      <c r="CE92" s="387"/>
      <c r="CF92" s="387"/>
      <c r="CG92" s="387"/>
      <c r="CH92" s="387"/>
      <c r="CI92" s="387"/>
      <c r="CJ92" s="387"/>
      <c r="CK92" s="387"/>
      <c r="CL92" s="387"/>
      <c r="CM92" s="387"/>
      <c r="CN92" s="387"/>
      <c r="CO92" s="387"/>
      <c r="CP92" s="387"/>
      <c r="CQ92" s="387"/>
      <c r="CR92" s="387"/>
      <c r="CS92" s="387"/>
      <c r="CT92" s="387"/>
      <c r="CU92" s="387"/>
      <c r="CV92" s="387"/>
      <c r="CW92" s="387"/>
      <c r="CX92" s="387"/>
      <c r="CY92" s="387"/>
      <c r="CZ92" s="387"/>
      <c r="DA92" s="387"/>
      <c r="DB92" s="387"/>
      <c r="DC92" s="387"/>
      <c r="DD92" s="387"/>
      <c r="DE92" s="387"/>
      <c r="DF92" s="387"/>
      <c r="DG92" s="387"/>
      <c r="DH92" s="387"/>
      <c r="DI92" s="387"/>
      <c r="DJ92" s="387"/>
      <c r="DK92" s="387"/>
      <c r="DL92" s="387"/>
      <c r="DM92" s="387"/>
      <c r="DN92" s="387"/>
      <c r="DO92" s="387"/>
      <c r="DP92" s="387"/>
      <c r="DQ92" s="387"/>
      <c r="DR92" s="387"/>
      <c r="DS92" s="387"/>
      <c r="DT92" s="387"/>
      <c r="DU92" s="387"/>
      <c r="DV92" s="387"/>
      <c r="DW92" s="387"/>
      <c r="DX92" s="387"/>
      <c r="DY92" s="387"/>
      <c r="DZ92" s="387"/>
      <c r="EA92" s="387"/>
      <c r="EB92" s="387"/>
      <c r="EC92" s="387"/>
      <c r="ED92" s="387"/>
      <c r="EE92" s="387"/>
      <c r="EF92" s="387"/>
      <c r="EG92" s="387"/>
      <c r="EH92" s="387"/>
      <c r="EI92" s="387"/>
      <c r="EJ92" s="387"/>
      <c r="EK92" s="387"/>
      <c r="EL92" s="387"/>
      <c r="EM92" s="387"/>
      <c r="EN92" s="387"/>
      <c r="EO92" s="387"/>
      <c r="EP92" s="387"/>
      <c r="EQ92" s="387"/>
      <c r="ER92" s="387"/>
      <c r="ES92" s="387"/>
      <c r="ET92" s="387"/>
      <c r="EU92" s="387"/>
      <c r="EV92" s="387"/>
      <c r="EW92" s="387"/>
      <c r="EX92" s="387"/>
      <c r="EY92" s="387"/>
      <c r="EZ92" s="387"/>
      <c r="FA92" s="387"/>
      <c r="FB92" s="387"/>
      <c r="FC92" s="387"/>
      <c r="FD92" s="387"/>
      <c r="FE92" s="387"/>
      <c r="FF92" s="387"/>
      <c r="FG92" s="387"/>
      <c r="FH92" s="387"/>
      <c r="FI92" s="387"/>
      <c r="FJ92" s="387"/>
      <c r="FK92" s="387"/>
      <c r="FL92" s="387"/>
      <c r="FM92" s="387"/>
      <c r="FN92" s="387"/>
      <c r="FO92" s="387"/>
      <c r="FP92" s="387"/>
      <c r="FQ92" s="387"/>
      <c r="FR92" s="387"/>
      <c r="FS92" s="387"/>
      <c r="FT92" s="387"/>
      <c r="FU92" s="387"/>
      <c r="FV92" s="387"/>
      <c r="FW92" s="387"/>
      <c r="FX92" s="387"/>
      <c r="FY92" s="387"/>
      <c r="FZ92" s="387"/>
      <c r="GA92" s="387"/>
      <c r="GB92" s="387"/>
      <c r="GC92" s="387"/>
      <c r="GD92" s="387"/>
      <c r="GE92" s="387"/>
      <c r="GF92" s="387"/>
      <c r="GG92" s="387"/>
      <c r="GH92" s="387"/>
      <c r="GI92" s="387"/>
      <c r="GJ92" s="387"/>
      <c r="GK92" s="387"/>
      <c r="GL92" s="387"/>
      <c r="GM92" s="387"/>
      <c r="GN92" s="387"/>
      <c r="GO92" s="387"/>
      <c r="GP92" s="387"/>
      <c r="GQ92" s="387"/>
      <c r="GR92" s="387"/>
      <c r="GS92" s="387"/>
      <c r="GT92" s="387"/>
      <c r="GU92" s="387"/>
      <c r="GV92" s="387"/>
      <c r="GW92" s="387"/>
      <c r="GX92" s="387"/>
      <c r="GY92" s="387"/>
      <c r="GZ92" s="387"/>
      <c r="HA92" s="387"/>
      <c r="HB92" s="387"/>
      <c r="HC92" s="387"/>
      <c r="HD92" s="387"/>
      <c r="HE92" s="387"/>
      <c r="HF92" s="387"/>
      <c r="HG92" s="387"/>
      <c r="HH92" s="387"/>
      <c r="HI92" s="387"/>
      <c r="HJ92" s="387"/>
      <c r="HK92" s="387"/>
      <c r="HL92" s="387"/>
      <c r="HM92" s="387"/>
      <c r="HN92" s="387"/>
      <c r="HO92" s="387"/>
      <c r="HP92" s="387"/>
      <c r="HQ92" s="387"/>
      <c r="HR92" s="387"/>
      <c r="HS92" s="387"/>
      <c r="HT92" s="387"/>
      <c r="HU92" s="387"/>
      <c r="HV92" s="387"/>
      <c r="HW92" s="387"/>
      <c r="HX92" s="387"/>
      <c r="HY92" s="387"/>
      <c r="HZ92" s="387"/>
      <c r="IA92" s="387"/>
      <c r="IB92" s="387"/>
      <c r="IC92" s="387"/>
      <c r="ID92" s="387"/>
      <c r="IE92" s="387"/>
      <c r="IF92" s="387"/>
      <c r="IG92" s="387"/>
      <c r="IH92" s="387"/>
      <c r="II92" s="387"/>
      <c r="IJ92" s="387"/>
      <c r="IK92" s="387"/>
      <c r="IL92" s="387"/>
      <c r="IM92" s="387"/>
      <c r="IN92" s="387"/>
      <c r="IO92" s="387"/>
      <c r="IP92" s="387"/>
      <c r="IQ92" s="387"/>
      <c r="IR92" s="387"/>
      <c r="IS92" s="387"/>
      <c r="IT92" s="387"/>
      <c r="IU92" s="391"/>
    </row>
    <row r="93" spans="1:255" ht="15" customHeight="1">
      <c r="A93" s="406"/>
      <c r="B93" s="1113"/>
      <c r="C93" s="348"/>
      <c r="D93" s="546" t="s">
        <v>247</v>
      </c>
      <c r="E93" s="280"/>
      <c r="F93" s="248"/>
      <c r="G93" s="248"/>
      <c r="H93" s="248"/>
      <c r="I93" s="248"/>
      <c r="J93" s="248"/>
      <c r="K93" s="248"/>
      <c r="L93" s="387"/>
      <c r="M93" s="387"/>
      <c r="N93" s="387"/>
      <c r="O93" s="387"/>
      <c r="P93" s="387"/>
      <c r="Q93" s="387"/>
      <c r="R93" s="387"/>
      <c r="S93" s="387"/>
      <c r="T93" s="387"/>
      <c r="U93" s="387"/>
      <c r="V93" s="387"/>
      <c r="W93" s="387"/>
      <c r="X93" s="387"/>
      <c r="Y93" s="387"/>
      <c r="Z93" s="387"/>
      <c r="AA93" s="387"/>
      <c r="AB93" s="387"/>
      <c r="AC93" s="387"/>
      <c r="AD93" s="387"/>
      <c r="AE93" s="387"/>
      <c r="AF93" s="387"/>
      <c r="AG93" s="387"/>
      <c r="AH93" s="387"/>
      <c r="AI93" s="387"/>
      <c r="AJ93" s="387"/>
      <c r="AK93" s="387"/>
      <c r="AL93" s="387"/>
      <c r="AM93" s="387"/>
      <c r="AN93" s="387"/>
      <c r="AO93" s="387"/>
      <c r="AP93" s="387"/>
      <c r="AQ93" s="387"/>
      <c r="AR93" s="387"/>
      <c r="AS93" s="387"/>
      <c r="AT93" s="387"/>
      <c r="AU93" s="387"/>
      <c r="AV93" s="387"/>
      <c r="AW93" s="387"/>
      <c r="AX93" s="387"/>
      <c r="AY93" s="387"/>
      <c r="AZ93" s="387"/>
      <c r="BA93" s="387"/>
      <c r="BB93" s="387"/>
      <c r="BC93" s="387"/>
      <c r="BD93" s="387"/>
      <c r="BE93" s="387"/>
      <c r="BF93" s="387"/>
      <c r="BG93" s="387"/>
      <c r="BH93" s="387"/>
      <c r="BI93" s="387"/>
      <c r="BJ93" s="387"/>
      <c r="BK93" s="387"/>
      <c r="BL93" s="387"/>
      <c r="BM93" s="387"/>
      <c r="BN93" s="387"/>
      <c r="BO93" s="387"/>
      <c r="BP93" s="387"/>
      <c r="BQ93" s="387"/>
      <c r="BR93" s="387"/>
      <c r="BS93" s="387"/>
      <c r="BT93" s="387"/>
      <c r="BU93" s="387"/>
      <c r="BV93" s="387"/>
      <c r="BW93" s="387"/>
      <c r="BX93" s="387"/>
      <c r="BY93" s="387"/>
      <c r="BZ93" s="387"/>
      <c r="CA93" s="387"/>
      <c r="CB93" s="387"/>
      <c r="CC93" s="387"/>
      <c r="CD93" s="387"/>
      <c r="CE93" s="387"/>
      <c r="CF93" s="387"/>
      <c r="CG93" s="387"/>
      <c r="CH93" s="387"/>
      <c r="CI93" s="387"/>
      <c r="CJ93" s="387"/>
      <c r="CK93" s="387"/>
      <c r="CL93" s="387"/>
      <c r="CM93" s="387"/>
      <c r="CN93" s="387"/>
      <c r="CO93" s="387"/>
      <c r="CP93" s="387"/>
      <c r="CQ93" s="387"/>
      <c r="CR93" s="387"/>
      <c r="CS93" s="387"/>
      <c r="CT93" s="387"/>
      <c r="CU93" s="387"/>
      <c r="CV93" s="387"/>
      <c r="CW93" s="387"/>
      <c r="CX93" s="387"/>
      <c r="CY93" s="387"/>
      <c r="CZ93" s="387"/>
      <c r="DA93" s="387"/>
      <c r="DB93" s="387"/>
      <c r="DC93" s="387"/>
      <c r="DD93" s="387"/>
      <c r="DE93" s="387"/>
      <c r="DF93" s="387"/>
      <c r="DG93" s="387"/>
      <c r="DH93" s="387"/>
      <c r="DI93" s="387"/>
      <c r="DJ93" s="387"/>
      <c r="DK93" s="387"/>
      <c r="DL93" s="387"/>
      <c r="DM93" s="387"/>
      <c r="DN93" s="387"/>
      <c r="DO93" s="387"/>
      <c r="DP93" s="387"/>
      <c r="DQ93" s="387"/>
      <c r="DR93" s="387"/>
      <c r="DS93" s="387"/>
      <c r="DT93" s="387"/>
      <c r="DU93" s="387"/>
      <c r="DV93" s="387"/>
      <c r="DW93" s="387"/>
      <c r="DX93" s="387"/>
      <c r="DY93" s="387"/>
      <c r="DZ93" s="387"/>
      <c r="EA93" s="387"/>
      <c r="EB93" s="387"/>
      <c r="EC93" s="387"/>
      <c r="ED93" s="387"/>
      <c r="EE93" s="387"/>
      <c r="EF93" s="387"/>
      <c r="EG93" s="387"/>
      <c r="EH93" s="387"/>
      <c r="EI93" s="387"/>
      <c r="EJ93" s="387"/>
      <c r="EK93" s="387"/>
      <c r="EL93" s="387"/>
      <c r="EM93" s="387"/>
      <c r="EN93" s="387"/>
      <c r="EO93" s="387"/>
      <c r="EP93" s="387"/>
      <c r="EQ93" s="387"/>
      <c r="ER93" s="387"/>
      <c r="ES93" s="387"/>
      <c r="ET93" s="387"/>
      <c r="EU93" s="387"/>
      <c r="EV93" s="387"/>
      <c r="EW93" s="387"/>
      <c r="EX93" s="387"/>
      <c r="EY93" s="387"/>
      <c r="EZ93" s="387"/>
      <c r="FA93" s="387"/>
      <c r="FB93" s="387"/>
      <c r="FC93" s="387"/>
      <c r="FD93" s="387"/>
      <c r="FE93" s="387"/>
      <c r="FF93" s="387"/>
      <c r="FG93" s="387"/>
      <c r="FH93" s="387"/>
      <c r="FI93" s="387"/>
      <c r="FJ93" s="387"/>
      <c r="FK93" s="387"/>
      <c r="FL93" s="387"/>
      <c r="FM93" s="387"/>
      <c r="FN93" s="387"/>
      <c r="FO93" s="387"/>
      <c r="FP93" s="387"/>
      <c r="FQ93" s="387"/>
      <c r="FR93" s="387"/>
      <c r="FS93" s="387"/>
      <c r="FT93" s="387"/>
      <c r="FU93" s="387"/>
      <c r="FV93" s="387"/>
      <c r="FW93" s="387"/>
      <c r="FX93" s="387"/>
      <c r="FY93" s="387"/>
      <c r="FZ93" s="387"/>
      <c r="GA93" s="387"/>
      <c r="GB93" s="387"/>
      <c r="GC93" s="387"/>
      <c r="GD93" s="387"/>
      <c r="GE93" s="387"/>
      <c r="GF93" s="387"/>
      <c r="GG93" s="387"/>
      <c r="GH93" s="387"/>
      <c r="GI93" s="387"/>
      <c r="GJ93" s="387"/>
      <c r="GK93" s="387"/>
      <c r="GL93" s="387"/>
      <c r="GM93" s="387"/>
      <c r="GN93" s="387"/>
      <c r="GO93" s="387"/>
      <c r="GP93" s="387"/>
      <c r="GQ93" s="387"/>
      <c r="GR93" s="387"/>
      <c r="GS93" s="387"/>
      <c r="GT93" s="387"/>
      <c r="GU93" s="387"/>
      <c r="GV93" s="387"/>
      <c r="GW93" s="387"/>
      <c r="GX93" s="387"/>
      <c r="GY93" s="387"/>
      <c r="GZ93" s="387"/>
      <c r="HA93" s="387"/>
      <c r="HB93" s="387"/>
      <c r="HC93" s="387"/>
      <c r="HD93" s="387"/>
      <c r="HE93" s="387"/>
      <c r="HF93" s="387"/>
      <c r="HG93" s="387"/>
      <c r="HH93" s="387"/>
      <c r="HI93" s="387"/>
      <c r="HJ93" s="387"/>
      <c r="HK93" s="387"/>
      <c r="HL93" s="387"/>
      <c r="HM93" s="387"/>
      <c r="HN93" s="387"/>
      <c r="HO93" s="387"/>
      <c r="HP93" s="387"/>
      <c r="HQ93" s="387"/>
      <c r="HR93" s="387"/>
      <c r="HS93" s="387"/>
      <c r="HT93" s="387"/>
      <c r="HU93" s="387"/>
      <c r="HV93" s="387"/>
      <c r="HW93" s="387"/>
      <c r="HX93" s="387"/>
      <c r="HY93" s="387"/>
      <c r="HZ93" s="387"/>
      <c r="IA93" s="387"/>
      <c r="IB93" s="387"/>
      <c r="IC93" s="387"/>
      <c r="ID93" s="387"/>
      <c r="IE93" s="387"/>
      <c r="IF93" s="387"/>
      <c r="IG93" s="387"/>
      <c r="IH93" s="387"/>
      <c r="II93" s="387"/>
      <c r="IJ93" s="387"/>
      <c r="IK93" s="387"/>
      <c r="IL93" s="387"/>
      <c r="IM93" s="387"/>
      <c r="IN93" s="387"/>
      <c r="IO93" s="387"/>
      <c r="IP93" s="387"/>
      <c r="IQ93" s="387"/>
      <c r="IR93" s="387"/>
      <c r="IS93" s="387"/>
      <c r="IT93" s="387"/>
      <c r="IU93" s="391"/>
    </row>
    <row r="94" spans="1:255" ht="54.95" customHeight="1">
      <c r="A94" s="406"/>
      <c r="B94" s="1113"/>
      <c r="C94" s="348"/>
      <c r="D94" s="546" t="s">
        <v>1527</v>
      </c>
      <c r="E94" s="280"/>
      <c r="F94" s="248"/>
      <c r="G94" s="248"/>
      <c r="H94" s="248"/>
      <c r="I94" s="248"/>
      <c r="J94" s="248"/>
      <c r="K94" s="248"/>
      <c r="L94" s="387"/>
      <c r="M94" s="387"/>
      <c r="N94" s="387"/>
      <c r="O94" s="387"/>
      <c r="P94" s="387"/>
      <c r="Q94" s="387"/>
      <c r="R94" s="387"/>
      <c r="S94" s="387"/>
      <c r="T94" s="387"/>
      <c r="U94" s="387"/>
      <c r="V94" s="387"/>
      <c r="W94" s="387"/>
      <c r="X94" s="387"/>
      <c r="Y94" s="387"/>
      <c r="Z94" s="387"/>
      <c r="AA94" s="387"/>
      <c r="AB94" s="387"/>
      <c r="AC94" s="387"/>
      <c r="AD94" s="387"/>
      <c r="AE94" s="387"/>
      <c r="AF94" s="387"/>
      <c r="AG94" s="387"/>
      <c r="AH94" s="387"/>
      <c r="AI94" s="387"/>
      <c r="AJ94" s="387"/>
      <c r="AK94" s="387"/>
      <c r="AL94" s="387"/>
      <c r="AM94" s="387"/>
      <c r="AN94" s="387"/>
      <c r="AO94" s="387"/>
      <c r="AP94" s="387"/>
      <c r="AQ94" s="387"/>
      <c r="AR94" s="387"/>
      <c r="AS94" s="387"/>
      <c r="AT94" s="387"/>
      <c r="AU94" s="387"/>
      <c r="AV94" s="387"/>
      <c r="AW94" s="387"/>
      <c r="AX94" s="387"/>
      <c r="AY94" s="387"/>
      <c r="AZ94" s="387"/>
      <c r="BA94" s="387"/>
      <c r="BB94" s="387"/>
      <c r="BC94" s="387"/>
      <c r="BD94" s="387"/>
      <c r="BE94" s="387"/>
      <c r="BF94" s="387"/>
      <c r="BG94" s="387"/>
      <c r="BH94" s="387"/>
      <c r="BI94" s="387"/>
      <c r="BJ94" s="387"/>
      <c r="BK94" s="387"/>
      <c r="BL94" s="387"/>
      <c r="BM94" s="387"/>
      <c r="BN94" s="387"/>
      <c r="BO94" s="387"/>
      <c r="BP94" s="387"/>
      <c r="BQ94" s="387"/>
      <c r="BR94" s="387"/>
      <c r="BS94" s="387"/>
      <c r="BT94" s="387"/>
      <c r="BU94" s="387"/>
      <c r="BV94" s="387"/>
      <c r="BW94" s="387"/>
      <c r="BX94" s="387"/>
      <c r="BY94" s="387"/>
      <c r="BZ94" s="387"/>
      <c r="CA94" s="387"/>
      <c r="CB94" s="387"/>
      <c r="CC94" s="387"/>
      <c r="CD94" s="387"/>
      <c r="CE94" s="387"/>
      <c r="CF94" s="387"/>
      <c r="CG94" s="387"/>
      <c r="CH94" s="387"/>
      <c r="CI94" s="387"/>
      <c r="CJ94" s="387"/>
      <c r="CK94" s="387"/>
      <c r="CL94" s="387"/>
      <c r="CM94" s="387"/>
      <c r="CN94" s="387"/>
      <c r="CO94" s="387"/>
      <c r="CP94" s="387"/>
      <c r="CQ94" s="387"/>
      <c r="CR94" s="387"/>
      <c r="CS94" s="387"/>
      <c r="CT94" s="387"/>
      <c r="CU94" s="387"/>
      <c r="CV94" s="387"/>
      <c r="CW94" s="387"/>
      <c r="CX94" s="387"/>
      <c r="CY94" s="387"/>
      <c r="CZ94" s="387"/>
      <c r="DA94" s="387"/>
      <c r="DB94" s="387"/>
      <c r="DC94" s="387"/>
      <c r="DD94" s="387"/>
      <c r="DE94" s="387"/>
      <c r="DF94" s="387"/>
      <c r="DG94" s="387"/>
      <c r="DH94" s="387"/>
      <c r="DI94" s="387"/>
      <c r="DJ94" s="387"/>
      <c r="DK94" s="387"/>
      <c r="DL94" s="387"/>
      <c r="DM94" s="387"/>
      <c r="DN94" s="387"/>
      <c r="DO94" s="387"/>
      <c r="DP94" s="387"/>
      <c r="DQ94" s="387"/>
      <c r="DR94" s="387"/>
      <c r="DS94" s="387"/>
      <c r="DT94" s="387"/>
      <c r="DU94" s="387"/>
      <c r="DV94" s="387"/>
      <c r="DW94" s="387"/>
      <c r="DX94" s="387"/>
      <c r="DY94" s="387"/>
      <c r="DZ94" s="387"/>
      <c r="EA94" s="387"/>
      <c r="EB94" s="387"/>
      <c r="EC94" s="387"/>
      <c r="ED94" s="387"/>
      <c r="EE94" s="387"/>
      <c r="EF94" s="387"/>
      <c r="EG94" s="387"/>
      <c r="EH94" s="387"/>
      <c r="EI94" s="387"/>
      <c r="EJ94" s="387"/>
      <c r="EK94" s="387"/>
      <c r="EL94" s="387"/>
      <c r="EM94" s="387"/>
      <c r="EN94" s="387"/>
      <c r="EO94" s="387"/>
      <c r="EP94" s="387"/>
      <c r="EQ94" s="387"/>
      <c r="ER94" s="387"/>
      <c r="ES94" s="387"/>
      <c r="ET94" s="387"/>
      <c r="EU94" s="387"/>
      <c r="EV94" s="387"/>
      <c r="EW94" s="387"/>
      <c r="EX94" s="387"/>
      <c r="EY94" s="387"/>
      <c r="EZ94" s="387"/>
      <c r="FA94" s="387"/>
      <c r="FB94" s="387"/>
      <c r="FC94" s="387"/>
      <c r="FD94" s="387"/>
      <c r="FE94" s="387"/>
      <c r="FF94" s="387"/>
      <c r="FG94" s="387"/>
      <c r="FH94" s="387"/>
      <c r="FI94" s="387"/>
      <c r="FJ94" s="387"/>
      <c r="FK94" s="387"/>
      <c r="FL94" s="387"/>
      <c r="FM94" s="387"/>
      <c r="FN94" s="387"/>
      <c r="FO94" s="387"/>
      <c r="FP94" s="387"/>
      <c r="FQ94" s="387"/>
      <c r="FR94" s="387"/>
      <c r="FS94" s="387"/>
      <c r="FT94" s="387"/>
      <c r="FU94" s="387"/>
      <c r="FV94" s="387"/>
      <c r="FW94" s="387"/>
      <c r="FX94" s="387"/>
      <c r="FY94" s="387"/>
      <c r="FZ94" s="387"/>
      <c r="GA94" s="387"/>
      <c r="GB94" s="387"/>
      <c r="GC94" s="387"/>
      <c r="GD94" s="387"/>
      <c r="GE94" s="387"/>
      <c r="GF94" s="387"/>
      <c r="GG94" s="387"/>
      <c r="GH94" s="387"/>
      <c r="GI94" s="387"/>
      <c r="GJ94" s="387"/>
      <c r="GK94" s="387"/>
      <c r="GL94" s="387"/>
      <c r="GM94" s="387"/>
      <c r="GN94" s="387"/>
      <c r="GO94" s="387"/>
      <c r="GP94" s="387"/>
      <c r="GQ94" s="387"/>
      <c r="GR94" s="387"/>
      <c r="GS94" s="387"/>
      <c r="GT94" s="387"/>
      <c r="GU94" s="387"/>
      <c r="GV94" s="387"/>
      <c r="GW94" s="387"/>
      <c r="GX94" s="387"/>
      <c r="GY94" s="387"/>
      <c r="GZ94" s="387"/>
      <c r="HA94" s="387"/>
      <c r="HB94" s="387"/>
      <c r="HC94" s="387"/>
      <c r="HD94" s="387"/>
      <c r="HE94" s="387"/>
      <c r="HF94" s="387"/>
      <c r="HG94" s="387"/>
      <c r="HH94" s="387"/>
      <c r="HI94" s="387"/>
      <c r="HJ94" s="387"/>
      <c r="HK94" s="387"/>
      <c r="HL94" s="387"/>
      <c r="HM94" s="387"/>
      <c r="HN94" s="387"/>
      <c r="HO94" s="387"/>
      <c r="HP94" s="387"/>
      <c r="HQ94" s="387"/>
      <c r="HR94" s="387"/>
      <c r="HS94" s="387"/>
      <c r="HT94" s="387"/>
      <c r="HU94" s="387"/>
      <c r="HV94" s="387"/>
      <c r="HW94" s="387"/>
      <c r="HX94" s="387"/>
      <c r="HY94" s="387"/>
      <c r="HZ94" s="387"/>
      <c r="IA94" s="387"/>
      <c r="IB94" s="387"/>
      <c r="IC94" s="387"/>
      <c r="ID94" s="387"/>
      <c r="IE94" s="387"/>
      <c r="IF94" s="387"/>
      <c r="IG94" s="387"/>
      <c r="IH94" s="387"/>
      <c r="II94" s="387"/>
      <c r="IJ94" s="387"/>
      <c r="IK94" s="387"/>
      <c r="IL94" s="387"/>
      <c r="IM94" s="387"/>
      <c r="IN94" s="387"/>
      <c r="IO94" s="387"/>
      <c r="IP94" s="387"/>
      <c r="IQ94" s="387"/>
      <c r="IR94" s="387"/>
      <c r="IS94" s="387"/>
      <c r="IT94" s="387"/>
      <c r="IU94" s="391"/>
    </row>
    <row r="95" spans="1:255" ht="54.95" customHeight="1">
      <c r="A95" s="406"/>
      <c r="B95" s="1113"/>
      <c r="C95" s="348"/>
      <c r="D95" s="546" t="s">
        <v>1528</v>
      </c>
      <c r="E95" s="280"/>
      <c r="F95" s="248"/>
      <c r="G95" s="248"/>
      <c r="H95" s="248"/>
      <c r="I95" s="248"/>
      <c r="J95" s="248"/>
      <c r="K95" s="248"/>
      <c r="L95" s="387"/>
      <c r="M95" s="387"/>
      <c r="N95" s="387"/>
      <c r="O95" s="387"/>
      <c r="P95" s="387"/>
      <c r="Q95" s="387"/>
      <c r="R95" s="387"/>
      <c r="S95" s="387"/>
      <c r="T95" s="387"/>
      <c r="U95" s="387"/>
      <c r="V95" s="387"/>
      <c r="W95" s="387"/>
      <c r="X95" s="387"/>
      <c r="Y95" s="387"/>
      <c r="Z95" s="387"/>
      <c r="AA95" s="387"/>
      <c r="AB95" s="387"/>
      <c r="AC95" s="387"/>
      <c r="AD95" s="387"/>
      <c r="AE95" s="387"/>
      <c r="AF95" s="387"/>
      <c r="AG95" s="387"/>
      <c r="AH95" s="387"/>
      <c r="AI95" s="387"/>
      <c r="AJ95" s="387"/>
      <c r="AK95" s="387"/>
      <c r="AL95" s="387"/>
      <c r="AM95" s="387"/>
      <c r="AN95" s="387"/>
      <c r="AO95" s="387"/>
      <c r="AP95" s="387"/>
      <c r="AQ95" s="387"/>
      <c r="AR95" s="387"/>
      <c r="AS95" s="387"/>
      <c r="AT95" s="387"/>
      <c r="AU95" s="387"/>
      <c r="AV95" s="387"/>
      <c r="AW95" s="387"/>
      <c r="AX95" s="387"/>
      <c r="AY95" s="387"/>
      <c r="AZ95" s="387"/>
      <c r="BA95" s="387"/>
      <c r="BB95" s="387"/>
      <c r="BC95" s="387"/>
      <c r="BD95" s="387"/>
      <c r="BE95" s="387"/>
      <c r="BF95" s="387"/>
      <c r="BG95" s="387"/>
      <c r="BH95" s="387"/>
      <c r="BI95" s="387"/>
      <c r="BJ95" s="387"/>
      <c r="BK95" s="387"/>
      <c r="BL95" s="387"/>
      <c r="BM95" s="387"/>
      <c r="BN95" s="387"/>
      <c r="BO95" s="387"/>
      <c r="BP95" s="387"/>
      <c r="BQ95" s="387"/>
      <c r="BR95" s="387"/>
      <c r="BS95" s="387"/>
      <c r="BT95" s="387"/>
      <c r="BU95" s="387"/>
      <c r="BV95" s="387"/>
      <c r="BW95" s="387"/>
      <c r="BX95" s="387"/>
      <c r="BY95" s="387"/>
      <c r="BZ95" s="387"/>
      <c r="CA95" s="387"/>
      <c r="CB95" s="387"/>
      <c r="CC95" s="387"/>
      <c r="CD95" s="387"/>
      <c r="CE95" s="387"/>
      <c r="CF95" s="387"/>
      <c r="CG95" s="387"/>
      <c r="CH95" s="387"/>
      <c r="CI95" s="387"/>
      <c r="CJ95" s="387"/>
      <c r="CK95" s="387"/>
      <c r="CL95" s="387"/>
      <c r="CM95" s="387"/>
      <c r="CN95" s="387"/>
      <c r="CO95" s="387"/>
      <c r="CP95" s="387"/>
      <c r="CQ95" s="387"/>
      <c r="CR95" s="387"/>
      <c r="CS95" s="387"/>
      <c r="CT95" s="387"/>
      <c r="CU95" s="387"/>
      <c r="CV95" s="387"/>
      <c r="CW95" s="387"/>
      <c r="CX95" s="387"/>
      <c r="CY95" s="387"/>
      <c r="CZ95" s="387"/>
      <c r="DA95" s="387"/>
      <c r="DB95" s="387"/>
      <c r="DC95" s="387"/>
      <c r="DD95" s="387"/>
      <c r="DE95" s="387"/>
      <c r="DF95" s="387"/>
      <c r="DG95" s="387"/>
      <c r="DH95" s="387"/>
      <c r="DI95" s="387"/>
      <c r="DJ95" s="387"/>
      <c r="DK95" s="387"/>
      <c r="DL95" s="387"/>
      <c r="DM95" s="387"/>
      <c r="DN95" s="387"/>
      <c r="DO95" s="387"/>
      <c r="DP95" s="387"/>
      <c r="DQ95" s="387"/>
      <c r="DR95" s="387"/>
      <c r="DS95" s="387"/>
      <c r="DT95" s="387"/>
      <c r="DU95" s="387"/>
      <c r="DV95" s="387"/>
      <c r="DW95" s="387"/>
      <c r="DX95" s="387"/>
      <c r="DY95" s="387"/>
      <c r="DZ95" s="387"/>
      <c r="EA95" s="387"/>
      <c r="EB95" s="387"/>
      <c r="EC95" s="387"/>
      <c r="ED95" s="387"/>
      <c r="EE95" s="387"/>
      <c r="EF95" s="387"/>
      <c r="EG95" s="387"/>
      <c r="EH95" s="387"/>
      <c r="EI95" s="387"/>
      <c r="EJ95" s="387"/>
      <c r="EK95" s="387"/>
      <c r="EL95" s="387"/>
      <c r="EM95" s="387"/>
      <c r="EN95" s="387"/>
      <c r="EO95" s="387"/>
      <c r="EP95" s="387"/>
      <c r="EQ95" s="387"/>
      <c r="ER95" s="387"/>
      <c r="ES95" s="387"/>
      <c r="ET95" s="387"/>
      <c r="EU95" s="387"/>
      <c r="EV95" s="387"/>
      <c r="EW95" s="387"/>
      <c r="EX95" s="387"/>
      <c r="EY95" s="387"/>
      <c r="EZ95" s="387"/>
      <c r="FA95" s="387"/>
      <c r="FB95" s="387"/>
      <c r="FC95" s="387"/>
      <c r="FD95" s="387"/>
      <c r="FE95" s="387"/>
      <c r="FF95" s="387"/>
      <c r="FG95" s="387"/>
      <c r="FH95" s="387"/>
      <c r="FI95" s="387"/>
      <c r="FJ95" s="387"/>
      <c r="FK95" s="387"/>
      <c r="FL95" s="387"/>
      <c r="FM95" s="387"/>
      <c r="FN95" s="387"/>
      <c r="FO95" s="387"/>
      <c r="FP95" s="387"/>
      <c r="FQ95" s="387"/>
      <c r="FR95" s="387"/>
      <c r="FS95" s="387"/>
      <c r="FT95" s="387"/>
      <c r="FU95" s="387"/>
      <c r="FV95" s="387"/>
      <c r="FW95" s="387"/>
      <c r="FX95" s="387"/>
      <c r="FY95" s="387"/>
      <c r="FZ95" s="387"/>
      <c r="GA95" s="387"/>
      <c r="GB95" s="387"/>
      <c r="GC95" s="387"/>
      <c r="GD95" s="387"/>
      <c r="GE95" s="387"/>
      <c r="GF95" s="387"/>
      <c r="GG95" s="387"/>
      <c r="GH95" s="387"/>
      <c r="GI95" s="387"/>
      <c r="GJ95" s="387"/>
      <c r="GK95" s="387"/>
      <c r="GL95" s="387"/>
      <c r="GM95" s="387"/>
      <c r="GN95" s="387"/>
      <c r="GO95" s="387"/>
      <c r="GP95" s="387"/>
      <c r="GQ95" s="387"/>
      <c r="GR95" s="387"/>
      <c r="GS95" s="387"/>
      <c r="GT95" s="387"/>
      <c r="GU95" s="387"/>
      <c r="GV95" s="387"/>
      <c r="GW95" s="387"/>
      <c r="GX95" s="387"/>
      <c r="GY95" s="387"/>
      <c r="GZ95" s="387"/>
      <c r="HA95" s="387"/>
      <c r="HB95" s="387"/>
      <c r="HC95" s="387"/>
      <c r="HD95" s="387"/>
      <c r="HE95" s="387"/>
      <c r="HF95" s="387"/>
      <c r="HG95" s="387"/>
      <c r="HH95" s="387"/>
      <c r="HI95" s="387"/>
      <c r="HJ95" s="387"/>
      <c r="HK95" s="387"/>
      <c r="HL95" s="387"/>
      <c r="HM95" s="387"/>
      <c r="HN95" s="387"/>
      <c r="HO95" s="387"/>
      <c r="HP95" s="387"/>
      <c r="HQ95" s="387"/>
      <c r="HR95" s="387"/>
      <c r="HS95" s="387"/>
      <c r="HT95" s="387"/>
      <c r="HU95" s="387"/>
      <c r="HV95" s="387"/>
      <c r="HW95" s="387"/>
      <c r="HX95" s="387"/>
      <c r="HY95" s="387"/>
      <c r="HZ95" s="387"/>
      <c r="IA95" s="387"/>
      <c r="IB95" s="387"/>
      <c r="IC95" s="387"/>
      <c r="ID95" s="387"/>
      <c r="IE95" s="387"/>
      <c r="IF95" s="387"/>
      <c r="IG95" s="387"/>
      <c r="IH95" s="387"/>
      <c r="II95" s="387"/>
      <c r="IJ95" s="387"/>
      <c r="IK95" s="387"/>
      <c r="IL95" s="387"/>
      <c r="IM95" s="387"/>
      <c r="IN95" s="387"/>
      <c r="IO95" s="387"/>
      <c r="IP95" s="387"/>
      <c r="IQ95" s="387"/>
      <c r="IR95" s="387"/>
      <c r="IS95" s="387"/>
      <c r="IT95" s="387"/>
      <c r="IU95" s="391"/>
    </row>
    <row r="96" spans="1:255" ht="55.5" customHeight="1" thickBot="1">
      <c r="A96" s="421"/>
      <c r="B96" s="1114"/>
      <c r="C96" s="284"/>
      <c r="D96" s="538" t="s">
        <v>1529</v>
      </c>
      <c r="E96" s="378"/>
      <c r="F96" s="379"/>
      <c r="G96" s="379"/>
      <c r="H96" s="379"/>
      <c r="I96" s="379"/>
      <c r="J96" s="379"/>
      <c r="K96" s="379"/>
      <c r="L96" s="422"/>
      <c r="M96" s="422"/>
      <c r="N96" s="422"/>
      <c r="O96" s="422"/>
      <c r="P96" s="422"/>
      <c r="Q96" s="422"/>
      <c r="R96" s="422"/>
      <c r="S96" s="422"/>
      <c r="T96" s="422"/>
      <c r="U96" s="422"/>
      <c r="V96" s="422"/>
      <c r="W96" s="422"/>
      <c r="X96" s="422"/>
      <c r="Y96" s="422"/>
      <c r="Z96" s="422"/>
      <c r="AA96" s="422"/>
      <c r="AB96" s="422"/>
      <c r="AC96" s="422"/>
      <c r="AD96" s="422"/>
      <c r="AE96" s="422"/>
      <c r="AF96" s="422"/>
      <c r="AG96" s="422"/>
      <c r="AH96" s="422"/>
      <c r="AI96" s="422"/>
      <c r="AJ96" s="422"/>
      <c r="AK96" s="422"/>
      <c r="AL96" s="422"/>
      <c r="AM96" s="422"/>
      <c r="AN96" s="422"/>
      <c r="AO96" s="422"/>
      <c r="AP96" s="422"/>
      <c r="AQ96" s="422"/>
      <c r="AR96" s="422"/>
      <c r="AS96" s="422"/>
      <c r="AT96" s="422"/>
      <c r="AU96" s="422"/>
      <c r="AV96" s="422"/>
      <c r="AW96" s="422"/>
      <c r="AX96" s="422"/>
      <c r="AY96" s="422"/>
      <c r="AZ96" s="422"/>
      <c r="BA96" s="422"/>
      <c r="BB96" s="422"/>
      <c r="BC96" s="422"/>
      <c r="BD96" s="422"/>
      <c r="BE96" s="422"/>
      <c r="BF96" s="422"/>
      <c r="BG96" s="422"/>
      <c r="BH96" s="422"/>
      <c r="BI96" s="422"/>
      <c r="BJ96" s="422"/>
      <c r="BK96" s="422"/>
      <c r="BL96" s="422"/>
      <c r="BM96" s="422"/>
      <c r="BN96" s="422"/>
      <c r="BO96" s="422"/>
      <c r="BP96" s="422"/>
      <c r="BQ96" s="422"/>
      <c r="BR96" s="422"/>
      <c r="BS96" s="422"/>
      <c r="BT96" s="422"/>
      <c r="BU96" s="422"/>
      <c r="BV96" s="422"/>
      <c r="BW96" s="422"/>
      <c r="BX96" s="422"/>
      <c r="BY96" s="422"/>
      <c r="BZ96" s="422"/>
      <c r="CA96" s="422"/>
      <c r="CB96" s="422"/>
      <c r="CC96" s="422"/>
      <c r="CD96" s="422"/>
      <c r="CE96" s="422"/>
      <c r="CF96" s="422"/>
      <c r="CG96" s="422"/>
      <c r="CH96" s="422"/>
      <c r="CI96" s="422"/>
      <c r="CJ96" s="422"/>
      <c r="CK96" s="422"/>
      <c r="CL96" s="422"/>
      <c r="CM96" s="422"/>
      <c r="CN96" s="422"/>
      <c r="CO96" s="422"/>
      <c r="CP96" s="422"/>
      <c r="CQ96" s="422"/>
      <c r="CR96" s="422"/>
      <c r="CS96" s="422"/>
      <c r="CT96" s="422"/>
      <c r="CU96" s="422"/>
      <c r="CV96" s="422"/>
      <c r="CW96" s="422"/>
      <c r="CX96" s="422"/>
      <c r="CY96" s="422"/>
      <c r="CZ96" s="422"/>
      <c r="DA96" s="422"/>
      <c r="DB96" s="422"/>
      <c r="DC96" s="422"/>
      <c r="DD96" s="422"/>
      <c r="DE96" s="422"/>
      <c r="DF96" s="422"/>
      <c r="DG96" s="422"/>
      <c r="DH96" s="422"/>
      <c r="DI96" s="422"/>
      <c r="DJ96" s="422"/>
      <c r="DK96" s="422"/>
      <c r="DL96" s="422"/>
      <c r="DM96" s="422"/>
      <c r="DN96" s="422"/>
      <c r="DO96" s="422"/>
      <c r="DP96" s="422"/>
      <c r="DQ96" s="422"/>
      <c r="DR96" s="422"/>
      <c r="DS96" s="422"/>
      <c r="DT96" s="422"/>
      <c r="DU96" s="422"/>
      <c r="DV96" s="422"/>
      <c r="DW96" s="422"/>
      <c r="DX96" s="422"/>
      <c r="DY96" s="422"/>
      <c r="DZ96" s="422"/>
      <c r="EA96" s="422"/>
      <c r="EB96" s="422"/>
      <c r="EC96" s="422"/>
      <c r="ED96" s="422"/>
      <c r="EE96" s="422"/>
      <c r="EF96" s="422"/>
      <c r="EG96" s="422"/>
      <c r="EH96" s="422"/>
      <c r="EI96" s="422"/>
      <c r="EJ96" s="422"/>
      <c r="EK96" s="422"/>
      <c r="EL96" s="422"/>
      <c r="EM96" s="422"/>
      <c r="EN96" s="422"/>
      <c r="EO96" s="422"/>
      <c r="EP96" s="422"/>
      <c r="EQ96" s="422"/>
      <c r="ER96" s="422"/>
      <c r="ES96" s="422"/>
      <c r="ET96" s="422"/>
      <c r="EU96" s="422"/>
      <c r="EV96" s="422"/>
      <c r="EW96" s="422"/>
      <c r="EX96" s="422"/>
      <c r="EY96" s="422"/>
      <c r="EZ96" s="422"/>
      <c r="FA96" s="422"/>
      <c r="FB96" s="422"/>
      <c r="FC96" s="422"/>
      <c r="FD96" s="422"/>
      <c r="FE96" s="422"/>
      <c r="FF96" s="422"/>
      <c r="FG96" s="422"/>
      <c r="FH96" s="422"/>
      <c r="FI96" s="422"/>
      <c r="FJ96" s="422"/>
      <c r="FK96" s="422"/>
      <c r="FL96" s="422"/>
      <c r="FM96" s="422"/>
      <c r="FN96" s="422"/>
      <c r="FO96" s="422"/>
      <c r="FP96" s="422"/>
      <c r="FQ96" s="422"/>
      <c r="FR96" s="422"/>
      <c r="FS96" s="422"/>
      <c r="FT96" s="422"/>
      <c r="FU96" s="422"/>
      <c r="FV96" s="422"/>
      <c r="FW96" s="422"/>
      <c r="FX96" s="422"/>
      <c r="FY96" s="422"/>
      <c r="FZ96" s="422"/>
      <c r="GA96" s="422"/>
      <c r="GB96" s="422"/>
      <c r="GC96" s="422"/>
      <c r="GD96" s="422"/>
      <c r="GE96" s="422"/>
      <c r="GF96" s="422"/>
      <c r="GG96" s="422"/>
      <c r="GH96" s="422"/>
      <c r="GI96" s="422"/>
      <c r="GJ96" s="422"/>
      <c r="GK96" s="422"/>
      <c r="GL96" s="422"/>
      <c r="GM96" s="422"/>
      <c r="GN96" s="422"/>
      <c r="GO96" s="422"/>
      <c r="GP96" s="422"/>
      <c r="GQ96" s="422"/>
      <c r="GR96" s="422"/>
      <c r="GS96" s="422"/>
      <c r="GT96" s="422"/>
      <c r="GU96" s="422"/>
      <c r="GV96" s="422"/>
      <c r="GW96" s="422"/>
      <c r="GX96" s="422"/>
      <c r="GY96" s="422"/>
      <c r="GZ96" s="422"/>
      <c r="HA96" s="422"/>
      <c r="HB96" s="422"/>
      <c r="HC96" s="422"/>
      <c r="HD96" s="422"/>
      <c r="HE96" s="422"/>
      <c r="HF96" s="422"/>
      <c r="HG96" s="422"/>
      <c r="HH96" s="422"/>
      <c r="HI96" s="422"/>
      <c r="HJ96" s="422"/>
      <c r="HK96" s="422"/>
      <c r="HL96" s="422"/>
      <c r="HM96" s="422"/>
      <c r="HN96" s="422"/>
      <c r="HO96" s="422"/>
      <c r="HP96" s="422"/>
      <c r="HQ96" s="422"/>
      <c r="HR96" s="422"/>
      <c r="HS96" s="422"/>
      <c r="HT96" s="422"/>
      <c r="HU96" s="422"/>
      <c r="HV96" s="422"/>
      <c r="HW96" s="422"/>
      <c r="HX96" s="422"/>
      <c r="HY96" s="422"/>
      <c r="HZ96" s="422"/>
      <c r="IA96" s="422"/>
      <c r="IB96" s="422"/>
      <c r="IC96" s="422"/>
      <c r="ID96" s="422"/>
      <c r="IE96" s="422"/>
      <c r="IF96" s="422"/>
      <c r="IG96" s="422"/>
      <c r="IH96" s="422"/>
      <c r="II96" s="422"/>
      <c r="IJ96" s="422"/>
      <c r="IK96" s="422"/>
      <c r="IL96" s="422"/>
      <c r="IM96" s="422"/>
      <c r="IN96" s="422"/>
      <c r="IO96" s="422"/>
      <c r="IP96" s="422"/>
      <c r="IQ96" s="422"/>
      <c r="IR96" s="422"/>
      <c r="IS96" s="422"/>
      <c r="IT96" s="422"/>
      <c r="IU96" s="423"/>
    </row>
  </sheetData>
  <sheetProtection algorithmName="SHA-512" hashValue="XgE1IBMy/pYF+pApIfkum/BalP7ndj0GaYCtiRC4a+ar8RPKw65Qjia4foRrZmo5O8qTAqYU2Fd0DF9dJ0FvSQ==" saltValue="/Zh6xw186BZJdY7T5QWcQw==" spinCount="100000" sheet="1" objects="1" scenarios="1" selectLockedCells="1" selectUnlockedCells="1"/>
  <mergeCells count="29">
    <mergeCell ref="B66:D66"/>
    <mergeCell ref="B68:B79"/>
    <mergeCell ref="B81:B90"/>
    <mergeCell ref="B91:B96"/>
    <mergeCell ref="D39:I39"/>
    <mergeCell ref="B41:D41"/>
    <mergeCell ref="B42:B48"/>
    <mergeCell ref="B50:E50"/>
    <mergeCell ref="B51:B57"/>
    <mergeCell ref="B64:E64"/>
    <mergeCell ref="D38:I38"/>
    <mergeCell ref="F11:R11"/>
    <mergeCell ref="E12:R12"/>
    <mergeCell ref="E13:R13"/>
    <mergeCell ref="B15:B20"/>
    <mergeCell ref="D15:I15"/>
    <mergeCell ref="D20:I20"/>
    <mergeCell ref="C21:C22"/>
    <mergeCell ref="D21:D22"/>
    <mergeCell ref="E21:E22"/>
    <mergeCell ref="F21:F22"/>
    <mergeCell ref="G21:G22"/>
    <mergeCell ref="B10:D10"/>
    <mergeCell ref="F10:R10"/>
    <mergeCell ref="A1:P1"/>
    <mergeCell ref="A2:P2"/>
    <mergeCell ref="A3:P3"/>
    <mergeCell ref="A4:D4"/>
    <mergeCell ref="A5:P5"/>
  </mergeCells>
  <hyperlinks>
    <hyperlink ref="D79" r:id="rId1"/>
    <hyperlink ref="E46" r:id="rId2"/>
  </hyperlinks>
  <pageMargins left="0.25" right="0.25" top="0.75" bottom="0.75" header="0" footer="0"/>
  <pageSetup orientation="landscape" r:id="rId3"/>
  <headerFooter>
    <oddFooter>&amp;C&amp;"Helvetica Neue,Regular"&amp;12&amp;K000000&amp;P</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99"/>
  <sheetViews>
    <sheetView showGridLines="0" zoomScale="87" zoomScaleNormal="87" workbookViewId="0">
      <selection activeCell="D22" sqref="D22:K22"/>
    </sheetView>
  </sheetViews>
  <sheetFormatPr baseColWidth="10" defaultColWidth="14.42578125" defaultRowHeight="15" customHeight="1"/>
  <cols>
    <col min="1" max="1" width="1.85546875" style="650" customWidth="1"/>
    <col min="2" max="2" width="12.85546875" style="650" customWidth="1"/>
    <col min="3" max="3" width="5" style="650" customWidth="1"/>
    <col min="4" max="4" width="34.85546875" style="650" customWidth="1"/>
    <col min="5" max="5" width="12.140625" style="650" customWidth="1"/>
    <col min="6" max="7" width="10.7109375" style="650" customWidth="1"/>
    <col min="8" max="8" width="14.42578125" style="650" customWidth="1"/>
    <col min="9" max="9" width="13" style="650" customWidth="1"/>
    <col min="10" max="10" width="12.28515625" style="650" customWidth="1"/>
    <col min="11" max="11" width="47.42578125" style="650" customWidth="1"/>
    <col min="12" max="255" width="10.7109375" style="650" customWidth="1"/>
    <col min="256" max="16384" width="14.42578125" style="558"/>
  </cols>
  <sheetData>
    <row r="1" spans="1:255" ht="65.25" customHeight="1" thickBot="1">
      <c r="A1" s="1107"/>
      <c r="B1" s="1222"/>
      <c r="C1" s="1222"/>
      <c r="D1" s="1222"/>
      <c r="E1" s="1222"/>
      <c r="F1" s="1222"/>
      <c r="G1" s="1222"/>
      <c r="H1" s="1222"/>
      <c r="I1" s="1222"/>
      <c r="J1" s="1222"/>
      <c r="K1" s="1222"/>
      <c r="L1" s="1222"/>
      <c r="M1" s="1222"/>
      <c r="N1" s="1222"/>
      <c r="O1" s="1222"/>
      <c r="P1" s="1223"/>
      <c r="Q1" s="554"/>
      <c r="R1" s="555"/>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c r="BE1" s="556"/>
      <c r="BF1" s="556"/>
      <c r="BG1" s="556"/>
      <c r="BH1" s="556"/>
      <c r="BI1" s="556"/>
      <c r="BJ1" s="556"/>
      <c r="BK1" s="556"/>
      <c r="BL1" s="556"/>
      <c r="BM1" s="556"/>
      <c r="BN1" s="556"/>
      <c r="BO1" s="556"/>
      <c r="BP1" s="556"/>
      <c r="BQ1" s="556"/>
      <c r="BR1" s="556"/>
      <c r="BS1" s="556"/>
      <c r="BT1" s="556"/>
      <c r="BU1" s="556"/>
      <c r="BV1" s="556"/>
      <c r="BW1" s="556"/>
      <c r="BX1" s="556"/>
      <c r="BY1" s="556"/>
      <c r="BZ1" s="556"/>
      <c r="CA1" s="556"/>
      <c r="CB1" s="556"/>
      <c r="CC1" s="556"/>
      <c r="CD1" s="556"/>
      <c r="CE1" s="556"/>
      <c r="CF1" s="556"/>
      <c r="CG1" s="556"/>
      <c r="CH1" s="556"/>
      <c r="CI1" s="556"/>
      <c r="CJ1" s="556"/>
      <c r="CK1" s="556"/>
      <c r="CL1" s="556"/>
      <c r="CM1" s="556"/>
      <c r="CN1" s="556"/>
      <c r="CO1" s="556"/>
      <c r="CP1" s="556"/>
      <c r="CQ1" s="556"/>
      <c r="CR1" s="556"/>
      <c r="CS1" s="556"/>
      <c r="CT1" s="556"/>
      <c r="CU1" s="556"/>
      <c r="CV1" s="556"/>
      <c r="CW1" s="556"/>
      <c r="CX1" s="556"/>
      <c r="CY1" s="556"/>
      <c r="CZ1" s="556"/>
      <c r="DA1" s="556"/>
      <c r="DB1" s="556"/>
      <c r="DC1" s="556"/>
      <c r="DD1" s="556"/>
      <c r="DE1" s="556"/>
      <c r="DF1" s="556"/>
      <c r="DG1" s="556"/>
      <c r="DH1" s="556"/>
      <c r="DI1" s="556"/>
      <c r="DJ1" s="556"/>
      <c r="DK1" s="556"/>
      <c r="DL1" s="556"/>
      <c r="DM1" s="556"/>
      <c r="DN1" s="556"/>
      <c r="DO1" s="556"/>
      <c r="DP1" s="556"/>
      <c r="DQ1" s="556"/>
      <c r="DR1" s="556"/>
      <c r="DS1" s="556"/>
      <c r="DT1" s="556"/>
      <c r="DU1" s="556"/>
      <c r="DV1" s="556"/>
      <c r="DW1" s="556"/>
      <c r="DX1" s="556"/>
      <c r="DY1" s="556"/>
      <c r="DZ1" s="556"/>
      <c r="EA1" s="556"/>
      <c r="EB1" s="556"/>
      <c r="EC1" s="556"/>
      <c r="ED1" s="556"/>
      <c r="EE1" s="556"/>
      <c r="EF1" s="556"/>
      <c r="EG1" s="556"/>
      <c r="EH1" s="556"/>
      <c r="EI1" s="556"/>
      <c r="EJ1" s="556"/>
      <c r="EK1" s="556"/>
      <c r="EL1" s="556"/>
      <c r="EM1" s="556"/>
      <c r="EN1" s="556"/>
      <c r="EO1" s="556"/>
      <c r="EP1" s="556"/>
      <c r="EQ1" s="556"/>
      <c r="ER1" s="556"/>
      <c r="ES1" s="556"/>
      <c r="ET1" s="556"/>
      <c r="EU1" s="556"/>
      <c r="EV1" s="556"/>
      <c r="EW1" s="556"/>
      <c r="EX1" s="556"/>
      <c r="EY1" s="556"/>
      <c r="EZ1" s="556"/>
      <c r="FA1" s="556"/>
      <c r="FB1" s="556"/>
      <c r="FC1" s="556"/>
      <c r="FD1" s="556"/>
      <c r="FE1" s="556"/>
      <c r="FF1" s="556"/>
      <c r="FG1" s="556"/>
      <c r="FH1" s="556"/>
      <c r="FI1" s="556"/>
      <c r="FJ1" s="556"/>
      <c r="FK1" s="556"/>
      <c r="FL1" s="556"/>
      <c r="FM1" s="556"/>
      <c r="FN1" s="556"/>
      <c r="FO1" s="556"/>
      <c r="FP1" s="556"/>
      <c r="FQ1" s="556"/>
      <c r="FR1" s="556"/>
      <c r="FS1" s="556"/>
      <c r="FT1" s="556"/>
      <c r="FU1" s="556"/>
      <c r="FV1" s="556"/>
      <c r="FW1" s="556"/>
      <c r="FX1" s="556"/>
      <c r="FY1" s="556"/>
      <c r="FZ1" s="556"/>
      <c r="GA1" s="556"/>
      <c r="GB1" s="556"/>
      <c r="GC1" s="556"/>
      <c r="GD1" s="556"/>
      <c r="GE1" s="556"/>
      <c r="GF1" s="556"/>
      <c r="GG1" s="556"/>
      <c r="GH1" s="556"/>
      <c r="GI1" s="556"/>
      <c r="GJ1" s="556"/>
      <c r="GK1" s="556"/>
      <c r="GL1" s="556"/>
      <c r="GM1" s="556"/>
      <c r="GN1" s="556"/>
      <c r="GO1" s="556"/>
      <c r="GP1" s="556"/>
      <c r="GQ1" s="556"/>
      <c r="GR1" s="556"/>
      <c r="GS1" s="556"/>
      <c r="GT1" s="556"/>
      <c r="GU1" s="556"/>
      <c r="GV1" s="556"/>
      <c r="GW1" s="556"/>
      <c r="GX1" s="556"/>
      <c r="GY1" s="556"/>
      <c r="GZ1" s="556"/>
      <c r="HA1" s="556"/>
      <c r="HB1" s="556"/>
      <c r="HC1" s="556"/>
      <c r="HD1" s="556"/>
      <c r="HE1" s="556"/>
      <c r="HF1" s="556"/>
      <c r="HG1" s="556"/>
      <c r="HH1" s="556"/>
      <c r="HI1" s="556"/>
      <c r="HJ1" s="556"/>
      <c r="HK1" s="556"/>
      <c r="HL1" s="556"/>
      <c r="HM1" s="556"/>
      <c r="HN1" s="556"/>
      <c r="HO1" s="556"/>
      <c r="HP1" s="556"/>
      <c r="HQ1" s="556"/>
      <c r="HR1" s="556"/>
      <c r="HS1" s="556"/>
      <c r="HT1" s="556"/>
      <c r="HU1" s="556"/>
      <c r="HV1" s="556"/>
      <c r="HW1" s="556"/>
      <c r="HX1" s="556"/>
      <c r="HY1" s="556"/>
      <c r="HZ1" s="556"/>
      <c r="IA1" s="556"/>
      <c r="IB1" s="556"/>
      <c r="IC1" s="556"/>
      <c r="ID1" s="556"/>
      <c r="IE1" s="556"/>
      <c r="IF1" s="556"/>
      <c r="IG1" s="556"/>
      <c r="IH1" s="556"/>
      <c r="II1" s="556"/>
      <c r="IJ1" s="556"/>
      <c r="IK1" s="556"/>
      <c r="IL1" s="556"/>
      <c r="IM1" s="556"/>
      <c r="IN1" s="556"/>
      <c r="IO1" s="556"/>
      <c r="IP1" s="556"/>
      <c r="IQ1" s="556"/>
      <c r="IR1" s="556"/>
      <c r="IS1" s="556"/>
      <c r="IT1" s="556"/>
      <c r="IU1" s="557"/>
    </row>
    <row r="2" spans="1:255" ht="18" customHeight="1" thickBot="1">
      <c r="A2" s="1110" t="s">
        <v>1444</v>
      </c>
      <c r="B2" s="1222"/>
      <c r="C2" s="1222"/>
      <c r="D2" s="1222"/>
      <c r="E2" s="1222"/>
      <c r="F2" s="1222"/>
      <c r="G2" s="1222"/>
      <c r="H2" s="1222"/>
      <c r="I2" s="1222"/>
      <c r="J2" s="1222"/>
      <c r="K2" s="1222"/>
      <c r="L2" s="1222"/>
      <c r="M2" s="1222"/>
      <c r="N2" s="1222"/>
      <c r="O2" s="1222"/>
      <c r="P2" s="1223"/>
      <c r="Q2" s="559"/>
      <c r="R2" s="560"/>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c r="FL2" s="238"/>
      <c r="FM2" s="238"/>
      <c r="FN2" s="238"/>
      <c r="FO2" s="238"/>
      <c r="FP2" s="238"/>
      <c r="FQ2" s="238"/>
      <c r="FR2" s="238"/>
      <c r="FS2" s="238"/>
      <c r="FT2" s="238"/>
      <c r="FU2" s="238"/>
      <c r="FV2" s="238"/>
      <c r="FW2" s="238"/>
      <c r="FX2" s="238"/>
      <c r="FY2" s="238"/>
      <c r="FZ2" s="238"/>
      <c r="GA2" s="238"/>
      <c r="GB2" s="238"/>
      <c r="GC2" s="238"/>
      <c r="GD2" s="238"/>
      <c r="GE2" s="238"/>
      <c r="GF2" s="238"/>
      <c r="GG2" s="238"/>
      <c r="GH2" s="238"/>
      <c r="GI2" s="238"/>
      <c r="GJ2" s="238"/>
      <c r="GK2" s="238"/>
      <c r="GL2" s="238"/>
      <c r="GM2" s="238"/>
      <c r="GN2" s="238"/>
      <c r="GO2" s="238"/>
      <c r="GP2" s="238"/>
      <c r="GQ2" s="238"/>
      <c r="GR2" s="238"/>
      <c r="GS2" s="238"/>
      <c r="GT2" s="238"/>
      <c r="GU2" s="238"/>
      <c r="GV2" s="238"/>
      <c r="GW2" s="238"/>
      <c r="GX2" s="238"/>
      <c r="GY2" s="238"/>
      <c r="GZ2" s="238"/>
      <c r="HA2" s="238"/>
      <c r="HB2" s="238"/>
      <c r="HC2" s="238"/>
      <c r="HD2" s="238"/>
      <c r="HE2" s="238"/>
      <c r="HF2" s="238"/>
      <c r="HG2" s="238"/>
      <c r="HH2" s="238"/>
      <c r="HI2" s="238"/>
      <c r="HJ2" s="238"/>
      <c r="HK2" s="238"/>
      <c r="HL2" s="238"/>
      <c r="HM2" s="238"/>
      <c r="HN2" s="238"/>
      <c r="HO2" s="238"/>
      <c r="HP2" s="238"/>
      <c r="HQ2" s="238"/>
      <c r="HR2" s="238"/>
      <c r="HS2" s="238"/>
      <c r="HT2" s="238"/>
      <c r="HU2" s="238"/>
      <c r="HV2" s="238"/>
      <c r="HW2" s="238"/>
      <c r="HX2" s="238"/>
      <c r="HY2" s="238"/>
      <c r="HZ2" s="238"/>
      <c r="IA2" s="238"/>
      <c r="IB2" s="238"/>
      <c r="IC2" s="238"/>
      <c r="ID2" s="238"/>
      <c r="IE2" s="238"/>
      <c r="IF2" s="238"/>
      <c r="IG2" s="238"/>
      <c r="IH2" s="238"/>
      <c r="II2" s="238"/>
      <c r="IJ2" s="238"/>
      <c r="IK2" s="238"/>
      <c r="IL2" s="238"/>
      <c r="IM2" s="238"/>
      <c r="IN2" s="238"/>
      <c r="IO2" s="238"/>
      <c r="IP2" s="238"/>
      <c r="IQ2" s="238"/>
      <c r="IR2" s="238"/>
      <c r="IS2" s="238"/>
      <c r="IT2" s="238"/>
      <c r="IU2" s="239"/>
    </row>
    <row r="3" spans="1:255" ht="18" customHeight="1" thickBot="1">
      <c r="A3" s="1111" t="s">
        <v>104</v>
      </c>
      <c r="B3" s="1222"/>
      <c r="C3" s="1222"/>
      <c r="D3" s="1222"/>
      <c r="E3" s="1222"/>
      <c r="F3" s="1222"/>
      <c r="G3" s="1222"/>
      <c r="H3" s="1222"/>
      <c r="I3" s="1222"/>
      <c r="J3" s="1222"/>
      <c r="K3" s="1222"/>
      <c r="L3" s="1222"/>
      <c r="M3" s="1222"/>
      <c r="N3" s="1222"/>
      <c r="O3" s="1222"/>
      <c r="P3" s="1223"/>
      <c r="Q3" s="559"/>
      <c r="R3" s="560"/>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c r="FL3" s="238"/>
      <c r="FM3" s="238"/>
      <c r="FN3" s="238"/>
      <c r="FO3" s="238"/>
      <c r="FP3" s="238"/>
      <c r="FQ3" s="238"/>
      <c r="FR3" s="238"/>
      <c r="FS3" s="238"/>
      <c r="FT3" s="238"/>
      <c r="FU3" s="238"/>
      <c r="FV3" s="238"/>
      <c r="FW3" s="238"/>
      <c r="FX3" s="238"/>
      <c r="FY3" s="238"/>
      <c r="FZ3" s="238"/>
      <c r="GA3" s="238"/>
      <c r="GB3" s="238"/>
      <c r="GC3" s="238"/>
      <c r="GD3" s="238"/>
      <c r="GE3" s="238"/>
      <c r="GF3" s="238"/>
      <c r="GG3" s="238"/>
      <c r="GH3" s="238"/>
      <c r="GI3" s="238"/>
      <c r="GJ3" s="238"/>
      <c r="GK3" s="238"/>
      <c r="GL3" s="238"/>
      <c r="GM3" s="238"/>
      <c r="GN3" s="238"/>
      <c r="GO3" s="238"/>
      <c r="GP3" s="238"/>
      <c r="GQ3" s="238"/>
      <c r="GR3" s="238"/>
      <c r="GS3" s="238"/>
      <c r="GT3" s="238"/>
      <c r="GU3" s="238"/>
      <c r="GV3" s="238"/>
      <c r="GW3" s="238"/>
      <c r="GX3" s="238"/>
      <c r="GY3" s="238"/>
      <c r="GZ3" s="238"/>
      <c r="HA3" s="238"/>
      <c r="HB3" s="238"/>
      <c r="HC3" s="238"/>
      <c r="HD3" s="238"/>
      <c r="HE3" s="238"/>
      <c r="HF3" s="238"/>
      <c r="HG3" s="238"/>
      <c r="HH3" s="238"/>
      <c r="HI3" s="238"/>
      <c r="HJ3" s="238"/>
      <c r="HK3" s="238"/>
      <c r="HL3" s="238"/>
      <c r="HM3" s="238"/>
      <c r="HN3" s="238"/>
      <c r="HO3" s="238"/>
      <c r="HP3" s="238"/>
      <c r="HQ3" s="238"/>
      <c r="HR3" s="238"/>
      <c r="HS3" s="238"/>
      <c r="HT3" s="238"/>
      <c r="HU3" s="238"/>
      <c r="HV3" s="238"/>
      <c r="HW3" s="238"/>
      <c r="HX3" s="238"/>
      <c r="HY3" s="238"/>
      <c r="HZ3" s="238"/>
      <c r="IA3" s="238"/>
      <c r="IB3" s="238"/>
      <c r="IC3" s="238"/>
      <c r="ID3" s="238"/>
      <c r="IE3" s="238"/>
      <c r="IF3" s="238"/>
      <c r="IG3" s="238"/>
      <c r="IH3" s="238"/>
      <c r="II3" s="238"/>
      <c r="IJ3" s="238"/>
      <c r="IK3" s="238"/>
      <c r="IL3" s="238"/>
      <c r="IM3" s="238"/>
      <c r="IN3" s="238"/>
      <c r="IO3" s="238"/>
      <c r="IP3" s="238"/>
      <c r="IQ3" s="238"/>
      <c r="IR3" s="238"/>
      <c r="IS3" s="238"/>
      <c r="IT3" s="238"/>
      <c r="IU3" s="239"/>
    </row>
    <row r="4" spans="1:255" ht="18" customHeight="1" thickBot="1">
      <c r="A4" s="1111" t="s">
        <v>263</v>
      </c>
      <c r="B4" s="1222"/>
      <c r="C4" s="1222"/>
      <c r="D4" s="1222"/>
      <c r="E4" s="388">
        <v>2019</v>
      </c>
      <c r="F4" s="389"/>
      <c r="G4" s="389"/>
      <c r="H4" s="389"/>
      <c r="I4" s="389"/>
      <c r="J4" s="389"/>
      <c r="K4" s="389"/>
      <c r="L4" s="389"/>
      <c r="M4" s="389"/>
      <c r="N4" s="389"/>
      <c r="O4" s="389"/>
      <c r="P4" s="390"/>
      <c r="Q4" s="559"/>
      <c r="R4" s="560"/>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238"/>
      <c r="EQ4" s="238"/>
      <c r="ER4" s="238"/>
      <c r="ES4" s="238"/>
      <c r="ET4" s="238"/>
      <c r="EU4" s="238"/>
      <c r="EV4" s="238"/>
      <c r="EW4" s="238"/>
      <c r="EX4" s="238"/>
      <c r="EY4" s="238"/>
      <c r="EZ4" s="238"/>
      <c r="FA4" s="238"/>
      <c r="FB4" s="23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c r="GZ4" s="238"/>
      <c r="HA4" s="238"/>
      <c r="HB4" s="238"/>
      <c r="HC4" s="238"/>
      <c r="HD4" s="238"/>
      <c r="HE4" s="238"/>
      <c r="HF4" s="238"/>
      <c r="HG4" s="238"/>
      <c r="HH4" s="238"/>
      <c r="HI4" s="238"/>
      <c r="HJ4" s="238"/>
      <c r="HK4" s="238"/>
      <c r="HL4" s="238"/>
      <c r="HM4" s="238"/>
      <c r="HN4" s="238"/>
      <c r="HO4" s="238"/>
      <c r="HP4" s="238"/>
      <c r="HQ4" s="238"/>
      <c r="HR4" s="238"/>
      <c r="HS4" s="238"/>
      <c r="HT4" s="238"/>
      <c r="HU4" s="238"/>
      <c r="HV4" s="238"/>
      <c r="HW4" s="238"/>
      <c r="HX4" s="238"/>
      <c r="HY4" s="238"/>
      <c r="HZ4" s="238"/>
      <c r="IA4" s="238"/>
      <c r="IB4" s="238"/>
      <c r="IC4" s="238"/>
      <c r="ID4" s="238"/>
      <c r="IE4" s="238"/>
      <c r="IF4" s="238"/>
      <c r="IG4" s="238"/>
      <c r="IH4" s="238"/>
      <c r="II4" s="238"/>
      <c r="IJ4" s="238"/>
      <c r="IK4" s="238"/>
      <c r="IL4" s="238"/>
      <c r="IM4" s="238"/>
      <c r="IN4" s="238"/>
      <c r="IO4" s="238"/>
      <c r="IP4" s="238"/>
      <c r="IQ4" s="238"/>
      <c r="IR4" s="238"/>
      <c r="IS4" s="238"/>
      <c r="IT4" s="238"/>
      <c r="IU4" s="239"/>
    </row>
    <row r="5" spans="1:255" ht="16.5" customHeight="1" thickBot="1">
      <c r="A5" s="1111" t="s">
        <v>114</v>
      </c>
      <c r="B5" s="1222"/>
      <c r="C5" s="1222"/>
      <c r="D5" s="1222"/>
      <c r="E5" s="1248"/>
      <c r="F5" s="1222"/>
      <c r="G5" s="1222"/>
      <c r="H5" s="1222"/>
      <c r="I5" s="1222"/>
      <c r="J5" s="1222"/>
      <c r="K5" s="1222"/>
      <c r="L5" s="1222"/>
      <c r="M5" s="1222"/>
      <c r="N5" s="1222"/>
      <c r="O5" s="1222"/>
      <c r="P5" s="1223"/>
      <c r="Q5" s="559"/>
      <c r="R5" s="560"/>
      <c r="S5" s="560"/>
      <c r="T5" s="560"/>
      <c r="U5" s="560"/>
      <c r="V5" s="560"/>
      <c r="W5" s="560"/>
      <c r="X5" s="560"/>
      <c r="Y5" s="560"/>
      <c r="Z5" s="560"/>
      <c r="AA5" s="560"/>
      <c r="AB5" s="560"/>
      <c r="AC5" s="560"/>
      <c r="AD5" s="560"/>
      <c r="AE5" s="560"/>
      <c r="AF5" s="560"/>
      <c r="AG5" s="560"/>
      <c r="AH5" s="560"/>
      <c r="AI5" s="560"/>
      <c r="AJ5" s="560"/>
      <c r="AK5" s="560"/>
      <c r="AL5" s="560"/>
      <c r="AM5" s="560"/>
      <c r="AN5" s="560"/>
      <c r="AO5" s="560"/>
      <c r="AP5" s="560"/>
      <c r="AQ5" s="560"/>
      <c r="AR5" s="560"/>
      <c r="AS5" s="560"/>
      <c r="AT5" s="560"/>
      <c r="AU5" s="560"/>
      <c r="AV5" s="560"/>
      <c r="AW5" s="560"/>
      <c r="AX5" s="560"/>
      <c r="AY5" s="560"/>
      <c r="AZ5" s="560"/>
      <c r="BA5" s="560"/>
      <c r="BB5" s="560"/>
      <c r="BC5" s="560"/>
      <c r="BD5" s="560"/>
      <c r="BE5" s="560"/>
      <c r="BF5" s="560"/>
      <c r="BG5" s="560"/>
      <c r="BH5" s="560"/>
      <c r="BI5" s="560"/>
      <c r="BJ5" s="560"/>
      <c r="BK5" s="560"/>
      <c r="BL5" s="560"/>
      <c r="BM5" s="560"/>
      <c r="BN5" s="560"/>
      <c r="BO5" s="560"/>
      <c r="BP5" s="560"/>
      <c r="BQ5" s="560"/>
      <c r="BR5" s="560"/>
      <c r="BS5" s="560"/>
      <c r="BT5" s="560"/>
      <c r="BU5" s="560"/>
      <c r="BV5" s="560"/>
      <c r="BW5" s="560"/>
      <c r="BX5" s="560"/>
      <c r="BY5" s="560"/>
      <c r="BZ5" s="560"/>
      <c r="CA5" s="560"/>
      <c r="CB5" s="560"/>
      <c r="CC5" s="560"/>
      <c r="CD5" s="560"/>
      <c r="CE5" s="560"/>
      <c r="CF5" s="560"/>
      <c r="CG5" s="560"/>
      <c r="CH5" s="560"/>
      <c r="CI5" s="560"/>
      <c r="CJ5" s="560"/>
      <c r="CK5" s="560"/>
      <c r="CL5" s="560"/>
      <c r="CM5" s="560"/>
      <c r="CN5" s="560"/>
      <c r="CO5" s="560"/>
      <c r="CP5" s="560"/>
      <c r="CQ5" s="560"/>
      <c r="CR5" s="560"/>
      <c r="CS5" s="560"/>
      <c r="CT5" s="560"/>
      <c r="CU5" s="560"/>
      <c r="CV5" s="560"/>
      <c r="CW5" s="560"/>
      <c r="CX5" s="560"/>
      <c r="CY5" s="560"/>
      <c r="CZ5" s="560"/>
      <c r="DA5" s="560"/>
      <c r="DB5" s="560"/>
      <c r="DC5" s="560"/>
      <c r="DD5" s="560"/>
      <c r="DE5" s="560"/>
      <c r="DF5" s="560"/>
      <c r="DG5" s="560"/>
      <c r="DH5" s="560"/>
      <c r="DI5" s="560"/>
      <c r="DJ5" s="560"/>
      <c r="DK5" s="560"/>
      <c r="DL5" s="560"/>
      <c r="DM5" s="560"/>
      <c r="DN5" s="560"/>
      <c r="DO5" s="560"/>
      <c r="DP5" s="560"/>
      <c r="DQ5" s="560"/>
      <c r="DR5" s="560"/>
      <c r="DS5" s="560"/>
      <c r="DT5" s="560"/>
      <c r="DU5" s="560"/>
      <c r="DV5" s="560"/>
      <c r="DW5" s="560"/>
      <c r="DX5" s="560"/>
      <c r="DY5" s="560"/>
      <c r="DZ5" s="560"/>
      <c r="EA5" s="560"/>
      <c r="EB5" s="560"/>
      <c r="EC5" s="560"/>
      <c r="ED5" s="560"/>
      <c r="EE5" s="560"/>
      <c r="EF5" s="560"/>
      <c r="EG5" s="560"/>
      <c r="EH5" s="560"/>
      <c r="EI5" s="560"/>
      <c r="EJ5" s="560"/>
      <c r="EK5" s="560"/>
      <c r="EL5" s="560"/>
      <c r="EM5" s="560"/>
      <c r="EN5" s="560"/>
      <c r="EO5" s="560"/>
      <c r="EP5" s="560"/>
      <c r="EQ5" s="560"/>
      <c r="ER5" s="560"/>
      <c r="ES5" s="560"/>
      <c r="ET5" s="560"/>
      <c r="EU5" s="560"/>
      <c r="EV5" s="560"/>
      <c r="EW5" s="560"/>
      <c r="EX5" s="560"/>
      <c r="EY5" s="560"/>
      <c r="EZ5" s="560"/>
      <c r="FA5" s="560"/>
      <c r="FB5" s="560"/>
      <c r="FC5" s="560"/>
      <c r="FD5" s="560"/>
      <c r="FE5" s="560"/>
      <c r="FF5" s="560"/>
      <c r="FG5" s="560"/>
      <c r="FH5" s="560"/>
      <c r="FI5" s="560"/>
      <c r="FJ5" s="560"/>
      <c r="FK5" s="560"/>
      <c r="FL5" s="560"/>
      <c r="FM5" s="560"/>
      <c r="FN5" s="560"/>
      <c r="FO5" s="560"/>
      <c r="FP5" s="560"/>
      <c r="FQ5" s="560"/>
      <c r="FR5" s="560"/>
      <c r="FS5" s="560"/>
      <c r="FT5" s="560"/>
      <c r="FU5" s="560"/>
      <c r="FV5" s="560"/>
      <c r="FW5" s="560"/>
      <c r="FX5" s="560"/>
      <c r="FY5" s="560"/>
      <c r="FZ5" s="560"/>
      <c r="GA5" s="560"/>
      <c r="GB5" s="560"/>
      <c r="GC5" s="560"/>
      <c r="GD5" s="560"/>
      <c r="GE5" s="560"/>
      <c r="GF5" s="560"/>
      <c r="GG5" s="560"/>
      <c r="GH5" s="560"/>
      <c r="GI5" s="560"/>
      <c r="GJ5" s="560"/>
      <c r="GK5" s="560"/>
      <c r="GL5" s="560"/>
      <c r="GM5" s="560"/>
      <c r="GN5" s="560"/>
      <c r="GO5" s="560"/>
      <c r="GP5" s="560"/>
      <c r="GQ5" s="560"/>
      <c r="GR5" s="560"/>
      <c r="GS5" s="560"/>
      <c r="GT5" s="560"/>
      <c r="GU5" s="560"/>
      <c r="GV5" s="560"/>
      <c r="GW5" s="560"/>
      <c r="GX5" s="560"/>
      <c r="GY5" s="560"/>
      <c r="GZ5" s="560"/>
      <c r="HA5" s="560"/>
      <c r="HB5" s="560"/>
      <c r="HC5" s="560"/>
      <c r="HD5" s="560"/>
      <c r="HE5" s="560"/>
      <c r="HF5" s="560"/>
      <c r="HG5" s="560"/>
      <c r="HH5" s="560"/>
      <c r="HI5" s="560"/>
      <c r="HJ5" s="560"/>
      <c r="HK5" s="560"/>
      <c r="HL5" s="560"/>
      <c r="HM5" s="560"/>
      <c r="HN5" s="560"/>
      <c r="HO5" s="560"/>
      <c r="HP5" s="560"/>
      <c r="HQ5" s="560"/>
      <c r="HR5" s="560"/>
      <c r="HS5" s="560"/>
      <c r="HT5" s="560"/>
      <c r="HU5" s="560"/>
      <c r="HV5" s="560"/>
      <c r="HW5" s="560"/>
      <c r="HX5" s="560"/>
      <c r="HY5" s="560"/>
      <c r="HZ5" s="560"/>
      <c r="IA5" s="560"/>
      <c r="IB5" s="560"/>
      <c r="IC5" s="560"/>
      <c r="ID5" s="560"/>
      <c r="IE5" s="560"/>
      <c r="IF5" s="560"/>
      <c r="IG5" s="560"/>
      <c r="IH5" s="560"/>
      <c r="II5" s="560"/>
      <c r="IJ5" s="560"/>
      <c r="IK5" s="560"/>
      <c r="IL5" s="560"/>
      <c r="IM5" s="560"/>
      <c r="IN5" s="560"/>
      <c r="IO5" s="560"/>
      <c r="IP5" s="560"/>
      <c r="IQ5" s="560"/>
      <c r="IR5" s="560"/>
      <c r="IS5" s="560"/>
      <c r="IT5" s="560"/>
      <c r="IU5" s="561"/>
    </row>
    <row r="6" spans="1:255" ht="15" customHeight="1">
      <c r="A6" s="562"/>
      <c r="B6" s="563" t="s">
        <v>134</v>
      </c>
      <c r="C6" s="564"/>
      <c r="D6" s="565"/>
      <c r="E6" s="566"/>
      <c r="F6" s="567" t="s">
        <v>135</v>
      </c>
      <c r="G6" s="568"/>
      <c r="H6" s="568"/>
      <c r="I6" s="568"/>
      <c r="J6" s="568"/>
      <c r="K6" s="568"/>
      <c r="L6" s="568"/>
      <c r="M6" s="568"/>
      <c r="N6" s="568"/>
      <c r="O6" s="568"/>
      <c r="P6" s="568"/>
      <c r="Q6" s="560"/>
      <c r="R6" s="560"/>
      <c r="S6" s="560"/>
      <c r="T6" s="560"/>
      <c r="U6" s="560"/>
      <c r="V6" s="560"/>
      <c r="W6" s="560"/>
      <c r="X6" s="560"/>
      <c r="Y6" s="560"/>
      <c r="Z6" s="560"/>
      <c r="AA6" s="560"/>
      <c r="AB6" s="560"/>
      <c r="AC6" s="560"/>
      <c r="AD6" s="560"/>
      <c r="AE6" s="560"/>
      <c r="AF6" s="560"/>
      <c r="AG6" s="560"/>
      <c r="AH6" s="560"/>
      <c r="AI6" s="560"/>
      <c r="AJ6" s="560"/>
      <c r="AK6" s="560"/>
      <c r="AL6" s="560"/>
      <c r="AM6" s="560"/>
      <c r="AN6" s="560"/>
      <c r="AO6" s="560"/>
      <c r="AP6" s="560"/>
      <c r="AQ6" s="560"/>
      <c r="AR6" s="560"/>
      <c r="AS6" s="560"/>
      <c r="AT6" s="560"/>
      <c r="AU6" s="560"/>
      <c r="AV6" s="560"/>
      <c r="AW6" s="560"/>
      <c r="AX6" s="560"/>
      <c r="AY6" s="560"/>
      <c r="AZ6" s="560"/>
      <c r="BA6" s="560"/>
      <c r="BB6" s="560"/>
      <c r="BC6" s="560"/>
      <c r="BD6" s="560"/>
      <c r="BE6" s="560"/>
      <c r="BF6" s="560"/>
      <c r="BG6" s="560"/>
      <c r="BH6" s="560"/>
      <c r="BI6" s="560"/>
      <c r="BJ6" s="560"/>
      <c r="BK6" s="560"/>
      <c r="BL6" s="560"/>
      <c r="BM6" s="560"/>
      <c r="BN6" s="560"/>
      <c r="BO6" s="560"/>
      <c r="BP6" s="560"/>
      <c r="BQ6" s="560"/>
      <c r="BR6" s="560"/>
      <c r="BS6" s="560"/>
      <c r="BT6" s="560"/>
      <c r="BU6" s="560"/>
      <c r="BV6" s="560"/>
      <c r="BW6" s="560"/>
      <c r="BX6" s="560"/>
      <c r="BY6" s="560"/>
      <c r="BZ6" s="560"/>
      <c r="CA6" s="560"/>
      <c r="CB6" s="560"/>
      <c r="CC6" s="560"/>
      <c r="CD6" s="560"/>
      <c r="CE6" s="560"/>
      <c r="CF6" s="560"/>
      <c r="CG6" s="560"/>
      <c r="CH6" s="560"/>
      <c r="CI6" s="560"/>
      <c r="CJ6" s="560"/>
      <c r="CK6" s="560"/>
      <c r="CL6" s="560"/>
      <c r="CM6" s="560"/>
      <c r="CN6" s="560"/>
      <c r="CO6" s="560"/>
      <c r="CP6" s="560"/>
      <c r="CQ6" s="560"/>
      <c r="CR6" s="560"/>
      <c r="CS6" s="560"/>
      <c r="CT6" s="560"/>
      <c r="CU6" s="560"/>
      <c r="CV6" s="560"/>
      <c r="CW6" s="560"/>
      <c r="CX6" s="560"/>
      <c r="CY6" s="560"/>
      <c r="CZ6" s="560"/>
      <c r="DA6" s="560"/>
      <c r="DB6" s="560"/>
      <c r="DC6" s="560"/>
      <c r="DD6" s="560"/>
      <c r="DE6" s="560"/>
      <c r="DF6" s="560"/>
      <c r="DG6" s="560"/>
      <c r="DH6" s="560"/>
      <c r="DI6" s="560"/>
      <c r="DJ6" s="560"/>
      <c r="DK6" s="560"/>
      <c r="DL6" s="560"/>
      <c r="DM6" s="560"/>
      <c r="DN6" s="560"/>
      <c r="DO6" s="560"/>
      <c r="DP6" s="560"/>
      <c r="DQ6" s="560"/>
      <c r="DR6" s="560"/>
      <c r="DS6" s="560"/>
      <c r="DT6" s="560"/>
      <c r="DU6" s="560"/>
      <c r="DV6" s="560"/>
      <c r="DW6" s="560"/>
      <c r="DX6" s="560"/>
      <c r="DY6" s="560"/>
      <c r="DZ6" s="560"/>
      <c r="EA6" s="560"/>
      <c r="EB6" s="560"/>
      <c r="EC6" s="560"/>
      <c r="ED6" s="560"/>
      <c r="EE6" s="560"/>
      <c r="EF6" s="560"/>
      <c r="EG6" s="560"/>
      <c r="EH6" s="560"/>
      <c r="EI6" s="560"/>
      <c r="EJ6" s="560"/>
      <c r="EK6" s="560"/>
      <c r="EL6" s="560"/>
      <c r="EM6" s="560"/>
      <c r="EN6" s="560"/>
      <c r="EO6" s="560"/>
      <c r="EP6" s="560"/>
      <c r="EQ6" s="560"/>
      <c r="ER6" s="560"/>
      <c r="ES6" s="560"/>
      <c r="ET6" s="560"/>
      <c r="EU6" s="560"/>
      <c r="EV6" s="560"/>
      <c r="EW6" s="560"/>
      <c r="EX6" s="560"/>
      <c r="EY6" s="560"/>
      <c r="EZ6" s="560"/>
      <c r="FA6" s="560"/>
      <c r="FB6" s="560"/>
      <c r="FC6" s="560"/>
      <c r="FD6" s="560"/>
      <c r="FE6" s="560"/>
      <c r="FF6" s="560"/>
      <c r="FG6" s="560"/>
      <c r="FH6" s="560"/>
      <c r="FI6" s="560"/>
      <c r="FJ6" s="560"/>
      <c r="FK6" s="560"/>
      <c r="FL6" s="560"/>
      <c r="FM6" s="560"/>
      <c r="FN6" s="560"/>
      <c r="FO6" s="560"/>
      <c r="FP6" s="560"/>
      <c r="FQ6" s="560"/>
      <c r="FR6" s="560"/>
      <c r="FS6" s="560"/>
      <c r="FT6" s="560"/>
      <c r="FU6" s="560"/>
      <c r="FV6" s="560"/>
      <c r="FW6" s="560"/>
      <c r="FX6" s="560"/>
      <c r="FY6" s="560"/>
      <c r="FZ6" s="560"/>
      <c r="GA6" s="560"/>
      <c r="GB6" s="560"/>
      <c r="GC6" s="560"/>
      <c r="GD6" s="560"/>
      <c r="GE6" s="560"/>
      <c r="GF6" s="560"/>
      <c r="GG6" s="560"/>
      <c r="GH6" s="560"/>
      <c r="GI6" s="560"/>
      <c r="GJ6" s="560"/>
      <c r="GK6" s="560"/>
      <c r="GL6" s="560"/>
      <c r="GM6" s="560"/>
      <c r="GN6" s="560"/>
      <c r="GO6" s="560"/>
      <c r="GP6" s="560"/>
      <c r="GQ6" s="560"/>
      <c r="GR6" s="560"/>
      <c r="GS6" s="560"/>
      <c r="GT6" s="560"/>
      <c r="GU6" s="560"/>
      <c r="GV6" s="560"/>
      <c r="GW6" s="560"/>
      <c r="GX6" s="560"/>
      <c r="GY6" s="560"/>
      <c r="GZ6" s="560"/>
      <c r="HA6" s="560"/>
      <c r="HB6" s="560"/>
      <c r="HC6" s="560"/>
      <c r="HD6" s="560"/>
      <c r="HE6" s="560"/>
      <c r="HF6" s="560"/>
      <c r="HG6" s="560"/>
      <c r="HH6" s="560"/>
      <c r="HI6" s="560"/>
      <c r="HJ6" s="560"/>
      <c r="HK6" s="560"/>
      <c r="HL6" s="560"/>
      <c r="HM6" s="560"/>
      <c r="HN6" s="560"/>
      <c r="HO6" s="560"/>
      <c r="HP6" s="560"/>
      <c r="HQ6" s="560"/>
      <c r="HR6" s="560"/>
      <c r="HS6" s="560"/>
      <c r="HT6" s="560"/>
      <c r="HU6" s="560"/>
      <c r="HV6" s="560"/>
      <c r="HW6" s="560"/>
      <c r="HX6" s="560"/>
      <c r="HY6" s="560"/>
      <c r="HZ6" s="560"/>
      <c r="IA6" s="560"/>
      <c r="IB6" s="560"/>
      <c r="IC6" s="560"/>
      <c r="ID6" s="560"/>
      <c r="IE6" s="560"/>
      <c r="IF6" s="560"/>
      <c r="IG6" s="560"/>
      <c r="IH6" s="560"/>
      <c r="II6" s="560"/>
      <c r="IJ6" s="560"/>
      <c r="IK6" s="560"/>
      <c r="IL6" s="560"/>
      <c r="IM6" s="560"/>
      <c r="IN6" s="560"/>
      <c r="IO6" s="560"/>
      <c r="IP6" s="560"/>
      <c r="IQ6" s="560"/>
      <c r="IR6" s="560"/>
      <c r="IS6" s="560"/>
      <c r="IT6" s="560"/>
      <c r="IU6" s="561"/>
    </row>
    <row r="7" spans="1:255" ht="15" customHeight="1" thickBot="1">
      <c r="A7" s="569"/>
      <c r="B7" s="570"/>
      <c r="C7" s="571"/>
      <c r="D7" s="572"/>
      <c r="E7" s="566"/>
      <c r="F7" s="573" t="s">
        <v>136</v>
      </c>
      <c r="G7" s="560"/>
      <c r="H7" s="560"/>
      <c r="I7" s="560"/>
      <c r="J7" s="560"/>
      <c r="K7" s="560"/>
      <c r="L7" s="560"/>
      <c r="M7" s="560"/>
      <c r="N7" s="560"/>
      <c r="O7" s="560"/>
      <c r="P7" s="560"/>
      <c r="Q7" s="560"/>
      <c r="R7" s="560"/>
      <c r="S7" s="560"/>
      <c r="T7" s="560"/>
      <c r="U7" s="560"/>
      <c r="V7" s="560"/>
      <c r="W7" s="560"/>
      <c r="X7" s="560"/>
      <c r="Y7" s="560"/>
      <c r="Z7" s="560"/>
      <c r="AA7" s="560"/>
      <c r="AB7" s="560"/>
      <c r="AC7" s="560"/>
      <c r="AD7" s="560"/>
      <c r="AE7" s="560"/>
      <c r="AF7" s="560"/>
      <c r="AG7" s="560"/>
      <c r="AH7" s="560"/>
      <c r="AI7" s="560"/>
      <c r="AJ7" s="560"/>
      <c r="AK7" s="560"/>
      <c r="AL7" s="560"/>
      <c r="AM7" s="560"/>
      <c r="AN7" s="560"/>
      <c r="AO7" s="560"/>
      <c r="AP7" s="560"/>
      <c r="AQ7" s="560"/>
      <c r="AR7" s="560"/>
      <c r="AS7" s="560"/>
      <c r="AT7" s="560"/>
      <c r="AU7" s="560"/>
      <c r="AV7" s="560"/>
      <c r="AW7" s="560"/>
      <c r="AX7" s="560"/>
      <c r="AY7" s="560"/>
      <c r="AZ7" s="560"/>
      <c r="BA7" s="560"/>
      <c r="BB7" s="560"/>
      <c r="BC7" s="560"/>
      <c r="BD7" s="560"/>
      <c r="BE7" s="560"/>
      <c r="BF7" s="560"/>
      <c r="BG7" s="560"/>
      <c r="BH7" s="560"/>
      <c r="BI7" s="560"/>
      <c r="BJ7" s="560"/>
      <c r="BK7" s="560"/>
      <c r="BL7" s="560"/>
      <c r="BM7" s="560"/>
      <c r="BN7" s="560"/>
      <c r="BO7" s="560"/>
      <c r="BP7" s="560"/>
      <c r="BQ7" s="560"/>
      <c r="BR7" s="560"/>
      <c r="BS7" s="560"/>
      <c r="BT7" s="560"/>
      <c r="BU7" s="560"/>
      <c r="BV7" s="560"/>
      <c r="BW7" s="560"/>
      <c r="BX7" s="560"/>
      <c r="BY7" s="560"/>
      <c r="BZ7" s="560"/>
      <c r="CA7" s="560"/>
      <c r="CB7" s="560"/>
      <c r="CC7" s="560"/>
      <c r="CD7" s="560"/>
      <c r="CE7" s="560"/>
      <c r="CF7" s="560"/>
      <c r="CG7" s="560"/>
      <c r="CH7" s="560"/>
      <c r="CI7" s="560"/>
      <c r="CJ7" s="560"/>
      <c r="CK7" s="560"/>
      <c r="CL7" s="560"/>
      <c r="CM7" s="560"/>
      <c r="CN7" s="560"/>
      <c r="CO7" s="560"/>
      <c r="CP7" s="560"/>
      <c r="CQ7" s="560"/>
      <c r="CR7" s="560"/>
      <c r="CS7" s="560"/>
      <c r="CT7" s="560"/>
      <c r="CU7" s="560"/>
      <c r="CV7" s="560"/>
      <c r="CW7" s="560"/>
      <c r="CX7" s="560"/>
      <c r="CY7" s="560"/>
      <c r="CZ7" s="560"/>
      <c r="DA7" s="560"/>
      <c r="DB7" s="560"/>
      <c r="DC7" s="560"/>
      <c r="DD7" s="560"/>
      <c r="DE7" s="560"/>
      <c r="DF7" s="560"/>
      <c r="DG7" s="560"/>
      <c r="DH7" s="560"/>
      <c r="DI7" s="560"/>
      <c r="DJ7" s="560"/>
      <c r="DK7" s="560"/>
      <c r="DL7" s="560"/>
      <c r="DM7" s="560"/>
      <c r="DN7" s="560"/>
      <c r="DO7" s="560"/>
      <c r="DP7" s="560"/>
      <c r="DQ7" s="560"/>
      <c r="DR7" s="560"/>
      <c r="DS7" s="560"/>
      <c r="DT7" s="560"/>
      <c r="DU7" s="560"/>
      <c r="DV7" s="560"/>
      <c r="DW7" s="560"/>
      <c r="DX7" s="560"/>
      <c r="DY7" s="560"/>
      <c r="DZ7" s="560"/>
      <c r="EA7" s="560"/>
      <c r="EB7" s="560"/>
      <c r="EC7" s="560"/>
      <c r="ED7" s="560"/>
      <c r="EE7" s="560"/>
      <c r="EF7" s="560"/>
      <c r="EG7" s="560"/>
      <c r="EH7" s="560"/>
      <c r="EI7" s="560"/>
      <c r="EJ7" s="560"/>
      <c r="EK7" s="560"/>
      <c r="EL7" s="560"/>
      <c r="EM7" s="560"/>
      <c r="EN7" s="560"/>
      <c r="EO7" s="560"/>
      <c r="EP7" s="560"/>
      <c r="EQ7" s="560"/>
      <c r="ER7" s="560"/>
      <c r="ES7" s="560"/>
      <c r="ET7" s="560"/>
      <c r="EU7" s="560"/>
      <c r="EV7" s="560"/>
      <c r="EW7" s="560"/>
      <c r="EX7" s="560"/>
      <c r="EY7" s="560"/>
      <c r="EZ7" s="560"/>
      <c r="FA7" s="560"/>
      <c r="FB7" s="560"/>
      <c r="FC7" s="560"/>
      <c r="FD7" s="560"/>
      <c r="FE7" s="560"/>
      <c r="FF7" s="560"/>
      <c r="FG7" s="560"/>
      <c r="FH7" s="560"/>
      <c r="FI7" s="560"/>
      <c r="FJ7" s="560"/>
      <c r="FK7" s="560"/>
      <c r="FL7" s="560"/>
      <c r="FM7" s="560"/>
      <c r="FN7" s="560"/>
      <c r="FO7" s="560"/>
      <c r="FP7" s="560"/>
      <c r="FQ7" s="560"/>
      <c r="FR7" s="560"/>
      <c r="FS7" s="560"/>
      <c r="FT7" s="560"/>
      <c r="FU7" s="560"/>
      <c r="FV7" s="560"/>
      <c r="FW7" s="560"/>
      <c r="FX7" s="560"/>
      <c r="FY7" s="560"/>
      <c r="FZ7" s="560"/>
      <c r="GA7" s="560"/>
      <c r="GB7" s="560"/>
      <c r="GC7" s="560"/>
      <c r="GD7" s="560"/>
      <c r="GE7" s="560"/>
      <c r="GF7" s="560"/>
      <c r="GG7" s="560"/>
      <c r="GH7" s="560"/>
      <c r="GI7" s="560"/>
      <c r="GJ7" s="560"/>
      <c r="GK7" s="560"/>
      <c r="GL7" s="560"/>
      <c r="GM7" s="560"/>
      <c r="GN7" s="560"/>
      <c r="GO7" s="560"/>
      <c r="GP7" s="560"/>
      <c r="GQ7" s="560"/>
      <c r="GR7" s="560"/>
      <c r="GS7" s="560"/>
      <c r="GT7" s="560"/>
      <c r="GU7" s="560"/>
      <c r="GV7" s="560"/>
      <c r="GW7" s="560"/>
      <c r="GX7" s="560"/>
      <c r="GY7" s="560"/>
      <c r="GZ7" s="560"/>
      <c r="HA7" s="560"/>
      <c r="HB7" s="560"/>
      <c r="HC7" s="560"/>
      <c r="HD7" s="560"/>
      <c r="HE7" s="560"/>
      <c r="HF7" s="560"/>
      <c r="HG7" s="560"/>
      <c r="HH7" s="560"/>
      <c r="HI7" s="560"/>
      <c r="HJ7" s="560"/>
      <c r="HK7" s="560"/>
      <c r="HL7" s="560"/>
      <c r="HM7" s="560"/>
      <c r="HN7" s="560"/>
      <c r="HO7" s="560"/>
      <c r="HP7" s="560"/>
      <c r="HQ7" s="560"/>
      <c r="HR7" s="560"/>
      <c r="HS7" s="560"/>
      <c r="HT7" s="560"/>
      <c r="HU7" s="560"/>
      <c r="HV7" s="560"/>
      <c r="HW7" s="560"/>
      <c r="HX7" s="560"/>
      <c r="HY7" s="560"/>
      <c r="HZ7" s="560"/>
      <c r="IA7" s="560"/>
      <c r="IB7" s="560"/>
      <c r="IC7" s="560"/>
      <c r="ID7" s="560"/>
      <c r="IE7" s="560"/>
      <c r="IF7" s="560"/>
      <c r="IG7" s="560"/>
      <c r="IH7" s="560"/>
      <c r="II7" s="560"/>
      <c r="IJ7" s="560"/>
      <c r="IK7" s="560"/>
      <c r="IL7" s="560"/>
      <c r="IM7" s="560"/>
      <c r="IN7" s="560"/>
      <c r="IO7" s="560"/>
      <c r="IP7" s="560"/>
      <c r="IQ7" s="560"/>
      <c r="IR7" s="560"/>
      <c r="IS7" s="560"/>
      <c r="IT7" s="560"/>
      <c r="IU7" s="561"/>
    </row>
    <row r="8" spans="1:255" ht="15" customHeight="1" thickBot="1">
      <c r="A8" s="569"/>
      <c r="B8" s="574" t="s">
        <v>137</v>
      </c>
      <c r="C8" s="575">
        <v>2019</v>
      </c>
      <c r="D8" s="576">
        <f>IF(E10="NO APLICA","NO APLICA",IF(E11="NO SE REPORTA","SIN INFORMACION",H19))</f>
        <v>1</v>
      </c>
      <c r="E8" s="577"/>
      <c r="F8" s="573" t="s">
        <v>138</v>
      </c>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560"/>
      <c r="AN8" s="560"/>
      <c r="AO8" s="560"/>
      <c r="AP8" s="560"/>
      <c r="AQ8" s="560"/>
      <c r="AR8" s="560"/>
      <c r="AS8" s="560"/>
      <c r="AT8" s="560"/>
      <c r="AU8" s="560"/>
      <c r="AV8" s="560"/>
      <c r="AW8" s="560"/>
      <c r="AX8" s="560"/>
      <c r="AY8" s="560"/>
      <c r="AZ8" s="560"/>
      <c r="BA8" s="560"/>
      <c r="BB8" s="560"/>
      <c r="BC8" s="560"/>
      <c r="BD8" s="560"/>
      <c r="BE8" s="560"/>
      <c r="BF8" s="560"/>
      <c r="BG8" s="560"/>
      <c r="BH8" s="560"/>
      <c r="BI8" s="560"/>
      <c r="BJ8" s="560"/>
      <c r="BK8" s="560"/>
      <c r="BL8" s="560"/>
      <c r="BM8" s="560"/>
      <c r="BN8" s="560"/>
      <c r="BO8" s="560"/>
      <c r="BP8" s="560"/>
      <c r="BQ8" s="560"/>
      <c r="BR8" s="560"/>
      <c r="BS8" s="560"/>
      <c r="BT8" s="560"/>
      <c r="BU8" s="560"/>
      <c r="BV8" s="560"/>
      <c r="BW8" s="560"/>
      <c r="BX8" s="560"/>
      <c r="BY8" s="560"/>
      <c r="BZ8" s="560"/>
      <c r="CA8" s="560"/>
      <c r="CB8" s="560"/>
      <c r="CC8" s="560"/>
      <c r="CD8" s="560"/>
      <c r="CE8" s="560"/>
      <c r="CF8" s="560"/>
      <c r="CG8" s="560"/>
      <c r="CH8" s="560"/>
      <c r="CI8" s="560"/>
      <c r="CJ8" s="560"/>
      <c r="CK8" s="560"/>
      <c r="CL8" s="560"/>
      <c r="CM8" s="560"/>
      <c r="CN8" s="560"/>
      <c r="CO8" s="560"/>
      <c r="CP8" s="560"/>
      <c r="CQ8" s="560"/>
      <c r="CR8" s="560"/>
      <c r="CS8" s="560"/>
      <c r="CT8" s="560"/>
      <c r="CU8" s="560"/>
      <c r="CV8" s="560"/>
      <c r="CW8" s="560"/>
      <c r="CX8" s="560"/>
      <c r="CY8" s="560"/>
      <c r="CZ8" s="560"/>
      <c r="DA8" s="560"/>
      <c r="DB8" s="560"/>
      <c r="DC8" s="560"/>
      <c r="DD8" s="560"/>
      <c r="DE8" s="560"/>
      <c r="DF8" s="560"/>
      <c r="DG8" s="560"/>
      <c r="DH8" s="560"/>
      <c r="DI8" s="560"/>
      <c r="DJ8" s="560"/>
      <c r="DK8" s="560"/>
      <c r="DL8" s="560"/>
      <c r="DM8" s="560"/>
      <c r="DN8" s="560"/>
      <c r="DO8" s="560"/>
      <c r="DP8" s="560"/>
      <c r="DQ8" s="560"/>
      <c r="DR8" s="560"/>
      <c r="DS8" s="560"/>
      <c r="DT8" s="560"/>
      <c r="DU8" s="560"/>
      <c r="DV8" s="560"/>
      <c r="DW8" s="560"/>
      <c r="DX8" s="560"/>
      <c r="DY8" s="560"/>
      <c r="DZ8" s="560"/>
      <c r="EA8" s="560"/>
      <c r="EB8" s="560"/>
      <c r="EC8" s="560"/>
      <c r="ED8" s="560"/>
      <c r="EE8" s="560"/>
      <c r="EF8" s="560"/>
      <c r="EG8" s="560"/>
      <c r="EH8" s="560"/>
      <c r="EI8" s="560"/>
      <c r="EJ8" s="560"/>
      <c r="EK8" s="560"/>
      <c r="EL8" s="560"/>
      <c r="EM8" s="560"/>
      <c r="EN8" s="560"/>
      <c r="EO8" s="560"/>
      <c r="EP8" s="560"/>
      <c r="EQ8" s="560"/>
      <c r="ER8" s="560"/>
      <c r="ES8" s="560"/>
      <c r="ET8" s="560"/>
      <c r="EU8" s="560"/>
      <c r="EV8" s="560"/>
      <c r="EW8" s="560"/>
      <c r="EX8" s="560"/>
      <c r="EY8" s="560"/>
      <c r="EZ8" s="560"/>
      <c r="FA8" s="560"/>
      <c r="FB8" s="560"/>
      <c r="FC8" s="560"/>
      <c r="FD8" s="560"/>
      <c r="FE8" s="560"/>
      <c r="FF8" s="560"/>
      <c r="FG8" s="560"/>
      <c r="FH8" s="560"/>
      <c r="FI8" s="560"/>
      <c r="FJ8" s="560"/>
      <c r="FK8" s="560"/>
      <c r="FL8" s="560"/>
      <c r="FM8" s="560"/>
      <c r="FN8" s="560"/>
      <c r="FO8" s="560"/>
      <c r="FP8" s="560"/>
      <c r="FQ8" s="560"/>
      <c r="FR8" s="560"/>
      <c r="FS8" s="560"/>
      <c r="FT8" s="560"/>
      <c r="FU8" s="560"/>
      <c r="FV8" s="560"/>
      <c r="FW8" s="560"/>
      <c r="FX8" s="560"/>
      <c r="FY8" s="560"/>
      <c r="FZ8" s="560"/>
      <c r="GA8" s="560"/>
      <c r="GB8" s="560"/>
      <c r="GC8" s="560"/>
      <c r="GD8" s="560"/>
      <c r="GE8" s="560"/>
      <c r="GF8" s="560"/>
      <c r="GG8" s="560"/>
      <c r="GH8" s="560"/>
      <c r="GI8" s="560"/>
      <c r="GJ8" s="560"/>
      <c r="GK8" s="560"/>
      <c r="GL8" s="560"/>
      <c r="GM8" s="560"/>
      <c r="GN8" s="560"/>
      <c r="GO8" s="560"/>
      <c r="GP8" s="560"/>
      <c r="GQ8" s="560"/>
      <c r="GR8" s="560"/>
      <c r="GS8" s="560"/>
      <c r="GT8" s="560"/>
      <c r="GU8" s="560"/>
      <c r="GV8" s="560"/>
      <c r="GW8" s="560"/>
      <c r="GX8" s="560"/>
      <c r="GY8" s="560"/>
      <c r="GZ8" s="560"/>
      <c r="HA8" s="560"/>
      <c r="HB8" s="560"/>
      <c r="HC8" s="560"/>
      <c r="HD8" s="560"/>
      <c r="HE8" s="560"/>
      <c r="HF8" s="560"/>
      <c r="HG8" s="560"/>
      <c r="HH8" s="560"/>
      <c r="HI8" s="560"/>
      <c r="HJ8" s="560"/>
      <c r="HK8" s="560"/>
      <c r="HL8" s="560"/>
      <c r="HM8" s="560"/>
      <c r="HN8" s="560"/>
      <c r="HO8" s="560"/>
      <c r="HP8" s="560"/>
      <c r="HQ8" s="560"/>
      <c r="HR8" s="560"/>
      <c r="HS8" s="560"/>
      <c r="HT8" s="560"/>
      <c r="HU8" s="560"/>
      <c r="HV8" s="560"/>
      <c r="HW8" s="560"/>
      <c r="HX8" s="560"/>
      <c r="HY8" s="560"/>
      <c r="HZ8" s="560"/>
      <c r="IA8" s="560"/>
      <c r="IB8" s="560"/>
      <c r="IC8" s="560"/>
      <c r="ID8" s="560"/>
      <c r="IE8" s="560"/>
      <c r="IF8" s="560"/>
      <c r="IG8" s="560"/>
      <c r="IH8" s="560"/>
      <c r="II8" s="560"/>
      <c r="IJ8" s="560"/>
      <c r="IK8" s="560"/>
      <c r="IL8" s="560"/>
      <c r="IM8" s="560"/>
      <c r="IN8" s="560"/>
      <c r="IO8" s="560"/>
      <c r="IP8" s="560"/>
      <c r="IQ8" s="560"/>
      <c r="IR8" s="560"/>
      <c r="IS8" s="560"/>
      <c r="IT8" s="560"/>
      <c r="IU8" s="561"/>
    </row>
    <row r="9" spans="1:255" ht="15" customHeight="1">
      <c r="A9" s="569"/>
      <c r="B9" s="578" t="s">
        <v>1446</v>
      </c>
      <c r="C9" s="579"/>
      <c r="D9" s="568"/>
      <c r="E9" s="580"/>
      <c r="F9" s="560"/>
      <c r="G9" s="560"/>
      <c r="H9" s="560"/>
      <c r="I9" s="560"/>
      <c r="J9" s="560"/>
      <c r="K9" s="560"/>
      <c r="L9" s="560"/>
      <c r="M9" s="560"/>
      <c r="N9" s="560"/>
      <c r="O9" s="560"/>
      <c r="P9" s="560"/>
      <c r="Q9" s="560"/>
      <c r="R9" s="560"/>
      <c r="S9" s="560"/>
      <c r="T9" s="560"/>
      <c r="U9" s="560"/>
      <c r="V9" s="560"/>
      <c r="W9" s="560"/>
      <c r="X9" s="560"/>
      <c r="Y9" s="560"/>
      <c r="Z9" s="560"/>
      <c r="AA9" s="560"/>
      <c r="AB9" s="560"/>
      <c r="AC9" s="560"/>
      <c r="AD9" s="560"/>
      <c r="AE9" s="560"/>
      <c r="AF9" s="560"/>
      <c r="AG9" s="560"/>
      <c r="AH9" s="560"/>
      <c r="AI9" s="560"/>
      <c r="AJ9" s="560"/>
      <c r="AK9" s="560"/>
      <c r="AL9" s="560"/>
      <c r="AM9" s="560"/>
      <c r="AN9" s="560"/>
      <c r="AO9" s="560"/>
      <c r="AP9" s="560"/>
      <c r="AQ9" s="560"/>
      <c r="AR9" s="560"/>
      <c r="AS9" s="560"/>
      <c r="AT9" s="560"/>
      <c r="AU9" s="560"/>
      <c r="AV9" s="560"/>
      <c r="AW9" s="560"/>
      <c r="AX9" s="560"/>
      <c r="AY9" s="560"/>
      <c r="AZ9" s="560"/>
      <c r="BA9" s="560"/>
      <c r="BB9" s="560"/>
      <c r="BC9" s="560"/>
      <c r="BD9" s="560"/>
      <c r="BE9" s="560"/>
      <c r="BF9" s="560"/>
      <c r="BG9" s="560"/>
      <c r="BH9" s="560"/>
      <c r="BI9" s="560"/>
      <c r="BJ9" s="560"/>
      <c r="BK9" s="560"/>
      <c r="BL9" s="560"/>
      <c r="BM9" s="560"/>
      <c r="BN9" s="560"/>
      <c r="BO9" s="560"/>
      <c r="BP9" s="560"/>
      <c r="BQ9" s="560"/>
      <c r="BR9" s="560"/>
      <c r="BS9" s="560"/>
      <c r="BT9" s="560"/>
      <c r="BU9" s="560"/>
      <c r="BV9" s="560"/>
      <c r="BW9" s="560"/>
      <c r="BX9" s="560"/>
      <c r="BY9" s="560"/>
      <c r="BZ9" s="560"/>
      <c r="CA9" s="560"/>
      <c r="CB9" s="560"/>
      <c r="CC9" s="560"/>
      <c r="CD9" s="560"/>
      <c r="CE9" s="560"/>
      <c r="CF9" s="560"/>
      <c r="CG9" s="560"/>
      <c r="CH9" s="560"/>
      <c r="CI9" s="560"/>
      <c r="CJ9" s="560"/>
      <c r="CK9" s="560"/>
      <c r="CL9" s="560"/>
      <c r="CM9" s="560"/>
      <c r="CN9" s="560"/>
      <c r="CO9" s="560"/>
      <c r="CP9" s="560"/>
      <c r="CQ9" s="560"/>
      <c r="CR9" s="560"/>
      <c r="CS9" s="560"/>
      <c r="CT9" s="560"/>
      <c r="CU9" s="560"/>
      <c r="CV9" s="560"/>
      <c r="CW9" s="560"/>
      <c r="CX9" s="560"/>
      <c r="CY9" s="560"/>
      <c r="CZ9" s="560"/>
      <c r="DA9" s="560"/>
      <c r="DB9" s="560"/>
      <c r="DC9" s="560"/>
      <c r="DD9" s="560"/>
      <c r="DE9" s="560"/>
      <c r="DF9" s="560"/>
      <c r="DG9" s="560"/>
      <c r="DH9" s="560"/>
      <c r="DI9" s="560"/>
      <c r="DJ9" s="560"/>
      <c r="DK9" s="560"/>
      <c r="DL9" s="560"/>
      <c r="DM9" s="560"/>
      <c r="DN9" s="560"/>
      <c r="DO9" s="560"/>
      <c r="DP9" s="560"/>
      <c r="DQ9" s="560"/>
      <c r="DR9" s="560"/>
      <c r="DS9" s="560"/>
      <c r="DT9" s="560"/>
      <c r="DU9" s="560"/>
      <c r="DV9" s="560"/>
      <c r="DW9" s="560"/>
      <c r="DX9" s="560"/>
      <c r="DY9" s="560"/>
      <c r="DZ9" s="560"/>
      <c r="EA9" s="560"/>
      <c r="EB9" s="560"/>
      <c r="EC9" s="560"/>
      <c r="ED9" s="560"/>
      <c r="EE9" s="560"/>
      <c r="EF9" s="560"/>
      <c r="EG9" s="560"/>
      <c r="EH9" s="560"/>
      <c r="EI9" s="560"/>
      <c r="EJ9" s="560"/>
      <c r="EK9" s="560"/>
      <c r="EL9" s="560"/>
      <c r="EM9" s="560"/>
      <c r="EN9" s="560"/>
      <c r="EO9" s="560"/>
      <c r="EP9" s="560"/>
      <c r="EQ9" s="560"/>
      <c r="ER9" s="560"/>
      <c r="ES9" s="560"/>
      <c r="ET9" s="560"/>
      <c r="EU9" s="560"/>
      <c r="EV9" s="560"/>
      <c r="EW9" s="560"/>
      <c r="EX9" s="560"/>
      <c r="EY9" s="560"/>
      <c r="EZ9" s="560"/>
      <c r="FA9" s="560"/>
      <c r="FB9" s="560"/>
      <c r="FC9" s="560"/>
      <c r="FD9" s="560"/>
      <c r="FE9" s="560"/>
      <c r="FF9" s="560"/>
      <c r="FG9" s="560"/>
      <c r="FH9" s="560"/>
      <c r="FI9" s="560"/>
      <c r="FJ9" s="560"/>
      <c r="FK9" s="560"/>
      <c r="FL9" s="560"/>
      <c r="FM9" s="560"/>
      <c r="FN9" s="560"/>
      <c r="FO9" s="560"/>
      <c r="FP9" s="560"/>
      <c r="FQ9" s="560"/>
      <c r="FR9" s="560"/>
      <c r="FS9" s="560"/>
      <c r="FT9" s="560"/>
      <c r="FU9" s="560"/>
      <c r="FV9" s="560"/>
      <c r="FW9" s="560"/>
      <c r="FX9" s="560"/>
      <c r="FY9" s="560"/>
      <c r="FZ9" s="560"/>
      <c r="GA9" s="560"/>
      <c r="GB9" s="560"/>
      <c r="GC9" s="560"/>
      <c r="GD9" s="560"/>
      <c r="GE9" s="560"/>
      <c r="GF9" s="560"/>
      <c r="GG9" s="560"/>
      <c r="GH9" s="560"/>
      <c r="GI9" s="560"/>
      <c r="GJ9" s="560"/>
      <c r="GK9" s="560"/>
      <c r="GL9" s="560"/>
      <c r="GM9" s="560"/>
      <c r="GN9" s="560"/>
      <c r="GO9" s="560"/>
      <c r="GP9" s="560"/>
      <c r="GQ9" s="560"/>
      <c r="GR9" s="560"/>
      <c r="GS9" s="560"/>
      <c r="GT9" s="560"/>
      <c r="GU9" s="560"/>
      <c r="GV9" s="560"/>
      <c r="GW9" s="560"/>
      <c r="GX9" s="560"/>
      <c r="GY9" s="560"/>
      <c r="GZ9" s="560"/>
      <c r="HA9" s="560"/>
      <c r="HB9" s="560"/>
      <c r="HC9" s="560"/>
      <c r="HD9" s="560"/>
      <c r="HE9" s="560"/>
      <c r="HF9" s="560"/>
      <c r="HG9" s="560"/>
      <c r="HH9" s="560"/>
      <c r="HI9" s="560"/>
      <c r="HJ9" s="560"/>
      <c r="HK9" s="560"/>
      <c r="HL9" s="560"/>
      <c r="HM9" s="560"/>
      <c r="HN9" s="560"/>
      <c r="HO9" s="560"/>
      <c r="HP9" s="560"/>
      <c r="HQ9" s="560"/>
      <c r="HR9" s="560"/>
      <c r="HS9" s="560"/>
      <c r="HT9" s="560"/>
      <c r="HU9" s="560"/>
      <c r="HV9" s="560"/>
      <c r="HW9" s="560"/>
      <c r="HX9" s="560"/>
      <c r="HY9" s="560"/>
      <c r="HZ9" s="560"/>
      <c r="IA9" s="560"/>
      <c r="IB9" s="560"/>
      <c r="IC9" s="560"/>
      <c r="ID9" s="560"/>
      <c r="IE9" s="560"/>
      <c r="IF9" s="560"/>
      <c r="IG9" s="560"/>
      <c r="IH9" s="560"/>
      <c r="II9" s="560"/>
      <c r="IJ9" s="560"/>
      <c r="IK9" s="560"/>
      <c r="IL9" s="560"/>
      <c r="IM9" s="560"/>
      <c r="IN9" s="560"/>
      <c r="IO9" s="560"/>
      <c r="IP9" s="560"/>
      <c r="IQ9" s="560"/>
      <c r="IR9" s="560"/>
      <c r="IS9" s="560"/>
      <c r="IT9" s="560"/>
      <c r="IU9" s="561"/>
    </row>
    <row r="10" spans="1:255" ht="23.25" customHeight="1">
      <c r="A10" s="569"/>
      <c r="B10" s="1245" t="s">
        <v>140</v>
      </c>
      <c r="C10" s="1229"/>
      <c r="D10" s="1246"/>
      <c r="E10" s="581" t="s">
        <v>141</v>
      </c>
      <c r="F10" s="1247"/>
      <c r="G10" s="1229"/>
      <c r="H10" s="1229"/>
      <c r="I10" s="1229"/>
      <c r="J10" s="1229"/>
      <c r="K10" s="1229"/>
      <c r="L10" s="1229"/>
      <c r="M10" s="1229"/>
      <c r="N10" s="1229"/>
      <c r="O10" s="1229"/>
      <c r="P10" s="1229"/>
      <c r="Q10" s="1229"/>
      <c r="R10" s="1229"/>
      <c r="S10" s="1229"/>
      <c r="T10" s="560"/>
      <c r="U10" s="560"/>
      <c r="V10" s="560"/>
      <c r="W10" s="560"/>
      <c r="X10" s="560"/>
      <c r="Y10" s="560"/>
      <c r="Z10" s="560"/>
      <c r="AA10" s="560"/>
      <c r="AB10" s="560"/>
      <c r="AC10" s="560"/>
      <c r="AD10" s="560"/>
      <c r="AE10" s="560"/>
      <c r="AF10" s="560"/>
      <c r="AG10" s="560"/>
      <c r="AH10" s="560"/>
      <c r="AI10" s="560"/>
      <c r="AJ10" s="560"/>
      <c r="AK10" s="560"/>
      <c r="AL10" s="560"/>
      <c r="AM10" s="560"/>
      <c r="AN10" s="560"/>
      <c r="AO10" s="560"/>
      <c r="AP10" s="560"/>
      <c r="AQ10" s="560"/>
      <c r="AR10" s="560"/>
      <c r="AS10" s="560"/>
      <c r="AT10" s="560"/>
      <c r="AU10" s="560"/>
      <c r="AV10" s="560"/>
      <c r="AW10" s="560"/>
      <c r="AX10" s="560"/>
      <c r="AY10" s="560"/>
      <c r="AZ10" s="560"/>
      <c r="BA10" s="560"/>
      <c r="BB10" s="560"/>
      <c r="BC10" s="560"/>
      <c r="BD10" s="560"/>
      <c r="BE10" s="560"/>
      <c r="BF10" s="560"/>
      <c r="BG10" s="560"/>
      <c r="BH10" s="560"/>
      <c r="BI10" s="560"/>
      <c r="BJ10" s="560"/>
      <c r="BK10" s="560"/>
      <c r="BL10" s="560"/>
      <c r="BM10" s="560"/>
      <c r="BN10" s="560"/>
      <c r="BO10" s="560"/>
      <c r="BP10" s="560"/>
      <c r="BQ10" s="560"/>
      <c r="BR10" s="560"/>
      <c r="BS10" s="560"/>
      <c r="BT10" s="560"/>
      <c r="BU10" s="560"/>
      <c r="BV10" s="560"/>
      <c r="BW10" s="560"/>
      <c r="BX10" s="560"/>
      <c r="BY10" s="560"/>
      <c r="BZ10" s="560"/>
      <c r="CA10" s="560"/>
      <c r="CB10" s="560"/>
      <c r="CC10" s="560"/>
      <c r="CD10" s="560"/>
      <c r="CE10" s="560"/>
      <c r="CF10" s="560"/>
      <c r="CG10" s="560"/>
      <c r="CH10" s="560"/>
      <c r="CI10" s="560"/>
      <c r="CJ10" s="560"/>
      <c r="CK10" s="560"/>
      <c r="CL10" s="560"/>
      <c r="CM10" s="560"/>
      <c r="CN10" s="560"/>
      <c r="CO10" s="560"/>
      <c r="CP10" s="560"/>
      <c r="CQ10" s="560"/>
      <c r="CR10" s="560"/>
      <c r="CS10" s="560"/>
      <c r="CT10" s="560"/>
      <c r="CU10" s="560"/>
      <c r="CV10" s="560"/>
      <c r="CW10" s="560"/>
      <c r="CX10" s="560"/>
      <c r="CY10" s="560"/>
      <c r="CZ10" s="560"/>
      <c r="DA10" s="560"/>
      <c r="DB10" s="560"/>
      <c r="DC10" s="560"/>
      <c r="DD10" s="560"/>
      <c r="DE10" s="560"/>
      <c r="DF10" s="560"/>
      <c r="DG10" s="560"/>
      <c r="DH10" s="560"/>
      <c r="DI10" s="560"/>
      <c r="DJ10" s="560"/>
      <c r="DK10" s="560"/>
      <c r="DL10" s="560"/>
      <c r="DM10" s="560"/>
      <c r="DN10" s="560"/>
      <c r="DO10" s="560"/>
      <c r="DP10" s="560"/>
      <c r="DQ10" s="560"/>
      <c r="DR10" s="560"/>
      <c r="DS10" s="560"/>
      <c r="DT10" s="560"/>
      <c r="DU10" s="560"/>
      <c r="DV10" s="560"/>
      <c r="DW10" s="560"/>
      <c r="DX10" s="560"/>
      <c r="DY10" s="560"/>
      <c r="DZ10" s="560"/>
      <c r="EA10" s="560"/>
      <c r="EB10" s="560"/>
      <c r="EC10" s="560"/>
      <c r="ED10" s="560"/>
      <c r="EE10" s="560"/>
      <c r="EF10" s="560"/>
      <c r="EG10" s="560"/>
      <c r="EH10" s="560"/>
      <c r="EI10" s="560"/>
      <c r="EJ10" s="560"/>
      <c r="EK10" s="560"/>
      <c r="EL10" s="560"/>
      <c r="EM10" s="560"/>
      <c r="EN10" s="560"/>
      <c r="EO10" s="560"/>
      <c r="EP10" s="560"/>
      <c r="EQ10" s="560"/>
      <c r="ER10" s="560"/>
      <c r="ES10" s="560"/>
      <c r="ET10" s="560"/>
      <c r="EU10" s="560"/>
      <c r="EV10" s="560"/>
      <c r="EW10" s="560"/>
      <c r="EX10" s="560"/>
      <c r="EY10" s="560"/>
      <c r="EZ10" s="560"/>
      <c r="FA10" s="560"/>
      <c r="FB10" s="560"/>
      <c r="FC10" s="560"/>
      <c r="FD10" s="560"/>
      <c r="FE10" s="560"/>
      <c r="FF10" s="560"/>
      <c r="FG10" s="560"/>
      <c r="FH10" s="560"/>
      <c r="FI10" s="560"/>
      <c r="FJ10" s="560"/>
      <c r="FK10" s="560"/>
      <c r="FL10" s="560"/>
      <c r="FM10" s="560"/>
      <c r="FN10" s="560"/>
      <c r="FO10" s="560"/>
      <c r="FP10" s="560"/>
      <c r="FQ10" s="560"/>
      <c r="FR10" s="560"/>
      <c r="FS10" s="560"/>
      <c r="FT10" s="560"/>
      <c r="FU10" s="560"/>
      <c r="FV10" s="560"/>
      <c r="FW10" s="560"/>
      <c r="FX10" s="560"/>
      <c r="FY10" s="560"/>
      <c r="FZ10" s="560"/>
      <c r="GA10" s="560"/>
      <c r="GB10" s="560"/>
      <c r="GC10" s="560"/>
      <c r="GD10" s="560"/>
      <c r="GE10" s="560"/>
      <c r="GF10" s="560"/>
      <c r="GG10" s="560"/>
      <c r="GH10" s="560"/>
      <c r="GI10" s="560"/>
      <c r="GJ10" s="560"/>
      <c r="GK10" s="560"/>
      <c r="GL10" s="560"/>
      <c r="GM10" s="560"/>
      <c r="GN10" s="560"/>
      <c r="GO10" s="560"/>
      <c r="GP10" s="560"/>
      <c r="GQ10" s="560"/>
      <c r="GR10" s="560"/>
      <c r="GS10" s="560"/>
      <c r="GT10" s="560"/>
      <c r="GU10" s="560"/>
      <c r="GV10" s="560"/>
      <c r="GW10" s="560"/>
      <c r="GX10" s="560"/>
      <c r="GY10" s="560"/>
      <c r="GZ10" s="560"/>
      <c r="HA10" s="560"/>
      <c r="HB10" s="560"/>
      <c r="HC10" s="560"/>
      <c r="HD10" s="560"/>
      <c r="HE10" s="560"/>
      <c r="HF10" s="560"/>
      <c r="HG10" s="560"/>
      <c r="HH10" s="560"/>
      <c r="HI10" s="560"/>
      <c r="HJ10" s="560"/>
      <c r="HK10" s="560"/>
      <c r="HL10" s="560"/>
      <c r="HM10" s="560"/>
      <c r="HN10" s="560"/>
      <c r="HO10" s="560"/>
      <c r="HP10" s="560"/>
      <c r="HQ10" s="560"/>
      <c r="HR10" s="560"/>
      <c r="HS10" s="560"/>
      <c r="HT10" s="560"/>
      <c r="HU10" s="560"/>
      <c r="HV10" s="560"/>
      <c r="HW10" s="560"/>
      <c r="HX10" s="560"/>
      <c r="HY10" s="560"/>
      <c r="HZ10" s="560"/>
      <c r="IA10" s="560"/>
      <c r="IB10" s="560"/>
      <c r="IC10" s="560"/>
      <c r="ID10" s="560"/>
      <c r="IE10" s="560"/>
      <c r="IF10" s="560"/>
      <c r="IG10" s="560"/>
      <c r="IH10" s="560"/>
      <c r="II10" s="560"/>
      <c r="IJ10" s="560"/>
      <c r="IK10" s="560"/>
      <c r="IL10" s="560"/>
      <c r="IM10" s="560"/>
      <c r="IN10" s="560"/>
      <c r="IO10" s="560"/>
      <c r="IP10" s="560"/>
      <c r="IQ10" s="560"/>
      <c r="IR10" s="560"/>
      <c r="IS10" s="560"/>
      <c r="IT10" s="560"/>
      <c r="IU10" s="561"/>
    </row>
    <row r="11" spans="1:255" ht="14.25" customHeight="1">
      <c r="A11" s="569"/>
      <c r="B11" s="582"/>
      <c r="C11" s="583"/>
      <c r="D11" s="574" t="str">
        <f>IF(E10="SI APLICA","¿El indicador no se reporta por limitaciones de información disponible? ","")</f>
        <v xml:space="preserve">¿El indicador no se reporta por limitaciones de información disponible? </v>
      </c>
      <c r="E11" s="584" t="s">
        <v>142</v>
      </c>
      <c r="F11" s="1228"/>
      <c r="G11" s="1229"/>
      <c r="H11" s="1229"/>
      <c r="I11" s="1229"/>
      <c r="J11" s="1229"/>
      <c r="K11" s="1229"/>
      <c r="L11" s="1229"/>
      <c r="M11" s="1229"/>
      <c r="N11" s="1229"/>
      <c r="O11" s="1229"/>
      <c r="P11" s="1229"/>
      <c r="Q11" s="1229"/>
      <c r="R11" s="1229"/>
      <c r="S11" s="1229"/>
      <c r="T11" s="560"/>
      <c r="U11" s="560"/>
      <c r="V11" s="560"/>
      <c r="W11" s="560"/>
      <c r="X11" s="560"/>
      <c r="Y11" s="560"/>
      <c r="Z11" s="560"/>
      <c r="AA11" s="560"/>
      <c r="AB11" s="560"/>
      <c r="AC11" s="560"/>
      <c r="AD11" s="560"/>
      <c r="AE11" s="560"/>
      <c r="AF11" s="560"/>
      <c r="AG11" s="560"/>
      <c r="AH11" s="560"/>
      <c r="AI11" s="560"/>
      <c r="AJ11" s="560"/>
      <c r="AK11" s="560"/>
      <c r="AL11" s="560"/>
      <c r="AM11" s="560"/>
      <c r="AN11" s="560"/>
      <c r="AO11" s="560"/>
      <c r="AP11" s="560"/>
      <c r="AQ11" s="560"/>
      <c r="AR11" s="560"/>
      <c r="AS11" s="560"/>
      <c r="AT11" s="560"/>
      <c r="AU11" s="560"/>
      <c r="AV11" s="560"/>
      <c r="AW11" s="560"/>
      <c r="AX11" s="560"/>
      <c r="AY11" s="560"/>
      <c r="AZ11" s="560"/>
      <c r="BA11" s="560"/>
      <c r="BB11" s="560"/>
      <c r="BC11" s="560"/>
      <c r="BD11" s="560"/>
      <c r="BE11" s="560"/>
      <c r="BF11" s="560"/>
      <c r="BG11" s="560"/>
      <c r="BH11" s="560"/>
      <c r="BI11" s="560"/>
      <c r="BJ11" s="560"/>
      <c r="BK11" s="560"/>
      <c r="BL11" s="560"/>
      <c r="BM11" s="560"/>
      <c r="BN11" s="560"/>
      <c r="BO11" s="560"/>
      <c r="BP11" s="560"/>
      <c r="BQ11" s="560"/>
      <c r="BR11" s="560"/>
      <c r="BS11" s="560"/>
      <c r="BT11" s="560"/>
      <c r="BU11" s="560"/>
      <c r="BV11" s="560"/>
      <c r="BW11" s="560"/>
      <c r="BX11" s="560"/>
      <c r="BY11" s="560"/>
      <c r="BZ11" s="560"/>
      <c r="CA11" s="560"/>
      <c r="CB11" s="560"/>
      <c r="CC11" s="560"/>
      <c r="CD11" s="560"/>
      <c r="CE11" s="560"/>
      <c r="CF11" s="560"/>
      <c r="CG11" s="560"/>
      <c r="CH11" s="560"/>
      <c r="CI11" s="560"/>
      <c r="CJ11" s="560"/>
      <c r="CK11" s="560"/>
      <c r="CL11" s="560"/>
      <c r="CM11" s="560"/>
      <c r="CN11" s="560"/>
      <c r="CO11" s="560"/>
      <c r="CP11" s="560"/>
      <c r="CQ11" s="560"/>
      <c r="CR11" s="560"/>
      <c r="CS11" s="560"/>
      <c r="CT11" s="560"/>
      <c r="CU11" s="560"/>
      <c r="CV11" s="560"/>
      <c r="CW11" s="560"/>
      <c r="CX11" s="560"/>
      <c r="CY11" s="560"/>
      <c r="CZ11" s="560"/>
      <c r="DA11" s="560"/>
      <c r="DB11" s="560"/>
      <c r="DC11" s="560"/>
      <c r="DD11" s="560"/>
      <c r="DE11" s="560"/>
      <c r="DF11" s="560"/>
      <c r="DG11" s="560"/>
      <c r="DH11" s="560"/>
      <c r="DI11" s="560"/>
      <c r="DJ11" s="560"/>
      <c r="DK11" s="560"/>
      <c r="DL11" s="560"/>
      <c r="DM11" s="560"/>
      <c r="DN11" s="560"/>
      <c r="DO11" s="560"/>
      <c r="DP11" s="560"/>
      <c r="DQ11" s="560"/>
      <c r="DR11" s="560"/>
      <c r="DS11" s="560"/>
      <c r="DT11" s="560"/>
      <c r="DU11" s="560"/>
      <c r="DV11" s="560"/>
      <c r="DW11" s="560"/>
      <c r="DX11" s="560"/>
      <c r="DY11" s="560"/>
      <c r="DZ11" s="560"/>
      <c r="EA11" s="560"/>
      <c r="EB11" s="560"/>
      <c r="EC11" s="560"/>
      <c r="ED11" s="560"/>
      <c r="EE11" s="560"/>
      <c r="EF11" s="560"/>
      <c r="EG11" s="560"/>
      <c r="EH11" s="560"/>
      <c r="EI11" s="560"/>
      <c r="EJ11" s="560"/>
      <c r="EK11" s="560"/>
      <c r="EL11" s="560"/>
      <c r="EM11" s="560"/>
      <c r="EN11" s="560"/>
      <c r="EO11" s="560"/>
      <c r="EP11" s="560"/>
      <c r="EQ11" s="560"/>
      <c r="ER11" s="560"/>
      <c r="ES11" s="560"/>
      <c r="ET11" s="560"/>
      <c r="EU11" s="560"/>
      <c r="EV11" s="560"/>
      <c r="EW11" s="560"/>
      <c r="EX11" s="560"/>
      <c r="EY11" s="560"/>
      <c r="EZ11" s="560"/>
      <c r="FA11" s="560"/>
      <c r="FB11" s="560"/>
      <c r="FC11" s="560"/>
      <c r="FD11" s="560"/>
      <c r="FE11" s="560"/>
      <c r="FF11" s="560"/>
      <c r="FG11" s="560"/>
      <c r="FH11" s="560"/>
      <c r="FI11" s="560"/>
      <c r="FJ11" s="560"/>
      <c r="FK11" s="560"/>
      <c r="FL11" s="560"/>
      <c r="FM11" s="560"/>
      <c r="FN11" s="560"/>
      <c r="FO11" s="560"/>
      <c r="FP11" s="560"/>
      <c r="FQ11" s="560"/>
      <c r="FR11" s="560"/>
      <c r="FS11" s="560"/>
      <c r="FT11" s="560"/>
      <c r="FU11" s="560"/>
      <c r="FV11" s="560"/>
      <c r="FW11" s="560"/>
      <c r="FX11" s="560"/>
      <c r="FY11" s="560"/>
      <c r="FZ11" s="560"/>
      <c r="GA11" s="560"/>
      <c r="GB11" s="560"/>
      <c r="GC11" s="560"/>
      <c r="GD11" s="560"/>
      <c r="GE11" s="560"/>
      <c r="GF11" s="560"/>
      <c r="GG11" s="560"/>
      <c r="GH11" s="560"/>
      <c r="GI11" s="560"/>
      <c r="GJ11" s="560"/>
      <c r="GK11" s="560"/>
      <c r="GL11" s="560"/>
      <c r="GM11" s="560"/>
      <c r="GN11" s="560"/>
      <c r="GO11" s="560"/>
      <c r="GP11" s="560"/>
      <c r="GQ11" s="560"/>
      <c r="GR11" s="560"/>
      <c r="GS11" s="560"/>
      <c r="GT11" s="560"/>
      <c r="GU11" s="560"/>
      <c r="GV11" s="560"/>
      <c r="GW11" s="560"/>
      <c r="GX11" s="560"/>
      <c r="GY11" s="560"/>
      <c r="GZ11" s="560"/>
      <c r="HA11" s="560"/>
      <c r="HB11" s="560"/>
      <c r="HC11" s="560"/>
      <c r="HD11" s="560"/>
      <c r="HE11" s="560"/>
      <c r="HF11" s="560"/>
      <c r="HG11" s="560"/>
      <c r="HH11" s="560"/>
      <c r="HI11" s="560"/>
      <c r="HJ11" s="560"/>
      <c r="HK11" s="560"/>
      <c r="HL11" s="560"/>
      <c r="HM11" s="560"/>
      <c r="HN11" s="560"/>
      <c r="HO11" s="560"/>
      <c r="HP11" s="560"/>
      <c r="HQ11" s="560"/>
      <c r="HR11" s="560"/>
      <c r="HS11" s="560"/>
      <c r="HT11" s="560"/>
      <c r="HU11" s="560"/>
      <c r="HV11" s="560"/>
      <c r="HW11" s="560"/>
      <c r="HX11" s="560"/>
      <c r="HY11" s="560"/>
      <c r="HZ11" s="560"/>
      <c r="IA11" s="560"/>
      <c r="IB11" s="560"/>
      <c r="IC11" s="560"/>
      <c r="ID11" s="560"/>
      <c r="IE11" s="560"/>
      <c r="IF11" s="560"/>
      <c r="IG11" s="560"/>
      <c r="IH11" s="560"/>
      <c r="II11" s="560"/>
      <c r="IJ11" s="560"/>
      <c r="IK11" s="560"/>
      <c r="IL11" s="560"/>
      <c r="IM11" s="560"/>
      <c r="IN11" s="560"/>
      <c r="IO11" s="560"/>
      <c r="IP11" s="560"/>
      <c r="IQ11" s="560"/>
      <c r="IR11" s="560"/>
      <c r="IS11" s="560"/>
      <c r="IT11" s="560"/>
      <c r="IU11" s="561"/>
    </row>
    <row r="12" spans="1:255" ht="107.25" customHeight="1">
      <c r="A12" s="585"/>
      <c r="B12" s="582"/>
      <c r="C12" s="583"/>
      <c r="D12" s="586" t="str">
        <f>IF(E11="SI SE REPORTA","¿Qué programas o proyectos del Plan de Acción están asociados al indicador? ","")</f>
        <v xml:space="preserve">¿Qué programas o proyectos del Plan de Acción están asociados al indicador? </v>
      </c>
      <c r="E12" s="1230" t="s">
        <v>1530</v>
      </c>
      <c r="F12" s="1231"/>
      <c r="G12" s="1231"/>
      <c r="H12" s="1231"/>
      <c r="I12" s="1231"/>
      <c r="J12" s="1231"/>
      <c r="K12" s="1231"/>
      <c r="L12" s="1231"/>
      <c r="M12" s="1231"/>
      <c r="N12" s="1231"/>
      <c r="O12" s="1231"/>
      <c r="P12" s="1231"/>
      <c r="Q12" s="1231"/>
      <c r="R12" s="1232"/>
      <c r="S12" s="560"/>
      <c r="T12" s="560"/>
      <c r="U12" s="560"/>
      <c r="V12" s="560"/>
      <c r="W12" s="560"/>
      <c r="X12" s="560"/>
      <c r="Y12" s="560"/>
      <c r="Z12" s="560"/>
      <c r="AA12" s="560"/>
      <c r="AB12" s="560"/>
      <c r="AC12" s="560"/>
      <c r="AD12" s="560"/>
      <c r="AE12" s="560"/>
      <c r="AF12" s="560"/>
      <c r="AG12" s="560"/>
      <c r="AH12" s="560"/>
      <c r="AI12" s="560"/>
      <c r="AJ12" s="560"/>
      <c r="AK12" s="560"/>
      <c r="AL12" s="560"/>
      <c r="AM12" s="560"/>
      <c r="AN12" s="560"/>
      <c r="AO12" s="560"/>
      <c r="AP12" s="560"/>
      <c r="AQ12" s="560"/>
      <c r="AR12" s="560"/>
      <c r="AS12" s="560"/>
      <c r="AT12" s="560"/>
      <c r="AU12" s="560"/>
      <c r="AV12" s="560"/>
      <c r="AW12" s="560"/>
      <c r="AX12" s="560"/>
      <c r="AY12" s="560"/>
      <c r="AZ12" s="560"/>
      <c r="BA12" s="560"/>
      <c r="BB12" s="560"/>
      <c r="BC12" s="560"/>
      <c r="BD12" s="560"/>
      <c r="BE12" s="560"/>
      <c r="BF12" s="560"/>
      <c r="BG12" s="560"/>
      <c r="BH12" s="560"/>
      <c r="BI12" s="560"/>
      <c r="BJ12" s="560"/>
      <c r="BK12" s="560"/>
      <c r="BL12" s="560"/>
      <c r="BM12" s="560"/>
      <c r="BN12" s="560"/>
      <c r="BO12" s="560"/>
      <c r="BP12" s="560"/>
      <c r="BQ12" s="560"/>
      <c r="BR12" s="560"/>
      <c r="BS12" s="560"/>
      <c r="BT12" s="560"/>
      <c r="BU12" s="560"/>
      <c r="BV12" s="560"/>
      <c r="BW12" s="560"/>
      <c r="BX12" s="560"/>
      <c r="BY12" s="560"/>
      <c r="BZ12" s="560"/>
      <c r="CA12" s="560"/>
      <c r="CB12" s="560"/>
      <c r="CC12" s="560"/>
      <c r="CD12" s="560"/>
      <c r="CE12" s="560"/>
      <c r="CF12" s="560"/>
      <c r="CG12" s="560"/>
      <c r="CH12" s="560"/>
      <c r="CI12" s="560"/>
      <c r="CJ12" s="560"/>
      <c r="CK12" s="560"/>
      <c r="CL12" s="560"/>
      <c r="CM12" s="560"/>
      <c r="CN12" s="560"/>
      <c r="CO12" s="560"/>
      <c r="CP12" s="560"/>
      <c r="CQ12" s="560"/>
      <c r="CR12" s="560"/>
      <c r="CS12" s="560"/>
      <c r="CT12" s="560"/>
      <c r="CU12" s="560"/>
      <c r="CV12" s="560"/>
      <c r="CW12" s="560"/>
      <c r="CX12" s="560"/>
      <c r="CY12" s="560"/>
      <c r="CZ12" s="560"/>
      <c r="DA12" s="560"/>
      <c r="DB12" s="560"/>
      <c r="DC12" s="560"/>
      <c r="DD12" s="560"/>
      <c r="DE12" s="560"/>
      <c r="DF12" s="560"/>
      <c r="DG12" s="560"/>
      <c r="DH12" s="560"/>
      <c r="DI12" s="560"/>
      <c r="DJ12" s="560"/>
      <c r="DK12" s="560"/>
      <c r="DL12" s="560"/>
      <c r="DM12" s="560"/>
      <c r="DN12" s="560"/>
      <c r="DO12" s="560"/>
      <c r="DP12" s="560"/>
      <c r="DQ12" s="560"/>
      <c r="DR12" s="560"/>
      <c r="DS12" s="560"/>
      <c r="DT12" s="560"/>
      <c r="DU12" s="560"/>
      <c r="DV12" s="560"/>
      <c r="DW12" s="560"/>
      <c r="DX12" s="560"/>
      <c r="DY12" s="560"/>
      <c r="DZ12" s="560"/>
      <c r="EA12" s="560"/>
      <c r="EB12" s="560"/>
      <c r="EC12" s="560"/>
      <c r="ED12" s="560"/>
      <c r="EE12" s="560"/>
      <c r="EF12" s="560"/>
      <c r="EG12" s="560"/>
      <c r="EH12" s="560"/>
      <c r="EI12" s="560"/>
      <c r="EJ12" s="560"/>
      <c r="EK12" s="560"/>
      <c r="EL12" s="560"/>
      <c r="EM12" s="560"/>
      <c r="EN12" s="560"/>
      <c r="EO12" s="560"/>
      <c r="EP12" s="560"/>
      <c r="EQ12" s="560"/>
      <c r="ER12" s="560"/>
      <c r="ES12" s="560"/>
      <c r="ET12" s="560"/>
      <c r="EU12" s="560"/>
      <c r="EV12" s="560"/>
      <c r="EW12" s="560"/>
      <c r="EX12" s="560"/>
      <c r="EY12" s="560"/>
      <c r="EZ12" s="560"/>
      <c r="FA12" s="560"/>
      <c r="FB12" s="560"/>
      <c r="FC12" s="560"/>
      <c r="FD12" s="560"/>
      <c r="FE12" s="560"/>
      <c r="FF12" s="560"/>
      <c r="FG12" s="560"/>
      <c r="FH12" s="560"/>
      <c r="FI12" s="560"/>
      <c r="FJ12" s="560"/>
      <c r="FK12" s="560"/>
      <c r="FL12" s="560"/>
      <c r="FM12" s="560"/>
      <c r="FN12" s="560"/>
      <c r="FO12" s="560"/>
      <c r="FP12" s="560"/>
      <c r="FQ12" s="560"/>
      <c r="FR12" s="560"/>
      <c r="FS12" s="560"/>
      <c r="FT12" s="560"/>
      <c r="FU12" s="560"/>
      <c r="FV12" s="560"/>
      <c r="FW12" s="560"/>
      <c r="FX12" s="560"/>
      <c r="FY12" s="560"/>
      <c r="FZ12" s="560"/>
      <c r="GA12" s="560"/>
      <c r="GB12" s="560"/>
      <c r="GC12" s="560"/>
      <c r="GD12" s="560"/>
      <c r="GE12" s="560"/>
      <c r="GF12" s="560"/>
      <c r="GG12" s="560"/>
      <c r="GH12" s="560"/>
      <c r="GI12" s="560"/>
      <c r="GJ12" s="560"/>
      <c r="GK12" s="560"/>
      <c r="GL12" s="560"/>
      <c r="GM12" s="560"/>
      <c r="GN12" s="560"/>
      <c r="GO12" s="560"/>
      <c r="GP12" s="560"/>
      <c r="GQ12" s="560"/>
      <c r="GR12" s="560"/>
      <c r="GS12" s="560"/>
      <c r="GT12" s="560"/>
      <c r="GU12" s="560"/>
      <c r="GV12" s="560"/>
      <c r="GW12" s="560"/>
      <c r="GX12" s="560"/>
      <c r="GY12" s="560"/>
      <c r="GZ12" s="560"/>
      <c r="HA12" s="560"/>
      <c r="HB12" s="560"/>
      <c r="HC12" s="560"/>
      <c r="HD12" s="560"/>
      <c r="HE12" s="560"/>
      <c r="HF12" s="560"/>
      <c r="HG12" s="560"/>
      <c r="HH12" s="560"/>
      <c r="HI12" s="560"/>
      <c r="HJ12" s="560"/>
      <c r="HK12" s="560"/>
      <c r="HL12" s="560"/>
      <c r="HM12" s="560"/>
      <c r="HN12" s="560"/>
      <c r="HO12" s="560"/>
      <c r="HP12" s="560"/>
      <c r="HQ12" s="560"/>
      <c r="HR12" s="560"/>
      <c r="HS12" s="560"/>
      <c r="HT12" s="560"/>
      <c r="HU12" s="560"/>
      <c r="HV12" s="560"/>
      <c r="HW12" s="560"/>
      <c r="HX12" s="560"/>
      <c r="HY12" s="560"/>
      <c r="HZ12" s="560"/>
      <c r="IA12" s="560"/>
      <c r="IB12" s="560"/>
      <c r="IC12" s="560"/>
      <c r="ID12" s="560"/>
      <c r="IE12" s="560"/>
      <c r="IF12" s="560"/>
      <c r="IG12" s="560"/>
      <c r="IH12" s="560"/>
      <c r="II12" s="560"/>
      <c r="IJ12" s="560"/>
      <c r="IK12" s="560"/>
      <c r="IL12" s="560"/>
      <c r="IM12" s="560"/>
      <c r="IN12" s="560"/>
      <c r="IO12" s="560"/>
      <c r="IP12" s="560"/>
      <c r="IQ12" s="560"/>
      <c r="IR12" s="560"/>
      <c r="IS12" s="560"/>
      <c r="IT12" s="560"/>
      <c r="IU12" s="561"/>
    </row>
    <row r="13" spans="1:255" ht="21.75" customHeight="1">
      <c r="A13" s="569"/>
      <c r="B13" s="582"/>
      <c r="C13" s="583"/>
      <c r="D13" s="574" t="s">
        <v>143</v>
      </c>
      <c r="E13" s="1230"/>
      <c r="F13" s="1231"/>
      <c r="G13" s="1231"/>
      <c r="H13" s="1231"/>
      <c r="I13" s="1231"/>
      <c r="J13" s="1231"/>
      <c r="K13" s="1231"/>
      <c r="L13" s="1231"/>
      <c r="M13" s="1231"/>
      <c r="N13" s="1231"/>
      <c r="O13" s="1231"/>
      <c r="P13" s="1231"/>
      <c r="Q13" s="1231"/>
      <c r="R13" s="1232"/>
      <c r="S13" s="587"/>
      <c r="T13" s="560"/>
      <c r="U13" s="560"/>
      <c r="V13" s="560"/>
      <c r="W13" s="560"/>
      <c r="X13" s="560"/>
      <c r="Y13" s="560"/>
      <c r="Z13" s="560"/>
      <c r="AA13" s="560"/>
      <c r="AB13" s="560"/>
      <c r="AC13" s="560"/>
      <c r="AD13" s="560"/>
      <c r="AE13" s="560"/>
      <c r="AF13" s="560"/>
      <c r="AG13" s="560"/>
      <c r="AH13" s="560"/>
      <c r="AI13" s="560"/>
      <c r="AJ13" s="560"/>
      <c r="AK13" s="560"/>
      <c r="AL13" s="560"/>
      <c r="AM13" s="560"/>
      <c r="AN13" s="560"/>
      <c r="AO13" s="560"/>
      <c r="AP13" s="560"/>
      <c r="AQ13" s="560"/>
      <c r="AR13" s="560"/>
      <c r="AS13" s="560"/>
      <c r="AT13" s="560"/>
      <c r="AU13" s="560"/>
      <c r="AV13" s="560"/>
      <c r="AW13" s="560"/>
      <c r="AX13" s="560"/>
      <c r="AY13" s="560"/>
      <c r="AZ13" s="560"/>
      <c r="BA13" s="560"/>
      <c r="BB13" s="560"/>
      <c r="BC13" s="560"/>
      <c r="BD13" s="560"/>
      <c r="BE13" s="560"/>
      <c r="BF13" s="560"/>
      <c r="BG13" s="560"/>
      <c r="BH13" s="560"/>
      <c r="BI13" s="560"/>
      <c r="BJ13" s="560"/>
      <c r="BK13" s="560"/>
      <c r="BL13" s="560"/>
      <c r="BM13" s="560"/>
      <c r="BN13" s="560"/>
      <c r="BO13" s="560"/>
      <c r="BP13" s="560"/>
      <c r="BQ13" s="560"/>
      <c r="BR13" s="560"/>
      <c r="BS13" s="560"/>
      <c r="BT13" s="560"/>
      <c r="BU13" s="560"/>
      <c r="BV13" s="560"/>
      <c r="BW13" s="560"/>
      <c r="BX13" s="560"/>
      <c r="BY13" s="560"/>
      <c r="BZ13" s="560"/>
      <c r="CA13" s="560"/>
      <c r="CB13" s="560"/>
      <c r="CC13" s="560"/>
      <c r="CD13" s="560"/>
      <c r="CE13" s="560"/>
      <c r="CF13" s="560"/>
      <c r="CG13" s="560"/>
      <c r="CH13" s="560"/>
      <c r="CI13" s="560"/>
      <c r="CJ13" s="560"/>
      <c r="CK13" s="560"/>
      <c r="CL13" s="560"/>
      <c r="CM13" s="560"/>
      <c r="CN13" s="560"/>
      <c r="CO13" s="560"/>
      <c r="CP13" s="560"/>
      <c r="CQ13" s="560"/>
      <c r="CR13" s="560"/>
      <c r="CS13" s="560"/>
      <c r="CT13" s="560"/>
      <c r="CU13" s="560"/>
      <c r="CV13" s="560"/>
      <c r="CW13" s="560"/>
      <c r="CX13" s="560"/>
      <c r="CY13" s="560"/>
      <c r="CZ13" s="560"/>
      <c r="DA13" s="560"/>
      <c r="DB13" s="560"/>
      <c r="DC13" s="560"/>
      <c r="DD13" s="560"/>
      <c r="DE13" s="560"/>
      <c r="DF13" s="560"/>
      <c r="DG13" s="560"/>
      <c r="DH13" s="560"/>
      <c r="DI13" s="560"/>
      <c r="DJ13" s="560"/>
      <c r="DK13" s="560"/>
      <c r="DL13" s="560"/>
      <c r="DM13" s="560"/>
      <c r="DN13" s="560"/>
      <c r="DO13" s="560"/>
      <c r="DP13" s="560"/>
      <c r="DQ13" s="560"/>
      <c r="DR13" s="560"/>
      <c r="DS13" s="560"/>
      <c r="DT13" s="560"/>
      <c r="DU13" s="560"/>
      <c r="DV13" s="560"/>
      <c r="DW13" s="560"/>
      <c r="DX13" s="560"/>
      <c r="DY13" s="560"/>
      <c r="DZ13" s="560"/>
      <c r="EA13" s="560"/>
      <c r="EB13" s="560"/>
      <c r="EC13" s="560"/>
      <c r="ED13" s="560"/>
      <c r="EE13" s="560"/>
      <c r="EF13" s="560"/>
      <c r="EG13" s="560"/>
      <c r="EH13" s="560"/>
      <c r="EI13" s="560"/>
      <c r="EJ13" s="560"/>
      <c r="EK13" s="560"/>
      <c r="EL13" s="560"/>
      <c r="EM13" s="560"/>
      <c r="EN13" s="560"/>
      <c r="EO13" s="560"/>
      <c r="EP13" s="560"/>
      <c r="EQ13" s="560"/>
      <c r="ER13" s="560"/>
      <c r="ES13" s="560"/>
      <c r="ET13" s="560"/>
      <c r="EU13" s="560"/>
      <c r="EV13" s="560"/>
      <c r="EW13" s="560"/>
      <c r="EX13" s="560"/>
      <c r="EY13" s="560"/>
      <c r="EZ13" s="560"/>
      <c r="FA13" s="560"/>
      <c r="FB13" s="560"/>
      <c r="FC13" s="560"/>
      <c r="FD13" s="560"/>
      <c r="FE13" s="560"/>
      <c r="FF13" s="560"/>
      <c r="FG13" s="560"/>
      <c r="FH13" s="560"/>
      <c r="FI13" s="560"/>
      <c r="FJ13" s="560"/>
      <c r="FK13" s="560"/>
      <c r="FL13" s="560"/>
      <c r="FM13" s="560"/>
      <c r="FN13" s="560"/>
      <c r="FO13" s="560"/>
      <c r="FP13" s="560"/>
      <c r="FQ13" s="560"/>
      <c r="FR13" s="560"/>
      <c r="FS13" s="560"/>
      <c r="FT13" s="560"/>
      <c r="FU13" s="560"/>
      <c r="FV13" s="560"/>
      <c r="FW13" s="560"/>
      <c r="FX13" s="560"/>
      <c r="FY13" s="560"/>
      <c r="FZ13" s="560"/>
      <c r="GA13" s="560"/>
      <c r="GB13" s="560"/>
      <c r="GC13" s="560"/>
      <c r="GD13" s="560"/>
      <c r="GE13" s="560"/>
      <c r="GF13" s="560"/>
      <c r="GG13" s="560"/>
      <c r="GH13" s="560"/>
      <c r="GI13" s="560"/>
      <c r="GJ13" s="560"/>
      <c r="GK13" s="560"/>
      <c r="GL13" s="560"/>
      <c r="GM13" s="560"/>
      <c r="GN13" s="560"/>
      <c r="GO13" s="560"/>
      <c r="GP13" s="560"/>
      <c r="GQ13" s="560"/>
      <c r="GR13" s="560"/>
      <c r="GS13" s="560"/>
      <c r="GT13" s="560"/>
      <c r="GU13" s="560"/>
      <c r="GV13" s="560"/>
      <c r="GW13" s="560"/>
      <c r="GX13" s="560"/>
      <c r="GY13" s="560"/>
      <c r="GZ13" s="560"/>
      <c r="HA13" s="560"/>
      <c r="HB13" s="560"/>
      <c r="HC13" s="560"/>
      <c r="HD13" s="560"/>
      <c r="HE13" s="560"/>
      <c r="HF13" s="560"/>
      <c r="HG13" s="560"/>
      <c r="HH13" s="560"/>
      <c r="HI13" s="560"/>
      <c r="HJ13" s="560"/>
      <c r="HK13" s="560"/>
      <c r="HL13" s="560"/>
      <c r="HM13" s="560"/>
      <c r="HN13" s="560"/>
      <c r="HO13" s="560"/>
      <c r="HP13" s="560"/>
      <c r="HQ13" s="560"/>
      <c r="HR13" s="560"/>
      <c r="HS13" s="560"/>
      <c r="HT13" s="560"/>
      <c r="HU13" s="560"/>
      <c r="HV13" s="560"/>
      <c r="HW13" s="560"/>
      <c r="HX13" s="560"/>
      <c r="HY13" s="560"/>
      <c r="HZ13" s="560"/>
      <c r="IA13" s="560"/>
      <c r="IB13" s="560"/>
      <c r="IC13" s="560"/>
      <c r="ID13" s="560"/>
      <c r="IE13" s="560"/>
      <c r="IF13" s="560"/>
      <c r="IG13" s="560"/>
      <c r="IH13" s="560"/>
      <c r="II13" s="560"/>
      <c r="IJ13" s="560"/>
      <c r="IK13" s="560"/>
      <c r="IL13" s="560"/>
      <c r="IM13" s="560"/>
      <c r="IN13" s="560"/>
      <c r="IO13" s="560"/>
      <c r="IP13" s="560"/>
      <c r="IQ13" s="560"/>
      <c r="IR13" s="560"/>
      <c r="IS13" s="560"/>
      <c r="IT13" s="560"/>
      <c r="IU13" s="561"/>
    </row>
    <row r="14" spans="1:255" ht="8.1" customHeight="1" thickBot="1">
      <c r="A14" s="569"/>
      <c r="B14" s="588"/>
      <c r="C14" s="589"/>
      <c r="D14" s="590"/>
      <c r="E14" s="591"/>
      <c r="F14" s="591"/>
      <c r="G14" s="591"/>
      <c r="H14" s="591"/>
      <c r="I14" s="591"/>
      <c r="J14" s="591"/>
      <c r="K14" s="591"/>
      <c r="L14" s="592"/>
      <c r="M14" s="592"/>
      <c r="N14" s="592"/>
      <c r="O14" s="592"/>
      <c r="P14" s="592"/>
      <c r="Q14" s="592"/>
      <c r="R14" s="592"/>
      <c r="S14" s="560"/>
      <c r="T14" s="560"/>
      <c r="U14" s="560"/>
      <c r="V14" s="560"/>
      <c r="W14" s="560"/>
      <c r="X14" s="560"/>
      <c r="Y14" s="560"/>
      <c r="Z14" s="560"/>
      <c r="AA14" s="560"/>
      <c r="AB14" s="560"/>
      <c r="AC14" s="560"/>
      <c r="AD14" s="560"/>
      <c r="AE14" s="560"/>
      <c r="AF14" s="560"/>
      <c r="AG14" s="560"/>
      <c r="AH14" s="560"/>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0"/>
      <c r="BW14" s="560"/>
      <c r="BX14" s="560"/>
      <c r="BY14" s="560"/>
      <c r="BZ14" s="560"/>
      <c r="CA14" s="560"/>
      <c r="CB14" s="560"/>
      <c r="CC14" s="560"/>
      <c r="CD14" s="560"/>
      <c r="CE14" s="560"/>
      <c r="CF14" s="560"/>
      <c r="CG14" s="560"/>
      <c r="CH14" s="560"/>
      <c r="CI14" s="560"/>
      <c r="CJ14" s="560"/>
      <c r="CK14" s="560"/>
      <c r="CL14" s="560"/>
      <c r="CM14" s="560"/>
      <c r="CN14" s="560"/>
      <c r="CO14" s="560"/>
      <c r="CP14" s="560"/>
      <c r="CQ14" s="560"/>
      <c r="CR14" s="560"/>
      <c r="CS14" s="560"/>
      <c r="CT14" s="560"/>
      <c r="CU14" s="560"/>
      <c r="CV14" s="560"/>
      <c r="CW14" s="560"/>
      <c r="CX14" s="560"/>
      <c r="CY14" s="560"/>
      <c r="CZ14" s="560"/>
      <c r="DA14" s="560"/>
      <c r="DB14" s="560"/>
      <c r="DC14" s="560"/>
      <c r="DD14" s="560"/>
      <c r="DE14" s="560"/>
      <c r="DF14" s="560"/>
      <c r="DG14" s="560"/>
      <c r="DH14" s="560"/>
      <c r="DI14" s="560"/>
      <c r="DJ14" s="560"/>
      <c r="DK14" s="560"/>
      <c r="DL14" s="560"/>
      <c r="DM14" s="560"/>
      <c r="DN14" s="560"/>
      <c r="DO14" s="560"/>
      <c r="DP14" s="560"/>
      <c r="DQ14" s="560"/>
      <c r="DR14" s="560"/>
      <c r="DS14" s="560"/>
      <c r="DT14" s="560"/>
      <c r="DU14" s="560"/>
      <c r="DV14" s="560"/>
      <c r="DW14" s="560"/>
      <c r="DX14" s="560"/>
      <c r="DY14" s="560"/>
      <c r="DZ14" s="560"/>
      <c r="EA14" s="560"/>
      <c r="EB14" s="560"/>
      <c r="EC14" s="560"/>
      <c r="ED14" s="560"/>
      <c r="EE14" s="560"/>
      <c r="EF14" s="560"/>
      <c r="EG14" s="560"/>
      <c r="EH14" s="560"/>
      <c r="EI14" s="560"/>
      <c r="EJ14" s="560"/>
      <c r="EK14" s="560"/>
      <c r="EL14" s="560"/>
      <c r="EM14" s="560"/>
      <c r="EN14" s="560"/>
      <c r="EO14" s="560"/>
      <c r="EP14" s="560"/>
      <c r="EQ14" s="560"/>
      <c r="ER14" s="560"/>
      <c r="ES14" s="560"/>
      <c r="ET14" s="560"/>
      <c r="EU14" s="560"/>
      <c r="EV14" s="560"/>
      <c r="EW14" s="560"/>
      <c r="EX14" s="560"/>
      <c r="EY14" s="560"/>
      <c r="EZ14" s="560"/>
      <c r="FA14" s="560"/>
      <c r="FB14" s="560"/>
      <c r="FC14" s="560"/>
      <c r="FD14" s="560"/>
      <c r="FE14" s="560"/>
      <c r="FF14" s="560"/>
      <c r="FG14" s="560"/>
      <c r="FH14" s="560"/>
      <c r="FI14" s="560"/>
      <c r="FJ14" s="560"/>
      <c r="FK14" s="560"/>
      <c r="FL14" s="560"/>
      <c r="FM14" s="560"/>
      <c r="FN14" s="560"/>
      <c r="FO14" s="560"/>
      <c r="FP14" s="560"/>
      <c r="FQ14" s="560"/>
      <c r="FR14" s="560"/>
      <c r="FS14" s="560"/>
      <c r="FT14" s="560"/>
      <c r="FU14" s="560"/>
      <c r="FV14" s="560"/>
      <c r="FW14" s="560"/>
      <c r="FX14" s="560"/>
      <c r="FY14" s="560"/>
      <c r="FZ14" s="560"/>
      <c r="GA14" s="560"/>
      <c r="GB14" s="560"/>
      <c r="GC14" s="560"/>
      <c r="GD14" s="560"/>
      <c r="GE14" s="560"/>
      <c r="GF14" s="560"/>
      <c r="GG14" s="560"/>
      <c r="GH14" s="560"/>
      <c r="GI14" s="560"/>
      <c r="GJ14" s="560"/>
      <c r="GK14" s="560"/>
      <c r="GL14" s="560"/>
      <c r="GM14" s="560"/>
      <c r="GN14" s="560"/>
      <c r="GO14" s="560"/>
      <c r="GP14" s="560"/>
      <c r="GQ14" s="560"/>
      <c r="GR14" s="560"/>
      <c r="GS14" s="560"/>
      <c r="GT14" s="560"/>
      <c r="GU14" s="560"/>
      <c r="GV14" s="560"/>
      <c r="GW14" s="560"/>
      <c r="GX14" s="560"/>
      <c r="GY14" s="560"/>
      <c r="GZ14" s="560"/>
      <c r="HA14" s="560"/>
      <c r="HB14" s="560"/>
      <c r="HC14" s="560"/>
      <c r="HD14" s="560"/>
      <c r="HE14" s="560"/>
      <c r="HF14" s="560"/>
      <c r="HG14" s="560"/>
      <c r="HH14" s="560"/>
      <c r="HI14" s="560"/>
      <c r="HJ14" s="560"/>
      <c r="HK14" s="560"/>
      <c r="HL14" s="560"/>
      <c r="HM14" s="560"/>
      <c r="HN14" s="560"/>
      <c r="HO14" s="560"/>
      <c r="HP14" s="560"/>
      <c r="HQ14" s="560"/>
      <c r="HR14" s="560"/>
      <c r="HS14" s="560"/>
      <c r="HT14" s="560"/>
      <c r="HU14" s="560"/>
      <c r="HV14" s="560"/>
      <c r="HW14" s="560"/>
      <c r="HX14" s="560"/>
      <c r="HY14" s="560"/>
      <c r="HZ14" s="560"/>
      <c r="IA14" s="560"/>
      <c r="IB14" s="560"/>
      <c r="IC14" s="560"/>
      <c r="ID14" s="560"/>
      <c r="IE14" s="560"/>
      <c r="IF14" s="560"/>
      <c r="IG14" s="560"/>
      <c r="IH14" s="560"/>
      <c r="II14" s="560"/>
      <c r="IJ14" s="560"/>
      <c r="IK14" s="560"/>
      <c r="IL14" s="560"/>
      <c r="IM14" s="560"/>
      <c r="IN14" s="560"/>
      <c r="IO14" s="560"/>
      <c r="IP14" s="560"/>
      <c r="IQ14" s="560"/>
      <c r="IR14" s="560"/>
      <c r="IS14" s="560"/>
      <c r="IT14" s="560"/>
      <c r="IU14" s="561"/>
    </row>
    <row r="15" spans="1:255" ht="15.95" customHeight="1" thickBot="1">
      <c r="A15" s="593"/>
      <c r="B15" s="1233" t="s">
        <v>144</v>
      </c>
      <c r="C15" s="594"/>
      <c r="D15" s="1234" t="s">
        <v>145</v>
      </c>
      <c r="E15" s="1222"/>
      <c r="F15" s="1222"/>
      <c r="G15" s="1222"/>
      <c r="H15" s="1222"/>
      <c r="I15" s="1222"/>
      <c r="J15" s="1235"/>
      <c r="K15" s="1236"/>
      <c r="L15" s="559"/>
      <c r="M15" s="560"/>
      <c r="N15" s="560"/>
      <c r="O15" s="560"/>
      <c r="P15" s="560"/>
      <c r="Q15" s="560"/>
      <c r="R15" s="560"/>
      <c r="S15" s="560"/>
      <c r="T15" s="560"/>
      <c r="U15" s="560"/>
      <c r="V15" s="560"/>
      <c r="W15" s="560"/>
      <c r="X15" s="560"/>
      <c r="Y15" s="560"/>
      <c r="Z15" s="560"/>
      <c r="AA15" s="560"/>
      <c r="AB15" s="560"/>
      <c r="AC15" s="560"/>
      <c r="AD15" s="560"/>
      <c r="AE15" s="560"/>
      <c r="AF15" s="560"/>
      <c r="AG15" s="560"/>
      <c r="AH15" s="560"/>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0"/>
      <c r="BW15" s="560"/>
      <c r="BX15" s="560"/>
      <c r="BY15" s="560"/>
      <c r="BZ15" s="560"/>
      <c r="CA15" s="560"/>
      <c r="CB15" s="560"/>
      <c r="CC15" s="560"/>
      <c r="CD15" s="560"/>
      <c r="CE15" s="560"/>
      <c r="CF15" s="560"/>
      <c r="CG15" s="560"/>
      <c r="CH15" s="560"/>
      <c r="CI15" s="560"/>
      <c r="CJ15" s="560"/>
      <c r="CK15" s="560"/>
      <c r="CL15" s="560"/>
      <c r="CM15" s="560"/>
      <c r="CN15" s="560"/>
      <c r="CO15" s="560"/>
      <c r="CP15" s="560"/>
      <c r="CQ15" s="560"/>
      <c r="CR15" s="560"/>
      <c r="CS15" s="560"/>
      <c r="CT15" s="560"/>
      <c r="CU15" s="560"/>
      <c r="CV15" s="560"/>
      <c r="CW15" s="560"/>
      <c r="CX15" s="560"/>
      <c r="CY15" s="560"/>
      <c r="CZ15" s="560"/>
      <c r="DA15" s="560"/>
      <c r="DB15" s="560"/>
      <c r="DC15" s="560"/>
      <c r="DD15" s="560"/>
      <c r="DE15" s="560"/>
      <c r="DF15" s="560"/>
      <c r="DG15" s="560"/>
      <c r="DH15" s="560"/>
      <c r="DI15" s="560"/>
      <c r="DJ15" s="560"/>
      <c r="DK15" s="560"/>
      <c r="DL15" s="560"/>
      <c r="DM15" s="560"/>
      <c r="DN15" s="560"/>
      <c r="DO15" s="560"/>
      <c r="DP15" s="560"/>
      <c r="DQ15" s="560"/>
      <c r="DR15" s="560"/>
      <c r="DS15" s="560"/>
      <c r="DT15" s="560"/>
      <c r="DU15" s="560"/>
      <c r="DV15" s="560"/>
      <c r="DW15" s="560"/>
      <c r="DX15" s="560"/>
      <c r="DY15" s="560"/>
      <c r="DZ15" s="560"/>
      <c r="EA15" s="560"/>
      <c r="EB15" s="560"/>
      <c r="EC15" s="560"/>
      <c r="ED15" s="560"/>
      <c r="EE15" s="560"/>
      <c r="EF15" s="560"/>
      <c r="EG15" s="560"/>
      <c r="EH15" s="560"/>
      <c r="EI15" s="560"/>
      <c r="EJ15" s="560"/>
      <c r="EK15" s="560"/>
      <c r="EL15" s="560"/>
      <c r="EM15" s="560"/>
      <c r="EN15" s="560"/>
      <c r="EO15" s="560"/>
      <c r="EP15" s="560"/>
      <c r="EQ15" s="560"/>
      <c r="ER15" s="560"/>
      <c r="ES15" s="560"/>
      <c r="ET15" s="560"/>
      <c r="EU15" s="560"/>
      <c r="EV15" s="560"/>
      <c r="EW15" s="560"/>
      <c r="EX15" s="560"/>
      <c r="EY15" s="560"/>
      <c r="EZ15" s="560"/>
      <c r="FA15" s="560"/>
      <c r="FB15" s="560"/>
      <c r="FC15" s="560"/>
      <c r="FD15" s="560"/>
      <c r="FE15" s="560"/>
      <c r="FF15" s="560"/>
      <c r="FG15" s="560"/>
      <c r="FH15" s="560"/>
      <c r="FI15" s="560"/>
      <c r="FJ15" s="560"/>
      <c r="FK15" s="560"/>
      <c r="FL15" s="560"/>
      <c r="FM15" s="560"/>
      <c r="FN15" s="560"/>
      <c r="FO15" s="560"/>
      <c r="FP15" s="560"/>
      <c r="FQ15" s="560"/>
      <c r="FR15" s="560"/>
      <c r="FS15" s="560"/>
      <c r="FT15" s="560"/>
      <c r="FU15" s="560"/>
      <c r="FV15" s="560"/>
      <c r="FW15" s="560"/>
      <c r="FX15" s="560"/>
      <c r="FY15" s="560"/>
      <c r="FZ15" s="560"/>
      <c r="GA15" s="560"/>
      <c r="GB15" s="560"/>
      <c r="GC15" s="560"/>
      <c r="GD15" s="560"/>
      <c r="GE15" s="560"/>
      <c r="GF15" s="560"/>
      <c r="GG15" s="560"/>
      <c r="GH15" s="560"/>
      <c r="GI15" s="560"/>
      <c r="GJ15" s="560"/>
      <c r="GK15" s="560"/>
      <c r="GL15" s="560"/>
      <c r="GM15" s="560"/>
      <c r="GN15" s="560"/>
      <c r="GO15" s="560"/>
      <c r="GP15" s="560"/>
      <c r="GQ15" s="560"/>
      <c r="GR15" s="560"/>
      <c r="GS15" s="560"/>
      <c r="GT15" s="560"/>
      <c r="GU15" s="560"/>
      <c r="GV15" s="560"/>
      <c r="GW15" s="560"/>
      <c r="GX15" s="560"/>
      <c r="GY15" s="560"/>
      <c r="GZ15" s="560"/>
      <c r="HA15" s="560"/>
      <c r="HB15" s="560"/>
      <c r="HC15" s="560"/>
      <c r="HD15" s="560"/>
      <c r="HE15" s="560"/>
      <c r="HF15" s="560"/>
      <c r="HG15" s="560"/>
      <c r="HH15" s="560"/>
      <c r="HI15" s="560"/>
      <c r="HJ15" s="560"/>
      <c r="HK15" s="560"/>
      <c r="HL15" s="560"/>
      <c r="HM15" s="560"/>
      <c r="HN15" s="560"/>
      <c r="HO15" s="560"/>
      <c r="HP15" s="560"/>
      <c r="HQ15" s="560"/>
      <c r="HR15" s="560"/>
      <c r="HS15" s="560"/>
      <c r="HT15" s="560"/>
      <c r="HU15" s="560"/>
      <c r="HV15" s="560"/>
      <c r="HW15" s="560"/>
      <c r="HX15" s="560"/>
      <c r="HY15" s="560"/>
      <c r="HZ15" s="560"/>
      <c r="IA15" s="560"/>
      <c r="IB15" s="560"/>
      <c r="IC15" s="560"/>
      <c r="ID15" s="560"/>
      <c r="IE15" s="560"/>
      <c r="IF15" s="560"/>
      <c r="IG15" s="560"/>
      <c r="IH15" s="560"/>
      <c r="II15" s="560"/>
      <c r="IJ15" s="560"/>
      <c r="IK15" s="560"/>
      <c r="IL15" s="560"/>
      <c r="IM15" s="560"/>
      <c r="IN15" s="560"/>
      <c r="IO15" s="560"/>
      <c r="IP15" s="560"/>
      <c r="IQ15" s="560"/>
      <c r="IR15" s="560"/>
      <c r="IS15" s="560"/>
      <c r="IT15" s="560"/>
      <c r="IU15" s="561"/>
    </row>
    <row r="16" spans="1:255" ht="15.95" customHeight="1" thickBot="1">
      <c r="A16" s="593"/>
      <c r="B16" s="1218"/>
      <c r="C16" s="595" t="s">
        <v>105</v>
      </c>
      <c r="D16" s="596" t="s">
        <v>448</v>
      </c>
      <c r="E16" s="597">
        <v>2016</v>
      </c>
      <c r="F16" s="597">
        <v>2017</v>
      </c>
      <c r="G16" s="597">
        <v>2018</v>
      </c>
      <c r="H16" s="597">
        <v>2019</v>
      </c>
      <c r="I16" s="595" t="s">
        <v>1531</v>
      </c>
      <c r="J16" s="559"/>
      <c r="K16" s="598"/>
      <c r="L16" s="559"/>
      <c r="M16" s="560"/>
      <c r="N16" s="560"/>
      <c r="O16" s="560"/>
      <c r="P16" s="560"/>
      <c r="Q16" s="560"/>
      <c r="R16" s="560"/>
      <c r="S16" s="560"/>
      <c r="T16" s="560"/>
      <c r="U16" s="560"/>
      <c r="V16" s="560"/>
      <c r="W16" s="560"/>
      <c r="X16" s="560"/>
      <c r="Y16" s="560"/>
      <c r="Z16" s="560"/>
      <c r="AA16" s="560"/>
      <c r="AB16" s="560"/>
      <c r="AC16" s="560"/>
      <c r="AD16" s="560"/>
      <c r="AE16" s="560"/>
      <c r="AF16" s="560"/>
      <c r="AG16" s="560"/>
      <c r="AH16" s="560"/>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0"/>
      <c r="BW16" s="560"/>
      <c r="BX16" s="560"/>
      <c r="BY16" s="560"/>
      <c r="BZ16" s="560"/>
      <c r="CA16" s="560"/>
      <c r="CB16" s="560"/>
      <c r="CC16" s="560"/>
      <c r="CD16" s="560"/>
      <c r="CE16" s="560"/>
      <c r="CF16" s="560"/>
      <c r="CG16" s="560"/>
      <c r="CH16" s="560"/>
      <c r="CI16" s="560"/>
      <c r="CJ16" s="560"/>
      <c r="CK16" s="560"/>
      <c r="CL16" s="560"/>
      <c r="CM16" s="560"/>
      <c r="CN16" s="560"/>
      <c r="CO16" s="560"/>
      <c r="CP16" s="560"/>
      <c r="CQ16" s="560"/>
      <c r="CR16" s="560"/>
      <c r="CS16" s="560"/>
      <c r="CT16" s="560"/>
      <c r="CU16" s="560"/>
      <c r="CV16" s="560"/>
      <c r="CW16" s="560"/>
      <c r="CX16" s="560"/>
      <c r="CY16" s="560"/>
      <c r="CZ16" s="560"/>
      <c r="DA16" s="560"/>
      <c r="DB16" s="560"/>
      <c r="DC16" s="560"/>
      <c r="DD16" s="560"/>
      <c r="DE16" s="560"/>
      <c r="DF16" s="560"/>
      <c r="DG16" s="560"/>
      <c r="DH16" s="560"/>
      <c r="DI16" s="560"/>
      <c r="DJ16" s="560"/>
      <c r="DK16" s="560"/>
      <c r="DL16" s="560"/>
      <c r="DM16" s="560"/>
      <c r="DN16" s="560"/>
      <c r="DO16" s="560"/>
      <c r="DP16" s="560"/>
      <c r="DQ16" s="560"/>
      <c r="DR16" s="560"/>
      <c r="DS16" s="560"/>
      <c r="DT16" s="560"/>
      <c r="DU16" s="560"/>
      <c r="DV16" s="560"/>
      <c r="DW16" s="560"/>
      <c r="DX16" s="560"/>
      <c r="DY16" s="560"/>
      <c r="DZ16" s="560"/>
      <c r="EA16" s="560"/>
      <c r="EB16" s="560"/>
      <c r="EC16" s="560"/>
      <c r="ED16" s="560"/>
      <c r="EE16" s="560"/>
      <c r="EF16" s="560"/>
      <c r="EG16" s="560"/>
      <c r="EH16" s="560"/>
      <c r="EI16" s="560"/>
      <c r="EJ16" s="560"/>
      <c r="EK16" s="560"/>
      <c r="EL16" s="560"/>
      <c r="EM16" s="560"/>
      <c r="EN16" s="560"/>
      <c r="EO16" s="560"/>
      <c r="EP16" s="560"/>
      <c r="EQ16" s="560"/>
      <c r="ER16" s="560"/>
      <c r="ES16" s="560"/>
      <c r="ET16" s="560"/>
      <c r="EU16" s="560"/>
      <c r="EV16" s="560"/>
      <c r="EW16" s="560"/>
      <c r="EX16" s="560"/>
      <c r="EY16" s="560"/>
      <c r="EZ16" s="560"/>
      <c r="FA16" s="560"/>
      <c r="FB16" s="560"/>
      <c r="FC16" s="560"/>
      <c r="FD16" s="560"/>
      <c r="FE16" s="560"/>
      <c r="FF16" s="560"/>
      <c r="FG16" s="560"/>
      <c r="FH16" s="560"/>
      <c r="FI16" s="560"/>
      <c r="FJ16" s="560"/>
      <c r="FK16" s="560"/>
      <c r="FL16" s="560"/>
      <c r="FM16" s="560"/>
      <c r="FN16" s="560"/>
      <c r="FO16" s="560"/>
      <c r="FP16" s="560"/>
      <c r="FQ16" s="560"/>
      <c r="FR16" s="560"/>
      <c r="FS16" s="560"/>
      <c r="FT16" s="560"/>
      <c r="FU16" s="560"/>
      <c r="FV16" s="560"/>
      <c r="FW16" s="560"/>
      <c r="FX16" s="560"/>
      <c r="FY16" s="560"/>
      <c r="FZ16" s="560"/>
      <c r="GA16" s="560"/>
      <c r="GB16" s="560"/>
      <c r="GC16" s="560"/>
      <c r="GD16" s="560"/>
      <c r="GE16" s="560"/>
      <c r="GF16" s="560"/>
      <c r="GG16" s="560"/>
      <c r="GH16" s="560"/>
      <c r="GI16" s="560"/>
      <c r="GJ16" s="560"/>
      <c r="GK16" s="560"/>
      <c r="GL16" s="560"/>
      <c r="GM16" s="560"/>
      <c r="GN16" s="560"/>
      <c r="GO16" s="560"/>
      <c r="GP16" s="560"/>
      <c r="GQ16" s="560"/>
      <c r="GR16" s="560"/>
      <c r="GS16" s="560"/>
      <c r="GT16" s="560"/>
      <c r="GU16" s="560"/>
      <c r="GV16" s="560"/>
      <c r="GW16" s="560"/>
      <c r="GX16" s="560"/>
      <c r="GY16" s="560"/>
      <c r="GZ16" s="560"/>
      <c r="HA16" s="560"/>
      <c r="HB16" s="560"/>
      <c r="HC16" s="560"/>
      <c r="HD16" s="560"/>
      <c r="HE16" s="560"/>
      <c r="HF16" s="560"/>
      <c r="HG16" s="560"/>
      <c r="HH16" s="560"/>
      <c r="HI16" s="560"/>
      <c r="HJ16" s="560"/>
      <c r="HK16" s="560"/>
      <c r="HL16" s="560"/>
      <c r="HM16" s="560"/>
      <c r="HN16" s="560"/>
      <c r="HO16" s="560"/>
      <c r="HP16" s="560"/>
      <c r="HQ16" s="560"/>
      <c r="HR16" s="560"/>
      <c r="HS16" s="560"/>
      <c r="HT16" s="560"/>
      <c r="HU16" s="560"/>
      <c r="HV16" s="560"/>
      <c r="HW16" s="560"/>
      <c r="HX16" s="560"/>
      <c r="HY16" s="560"/>
      <c r="HZ16" s="560"/>
      <c r="IA16" s="560"/>
      <c r="IB16" s="560"/>
      <c r="IC16" s="560"/>
      <c r="ID16" s="560"/>
      <c r="IE16" s="560"/>
      <c r="IF16" s="560"/>
      <c r="IG16" s="560"/>
      <c r="IH16" s="560"/>
      <c r="II16" s="560"/>
      <c r="IJ16" s="560"/>
      <c r="IK16" s="560"/>
      <c r="IL16" s="560"/>
      <c r="IM16" s="560"/>
      <c r="IN16" s="560"/>
      <c r="IO16" s="560"/>
      <c r="IP16" s="560"/>
      <c r="IQ16" s="560"/>
      <c r="IR16" s="560"/>
      <c r="IS16" s="560"/>
      <c r="IT16" s="560"/>
      <c r="IU16" s="561"/>
    </row>
    <row r="17" spans="1:255" ht="24" customHeight="1" thickBot="1">
      <c r="A17" s="593"/>
      <c r="B17" s="1218"/>
      <c r="C17" s="595" t="s">
        <v>152</v>
      </c>
      <c r="D17" s="596" t="s">
        <v>1532</v>
      </c>
      <c r="E17" s="599">
        <v>287</v>
      </c>
      <c r="F17" s="599">
        <v>100</v>
      </c>
      <c r="G17" s="600">
        <v>6</v>
      </c>
      <c r="H17" s="599">
        <f>1.43+0.44+0.3+0.04</f>
        <v>2.21</v>
      </c>
      <c r="I17" s="599">
        <f>SUM(E17:H17)</f>
        <v>395.21</v>
      </c>
      <c r="J17" s="559"/>
      <c r="K17" s="598"/>
      <c r="L17" s="559"/>
      <c r="M17" s="560"/>
      <c r="N17" s="560"/>
      <c r="O17" s="560"/>
      <c r="P17" s="560"/>
      <c r="Q17" s="560"/>
      <c r="R17" s="560"/>
      <c r="S17" s="560"/>
      <c r="T17" s="560"/>
      <c r="U17" s="560"/>
      <c r="V17" s="560"/>
      <c r="W17" s="560"/>
      <c r="X17" s="560"/>
      <c r="Y17" s="560"/>
      <c r="Z17" s="560"/>
      <c r="AA17" s="560"/>
      <c r="AB17" s="560"/>
      <c r="AC17" s="560"/>
      <c r="AD17" s="560"/>
      <c r="AE17" s="560"/>
      <c r="AF17" s="560"/>
      <c r="AG17" s="560"/>
      <c r="AH17" s="560"/>
      <c r="AI17" s="560"/>
      <c r="AJ17" s="560"/>
      <c r="AK17" s="560"/>
      <c r="AL17" s="560"/>
      <c r="AM17" s="560"/>
      <c r="AN17" s="560"/>
      <c r="AO17" s="560"/>
      <c r="AP17" s="560"/>
      <c r="AQ17" s="560"/>
      <c r="AR17" s="560"/>
      <c r="AS17" s="560"/>
      <c r="AT17" s="560"/>
      <c r="AU17" s="560"/>
      <c r="AV17" s="560"/>
      <c r="AW17" s="560"/>
      <c r="AX17" s="560"/>
      <c r="AY17" s="560"/>
      <c r="AZ17" s="560"/>
      <c r="BA17" s="560"/>
      <c r="BB17" s="560"/>
      <c r="BC17" s="560"/>
      <c r="BD17" s="560"/>
      <c r="BE17" s="560"/>
      <c r="BF17" s="560"/>
      <c r="BG17" s="560"/>
      <c r="BH17" s="560"/>
      <c r="BI17" s="560"/>
      <c r="BJ17" s="560"/>
      <c r="BK17" s="560"/>
      <c r="BL17" s="560"/>
      <c r="BM17" s="560"/>
      <c r="BN17" s="560"/>
      <c r="BO17" s="560"/>
      <c r="BP17" s="560"/>
      <c r="BQ17" s="560"/>
      <c r="BR17" s="560"/>
      <c r="BS17" s="560"/>
      <c r="BT17" s="560"/>
      <c r="BU17" s="560"/>
      <c r="BV17" s="560"/>
      <c r="BW17" s="560"/>
      <c r="BX17" s="560"/>
      <c r="BY17" s="560"/>
      <c r="BZ17" s="560"/>
      <c r="CA17" s="560"/>
      <c r="CB17" s="560"/>
      <c r="CC17" s="560"/>
      <c r="CD17" s="560"/>
      <c r="CE17" s="560"/>
      <c r="CF17" s="560"/>
      <c r="CG17" s="560"/>
      <c r="CH17" s="560"/>
      <c r="CI17" s="560"/>
      <c r="CJ17" s="560"/>
      <c r="CK17" s="560"/>
      <c r="CL17" s="560"/>
      <c r="CM17" s="560"/>
      <c r="CN17" s="560"/>
      <c r="CO17" s="560"/>
      <c r="CP17" s="560"/>
      <c r="CQ17" s="560"/>
      <c r="CR17" s="560"/>
      <c r="CS17" s="560"/>
      <c r="CT17" s="560"/>
      <c r="CU17" s="560"/>
      <c r="CV17" s="560"/>
      <c r="CW17" s="560"/>
      <c r="CX17" s="560"/>
      <c r="CY17" s="560"/>
      <c r="CZ17" s="560"/>
      <c r="DA17" s="560"/>
      <c r="DB17" s="560"/>
      <c r="DC17" s="560"/>
      <c r="DD17" s="560"/>
      <c r="DE17" s="560"/>
      <c r="DF17" s="560"/>
      <c r="DG17" s="560"/>
      <c r="DH17" s="560"/>
      <c r="DI17" s="560"/>
      <c r="DJ17" s="560"/>
      <c r="DK17" s="560"/>
      <c r="DL17" s="560"/>
      <c r="DM17" s="560"/>
      <c r="DN17" s="560"/>
      <c r="DO17" s="560"/>
      <c r="DP17" s="560"/>
      <c r="DQ17" s="560"/>
      <c r="DR17" s="560"/>
      <c r="DS17" s="560"/>
      <c r="DT17" s="560"/>
      <c r="DU17" s="560"/>
      <c r="DV17" s="560"/>
      <c r="DW17" s="560"/>
      <c r="DX17" s="560"/>
      <c r="DY17" s="560"/>
      <c r="DZ17" s="560"/>
      <c r="EA17" s="560"/>
      <c r="EB17" s="560"/>
      <c r="EC17" s="560"/>
      <c r="ED17" s="560"/>
      <c r="EE17" s="560"/>
      <c r="EF17" s="560"/>
      <c r="EG17" s="560"/>
      <c r="EH17" s="560"/>
      <c r="EI17" s="560"/>
      <c r="EJ17" s="560"/>
      <c r="EK17" s="560"/>
      <c r="EL17" s="560"/>
      <c r="EM17" s="560"/>
      <c r="EN17" s="560"/>
      <c r="EO17" s="560"/>
      <c r="EP17" s="560"/>
      <c r="EQ17" s="560"/>
      <c r="ER17" s="560"/>
      <c r="ES17" s="560"/>
      <c r="ET17" s="560"/>
      <c r="EU17" s="560"/>
      <c r="EV17" s="560"/>
      <c r="EW17" s="560"/>
      <c r="EX17" s="560"/>
      <c r="EY17" s="560"/>
      <c r="EZ17" s="560"/>
      <c r="FA17" s="560"/>
      <c r="FB17" s="560"/>
      <c r="FC17" s="560"/>
      <c r="FD17" s="560"/>
      <c r="FE17" s="560"/>
      <c r="FF17" s="560"/>
      <c r="FG17" s="560"/>
      <c r="FH17" s="560"/>
      <c r="FI17" s="560"/>
      <c r="FJ17" s="560"/>
      <c r="FK17" s="560"/>
      <c r="FL17" s="560"/>
      <c r="FM17" s="560"/>
      <c r="FN17" s="560"/>
      <c r="FO17" s="560"/>
      <c r="FP17" s="560"/>
      <c r="FQ17" s="560"/>
      <c r="FR17" s="560"/>
      <c r="FS17" s="560"/>
      <c r="FT17" s="560"/>
      <c r="FU17" s="560"/>
      <c r="FV17" s="560"/>
      <c r="FW17" s="560"/>
      <c r="FX17" s="560"/>
      <c r="FY17" s="560"/>
      <c r="FZ17" s="560"/>
      <c r="GA17" s="560"/>
      <c r="GB17" s="560"/>
      <c r="GC17" s="560"/>
      <c r="GD17" s="560"/>
      <c r="GE17" s="560"/>
      <c r="GF17" s="560"/>
      <c r="GG17" s="560"/>
      <c r="GH17" s="560"/>
      <c r="GI17" s="560"/>
      <c r="GJ17" s="560"/>
      <c r="GK17" s="560"/>
      <c r="GL17" s="560"/>
      <c r="GM17" s="560"/>
      <c r="GN17" s="560"/>
      <c r="GO17" s="560"/>
      <c r="GP17" s="560"/>
      <c r="GQ17" s="560"/>
      <c r="GR17" s="560"/>
      <c r="GS17" s="560"/>
      <c r="GT17" s="560"/>
      <c r="GU17" s="560"/>
      <c r="GV17" s="560"/>
      <c r="GW17" s="560"/>
      <c r="GX17" s="560"/>
      <c r="GY17" s="560"/>
      <c r="GZ17" s="560"/>
      <c r="HA17" s="560"/>
      <c r="HB17" s="560"/>
      <c r="HC17" s="560"/>
      <c r="HD17" s="560"/>
      <c r="HE17" s="560"/>
      <c r="HF17" s="560"/>
      <c r="HG17" s="560"/>
      <c r="HH17" s="560"/>
      <c r="HI17" s="560"/>
      <c r="HJ17" s="560"/>
      <c r="HK17" s="560"/>
      <c r="HL17" s="560"/>
      <c r="HM17" s="560"/>
      <c r="HN17" s="560"/>
      <c r="HO17" s="560"/>
      <c r="HP17" s="560"/>
      <c r="HQ17" s="560"/>
      <c r="HR17" s="560"/>
      <c r="HS17" s="560"/>
      <c r="HT17" s="560"/>
      <c r="HU17" s="560"/>
      <c r="HV17" s="560"/>
      <c r="HW17" s="560"/>
      <c r="HX17" s="560"/>
      <c r="HY17" s="560"/>
      <c r="HZ17" s="560"/>
      <c r="IA17" s="560"/>
      <c r="IB17" s="560"/>
      <c r="IC17" s="560"/>
      <c r="ID17" s="560"/>
      <c r="IE17" s="560"/>
      <c r="IF17" s="560"/>
      <c r="IG17" s="560"/>
      <c r="IH17" s="560"/>
      <c r="II17" s="560"/>
      <c r="IJ17" s="560"/>
      <c r="IK17" s="560"/>
      <c r="IL17" s="560"/>
      <c r="IM17" s="560"/>
      <c r="IN17" s="560"/>
      <c r="IO17" s="560"/>
      <c r="IP17" s="560"/>
      <c r="IQ17" s="560"/>
      <c r="IR17" s="560"/>
      <c r="IS17" s="560"/>
      <c r="IT17" s="560"/>
      <c r="IU17" s="561"/>
    </row>
    <row r="18" spans="1:255" ht="24" customHeight="1" thickBot="1">
      <c r="A18" s="593"/>
      <c r="B18" s="1218"/>
      <c r="C18" s="595" t="s">
        <v>154</v>
      </c>
      <c r="D18" s="596" t="s">
        <v>1533</v>
      </c>
      <c r="E18" s="599">
        <v>86</v>
      </c>
      <c r="F18" s="599">
        <v>94</v>
      </c>
      <c r="G18" s="600">
        <v>6</v>
      </c>
      <c r="H18" s="599">
        <f>1.43+0.44+0.3+0.04</f>
        <v>2.21</v>
      </c>
      <c r="I18" s="599">
        <f>SUM(E18:H18)</f>
        <v>188.21</v>
      </c>
      <c r="J18" s="559"/>
      <c r="K18" s="598"/>
      <c r="L18" s="559"/>
      <c r="M18" s="560"/>
      <c r="N18" s="560"/>
      <c r="O18" s="560"/>
      <c r="P18" s="560"/>
      <c r="Q18" s="560"/>
      <c r="R18" s="560"/>
      <c r="S18" s="560"/>
      <c r="T18" s="560"/>
      <c r="U18" s="560"/>
      <c r="V18" s="560"/>
      <c r="W18" s="560"/>
      <c r="X18" s="560"/>
      <c r="Y18" s="560"/>
      <c r="Z18" s="560"/>
      <c r="AA18" s="560"/>
      <c r="AB18" s="560"/>
      <c r="AC18" s="560"/>
      <c r="AD18" s="560"/>
      <c r="AE18" s="560"/>
      <c r="AF18" s="560"/>
      <c r="AG18" s="560"/>
      <c r="AH18" s="560"/>
      <c r="AI18" s="560"/>
      <c r="AJ18" s="560"/>
      <c r="AK18" s="560"/>
      <c r="AL18" s="560"/>
      <c r="AM18" s="560"/>
      <c r="AN18" s="560"/>
      <c r="AO18" s="560"/>
      <c r="AP18" s="560"/>
      <c r="AQ18" s="560"/>
      <c r="AR18" s="560"/>
      <c r="AS18" s="560"/>
      <c r="AT18" s="560"/>
      <c r="AU18" s="560"/>
      <c r="AV18" s="560"/>
      <c r="AW18" s="560"/>
      <c r="AX18" s="560"/>
      <c r="AY18" s="560"/>
      <c r="AZ18" s="560"/>
      <c r="BA18" s="560"/>
      <c r="BB18" s="560"/>
      <c r="BC18" s="560"/>
      <c r="BD18" s="560"/>
      <c r="BE18" s="560"/>
      <c r="BF18" s="560"/>
      <c r="BG18" s="560"/>
      <c r="BH18" s="560"/>
      <c r="BI18" s="560"/>
      <c r="BJ18" s="560"/>
      <c r="BK18" s="560"/>
      <c r="BL18" s="560"/>
      <c r="BM18" s="560"/>
      <c r="BN18" s="560"/>
      <c r="BO18" s="560"/>
      <c r="BP18" s="560"/>
      <c r="BQ18" s="560"/>
      <c r="BR18" s="560"/>
      <c r="BS18" s="560"/>
      <c r="BT18" s="560"/>
      <c r="BU18" s="560"/>
      <c r="BV18" s="560"/>
      <c r="BW18" s="560"/>
      <c r="BX18" s="560"/>
      <c r="BY18" s="560"/>
      <c r="BZ18" s="560"/>
      <c r="CA18" s="560"/>
      <c r="CB18" s="560"/>
      <c r="CC18" s="560"/>
      <c r="CD18" s="560"/>
      <c r="CE18" s="560"/>
      <c r="CF18" s="560"/>
      <c r="CG18" s="560"/>
      <c r="CH18" s="560"/>
      <c r="CI18" s="560"/>
      <c r="CJ18" s="560"/>
      <c r="CK18" s="560"/>
      <c r="CL18" s="560"/>
      <c r="CM18" s="560"/>
      <c r="CN18" s="560"/>
      <c r="CO18" s="560"/>
      <c r="CP18" s="560"/>
      <c r="CQ18" s="560"/>
      <c r="CR18" s="560"/>
      <c r="CS18" s="560"/>
      <c r="CT18" s="560"/>
      <c r="CU18" s="560"/>
      <c r="CV18" s="560"/>
      <c r="CW18" s="560"/>
      <c r="CX18" s="560"/>
      <c r="CY18" s="560"/>
      <c r="CZ18" s="560"/>
      <c r="DA18" s="560"/>
      <c r="DB18" s="560"/>
      <c r="DC18" s="560"/>
      <c r="DD18" s="560"/>
      <c r="DE18" s="560"/>
      <c r="DF18" s="560"/>
      <c r="DG18" s="560"/>
      <c r="DH18" s="560"/>
      <c r="DI18" s="560"/>
      <c r="DJ18" s="560"/>
      <c r="DK18" s="560"/>
      <c r="DL18" s="560"/>
      <c r="DM18" s="560"/>
      <c r="DN18" s="560"/>
      <c r="DO18" s="560"/>
      <c r="DP18" s="560"/>
      <c r="DQ18" s="560"/>
      <c r="DR18" s="560"/>
      <c r="DS18" s="560"/>
      <c r="DT18" s="560"/>
      <c r="DU18" s="560"/>
      <c r="DV18" s="560"/>
      <c r="DW18" s="560"/>
      <c r="DX18" s="560"/>
      <c r="DY18" s="560"/>
      <c r="DZ18" s="560"/>
      <c r="EA18" s="560"/>
      <c r="EB18" s="560"/>
      <c r="EC18" s="560"/>
      <c r="ED18" s="560"/>
      <c r="EE18" s="560"/>
      <c r="EF18" s="560"/>
      <c r="EG18" s="560"/>
      <c r="EH18" s="560"/>
      <c r="EI18" s="560"/>
      <c r="EJ18" s="560"/>
      <c r="EK18" s="560"/>
      <c r="EL18" s="560"/>
      <c r="EM18" s="560"/>
      <c r="EN18" s="560"/>
      <c r="EO18" s="560"/>
      <c r="EP18" s="560"/>
      <c r="EQ18" s="560"/>
      <c r="ER18" s="560"/>
      <c r="ES18" s="560"/>
      <c r="ET18" s="560"/>
      <c r="EU18" s="560"/>
      <c r="EV18" s="560"/>
      <c r="EW18" s="560"/>
      <c r="EX18" s="560"/>
      <c r="EY18" s="560"/>
      <c r="EZ18" s="560"/>
      <c r="FA18" s="560"/>
      <c r="FB18" s="560"/>
      <c r="FC18" s="560"/>
      <c r="FD18" s="560"/>
      <c r="FE18" s="560"/>
      <c r="FF18" s="560"/>
      <c r="FG18" s="560"/>
      <c r="FH18" s="560"/>
      <c r="FI18" s="560"/>
      <c r="FJ18" s="560"/>
      <c r="FK18" s="560"/>
      <c r="FL18" s="560"/>
      <c r="FM18" s="560"/>
      <c r="FN18" s="560"/>
      <c r="FO18" s="560"/>
      <c r="FP18" s="560"/>
      <c r="FQ18" s="560"/>
      <c r="FR18" s="560"/>
      <c r="FS18" s="560"/>
      <c r="FT18" s="560"/>
      <c r="FU18" s="560"/>
      <c r="FV18" s="560"/>
      <c r="FW18" s="560"/>
      <c r="FX18" s="560"/>
      <c r="FY18" s="560"/>
      <c r="FZ18" s="560"/>
      <c r="GA18" s="560"/>
      <c r="GB18" s="560"/>
      <c r="GC18" s="560"/>
      <c r="GD18" s="560"/>
      <c r="GE18" s="560"/>
      <c r="GF18" s="560"/>
      <c r="GG18" s="560"/>
      <c r="GH18" s="560"/>
      <c r="GI18" s="560"/>
      <c r="GJ18" s="560"/>
      <c r="GK18" s="560"/>
      <c r="GL18" s="560"/>
      <c r="GM18" s="560"/>
      <c r="GN18" s="560"/>
      <c r="GO18" s="560"/>
      <c r="GP18" s="560"/>
      <c r="GQ18" s="560"/>
      <c r="GR18" s="560"/>
      <c r="GS18" s="560"/>
      <c r="GT18" s="560"/>
      <c r="GU18" s="560"/>
      <c r="GV18" s="560"/>
      <c r="GW18" s="560"/>
      <c r="GX18" s="560"/>
      <c r="GY18" s="560"/>
      <c r="GZ18" s="560"/>
      <c r="HA18" s="560"/>
      <c r="HB18" s="560"/>
      <c r="HC18" s="560"/>
      <c r="HD18" s="560"/>
      <c r="HE18" s="560"/>
      <c r="HF18" s="560"/>
      <c r="HG18" s="560"/>
      <c r="HH18" s="560"/>
      <c r="HI18" s="560"/>
      <c r="HJ18" s="560"/>
      <c r="HK18" s="560"/>
      <c r="HL18" s="560"/>
      <c r="HM18" s="560"/>
      <c r="HN18" s="560"/>
      <c r="HO18" s="560"/>
      <c r="HP18" s="560"/>
      <c r="HQ18" s="560"/>
      <c r="HR18" s="560"/>
      <c r="HS18" s="560"/>
      <c r="HT18" s="560"/>
      <c r="HU18" s="560"/>
      <c r="HV18" s="560"/>
      <c r="HW18" s="560"/>
      <c r="HX18" s="560"/>
      <c r="HY18" s="560"/>
      <c r="HZ18" s="560"/>
      <c r="IA18" s="560"/>
      <c r="IB18" s="560"/>
      <c r="IC18" s="560"/>
      <c r="ID18" s="560"/>
      <c r="IE18" s="560"/>
      <c r="IF18" s="560"/>
      <c r="IG18" s="560"/>
      <c r="IH18" s="560"/>
      <c r="II18" s="560"/>
      <c r="IJ18" s="560"/>
      <c r="IK18" s="560"/>
      <c r="IL18" s="560"/>
      <c r="IM18" s="560"/>
      <c r="IN18" s="560"/>
      <c r="IO18" s="560"/>
      <c r="IP18" s="560"/>
      <c r="IQ18" s="560"/>
      <c r="IR18" s="560"/>
      <c r="IS18" s="560"/>
      <c r="IT18" s="560"/>
      <c r="IU18" s="561"/>
    </row>
    <row r="19" spans="1:255" ht="24" customHeight="1" thickBot="1">
      <c r="A19" s="593"/>
      <c r="B19" s="1218"/>
      <c r="C19" s="595" t="s">
        <v>156</v>
      </c>
      <c r="D19" s="596" t="s">
        <v>449</v>
      </c>
      <c r="E19" s="601">
        <f>IFERROR(E18/E17,"N.A.")</f>
        <v>0.29965156794425085</v>
      </c>
      <c r="F19" s="601">
        <f>IFERROR(F18/F17,"N.A.")</f>
        <v>0.94</v>
      </c>
      <c r="G19" s="601">
        <f>IFERROR(G18/G17,"N.A.")</f>
        <v>1</v>
      </c>
      <c r="H19" s="601">
        <f>IFERROR(H18/H17,"N.A.")</f>
        <v>1</v>
      </c>
      <c r="I19" s="601">
        <f>I18/I17</f>
        <v>0.47622782824321253</v>
      </c>
      <c r="J19" s="559"/>
      <c r="K19" s="598"/>
      <c r="L19" s="559"/>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c r="BQ19" s="560"/>
      <c r="BR19" s="560"/>
      <c r="BS19" s="560"/>
      <c r="BT19" s="560"/>
      <c r="BU19" s="560"/>
      <c r="BV19" s="560"/>
      <c r="BW19" s="560"/>
      <c r="BX19" s="560"/>
      <c r="BY19" s="560"/>
      <c r="BZ19" s="560"/>
      <c r="CA19" s="560"/>
      <c r="CB19" s="560"/>
      <c r="CC19" s="560"/>
      <c r="CD19" s="560"/>
      <c r="CE19" s="560"/>
      <c r="CF19" s="560"/>
      <c r="CG19" s="560"/>
      <c r="CH19" s="560"/>
      <c r="CI19" s="560"/>
      <c r="CJ19" s="560"/>
      <c r="CK19" s="560"/>
      <c r="CL19" s="560"/>
      <c r="CM19" s="560"/>
      <c r="CN19" s="560"/>
      <c r="CO19" s="560"/>
      <c r="CP19" s="560"/>
      <c r="CQ19" s="560"/>
      <c r="CR19" s="560"/>
      <c r="CS19" s="560"/>
      <c r="CT19" s="560"/>
      <c r="CU19" s="560"/>
      <c r="CV19" s="560"/>
      <c r="CW19" s="560"/>
      <c r="CX19" s="560"/>
      <c r="CY19" s="560"/>
      <c r="CZ19" s="560"/>
      <c r="DA19" s="560"/>
      <c r="DB19" s="560"/>
      <c r="DC19" s="560"/>
      <c r="DD19" s="560"/>
      <c r="DE19" s="560"/>
      <c r="DF19" s="560"/>
      <c r="DG19" s="560"/>
      <c r="DH19" s="560"/>
      <c r="DI19" s="560"/>
      <c r="DJ19" s="560"/>
      <c r="DK19" s="560"/>
      <c r="DL19" s="560"/>
      <c r="DM19" s="560"/>
      <c r="DN19" s="560"/>
      <c r="DO19" s="560"/>
      <c r="DP19" s="560"/>
      <c r="DQ19" s="560"/>
      <c r="DR19" s="560"/>
      <c r="DS19" s="560"/>
      <c r="DT19" s="560"/>
      <c r="DU19" s="560"/>
      <c r="DV19" s="560"/>
      <c r="DW19" s="560"/>
      <c r="DX19" s="560"/>
      <c r="DY19" s="560"/>
      <c r="DZ19" s="560"/>
      <c r="EA19" s="560"/>
      <c r="EB19" s="560"/>
      <c r="EC19" s="560"/>
      <c r="ED19" s="560"/>
      <c r="EE19" s="560"/>
      <c r="EF19" s="560"/>
      <c r="EG19" s="560"/>
      <c r="EH19" s="560"/>
      <c r="EI19" s="560"/>
      <c r="EJ19" s="560"/>
      <c r="EK19" s="560"/>
      <c r="EL19" s="560"/>
      <c r="EM19" s="560"/>
      <c r="EN19" s="560"/>
      <c r="EO19" s="560"/>
      <c r="EP19" s="560"/>
      <c r="EQ19" s="560"/>
      <c r="ER19" s="560"/>
      <c r="ES19" s="560"/>
      <c r="ET19" s="560"/>
      <c r="EU19" s="560"/>
      <c r="EV19" s="560"/>
      <c r="EW19" s="560"/>
      <c r="EX19" s="560"/>
      <c r="EY19" s="560"/>
      <c r="EZ19" s="560"/>
      <c r="FA19" s="560"/>
      <c r="FB19" s="560"/>
      <c r="FC19" s="560"/>
      <c r="FD19" s="560"/>
      <c r="FE19" s="560"/>
      <c r="FF19" s="560"/>
      <c r="FG19" s="560"/>
      <c r="FH19" s="560"/>
      <c r="FI19" s="560"/>
      <c r="FJ19" s="560"/>
      <c r="FK19" s="560"/>
      <c r="FL19" s="560"/>
      <c r="FM19" s="560"/>
      <c r="FN19" s="560"/>
      <c r="FO19" s="560"/>
      <c r="FP19" s="560"/>
      <c r="FQ19" s="560"/>
      <c r="FR19" s="560"/>
      <c r="FS19" s="560"/>
      <c r="FT19" s="560"/>
      <c r="FU19" s="560"/>
      <c r="FV19" s="560"/>
      <c r="FW19" s="560"/>
      <c r="FX19" s="560"/>
      <c r="FY19" s="560"/>
      <c r="FZ19" s="560"/>
      <c r="GA19" s="560"/>
      <c r="GB19" s="560"/>
      <c r="GC19" s="560"/>
      <c r="GD19" s="560"/>
      <c r="GE19" s="560"/>
      <c r="GF19" s="560"/>
      <c r="GG19" s="560"/>
      <c r="GH19" s="560"/>
      <c r="GI19" s="560"/>
      <c r="GJ19" s="560"/>
      <c r="GK19" s="560"/>
      <c r="GL19" s="560"/>
      <c r="GM19" s="560"/>
      <c r="GN19" s="560"/>
      <c r="GO19" s="560"/>
      <c r="GP19" s="560"/>
      <c r="GQ19" s="560"/>
      <c r="GR19" s="560"/>
      <c r="GS19" s="560"/>
      <c r="GT19" s="560"/>
      <c r="GU19" s="560"/>
      <c r="GV19" s="560"/>
      <c r="GW19" s="560"/>
      <c r="GX19" s="560"/>
      <c r="GY19" s="560"/>
      <c r="GZ19" s="560"/>
      <c r="HA19" s="560"/>
      <c r="HB19" s="560"/>
      <c r="HC19" s="560"/>
      <c r="HD19" s="560"/>
      <c r="HE19" s="560"/>
      <c r="HF19" s="560"/>
      <c r="HG19" s="560"/>
      <c r="HH19" s="560"/>
      <c r="HI19" s="560"/>
      <c r="HJ19" s="560"/>
      <c r="HK19" s="560"/>
      <c r="HL19" s="560"/>
      <c r="HM19" s="560"/>
      <c r="HN19" s="560"/>
      <c r="HO19" s="560"/>
      <c r="HP19" s="560"/>
      <c r="HQ19" s="560"/>
      <c r="HR19" s="560"/>
      <c r="HS19" s="560"/>
      <c r="HT19" s="560"/>
      <c r="HU19" s="560"/>
      <c r="HV19" s="560"/>
      <c r="HW19" s="560"/>
      <c r="HX19" s="560"/>
      <c r="HY19" s="560"/>
      <c r="HZ19" s="560"/>
      <c r="IA19" s="560"/>
      <c r="IB19" s="560"/>
      <c r="IC19" s="560"/>
      <c r="ID19" s="560"/>
      <c r="IE19" s="560"/>
      <c r="IF19" s="560"/>
      <c r="IG19" s="560"/>
      <c r="IH19" s="560"/>
      <c r="II19" s="560"/>
      <c r="IJ19" s="560"/>
      <c r="IK19" s="560"/>
      <c r="IL19" s="560"/>
      <c r="IM19" s="560"/>
      <c r="IN19" s="560"/>
      <c r="IO19" s="560"/>
      <c r="IP19" s="560"/>
      <c r="IQ19" s="560"/>
      <c r="IR19" s="560"/>
      <c r="IS19" s="560"/>
      <c r="IT19" s="560"/>
      <c r="IU19" s="561"/>
    </row>
    <row r="20" spans="1:255" ht="15.6" customHeight="1">
      <c r="A20" s="593"/>
      <c r="B20" s="602"/>
      <c r="C20" s="603"/>
      <c r="D20" s="1237" t="s">
        <v>450</v>
      </c>
      <c r="E20" s="1235"/>
      <c r="F20" s="1235"/>
      <c r="G20" s="1235"/>
      <c r="H20" s="1235"/>
      <c r="I20" s="1235"/>
      <c r="J20" s="1229"/>
      <c r="K20" s="1238"/>
      <c r="L20" s="559"/>
      <c r="M20" s="560"/>
      <c r="N20" s="560"/>
      <c r="O20" s="560"/>
      <c r="P20" s="560"/>
      <c r="Q20" s="560"/>
      <c r="R20" s="560"/>
      <c r="S20" s="560"/>
      <c r="T20" s="560"/>
      <c r="U20" s="560"/>
      <c r="V20" s="560"/>
      <c r="W20" s="560"/>
      <c r="X20" s="560"/>
      <c r="Y20" s="560"/>
      <c r="Z20" s="560"/>
      <c r="AA20" s="560"/>
      <c r="AB20" s="560"/>
      <c r="AC20" s="560"/>
      <c r="AD20" s="560"/>
      <c r="AE20" s="560"/>
      <c r="AF20" s="560"/>
      <c r="AG20" s="560"/>
      <c r="AH20" s="560"/>
      <c r="AI20" s="560"/>
      <c r="AJ20" s="560"/>
      <c r="AK20" s="560"/>
      <c r="AL20" s="560"/>
      <c r="AM20" s="560"/>
      <c r="AN20" s="560"/>
      <c r="AO20" s="560"/>
      <c r="AP20" s="560"/>
      <c r="AQ20" s="560"/>
      <c r="AR20" s="560"/>
      <c r="AS20" s="560"/>
      <c r="AT20" s="560"/>
      <c r="AU20" s="560"/>
      <c r="AV20" s="560"/>
      <c r="AW20" s="560"/>
      <c r="AX20" s="560"/>
      <c r="AY20" s="560"/>
      <c r="AZ20" s="560"/>
      <c r="BA20" s="560"/>
      <c r="BB20" s="560"/>
      <c r="BC20" s="560"/>
      <c r="BD20" s="560"/>
      <c r="BE20" s="560"/>
      <c r="BF20" s="560"/>
      <c r="BG20" s="560"/>
      <c r="BH20" s="560"/>
      <c r="BI20" s="560"/>
      <c r="BJ20" s="560"/>
      <c r="BK20" s="560"/>
      <c r="BL20" s="560"/>
      <c r="BM20" s="560"/>
      <c r="BN20" s="560"/>
      <c r="BO20" s="560"/>
      <c r="BP20" s="560"/>
      <c r="BQ20" s="560"/>
      <c r="BR20" s="560"/>
      <c r="BS20" s="560"/>
      <c r="BT20" s="560"/>
      <c r="BU20" s="560"/>
      <c r="BV20" s="560"/>
      <c r="BW20" s="560"/>
      <c r="BX20" s="560"/>
      <c r="BY20" s="560"/>
      <c r="BZ20" s="560"/>
      <c r="CA20" s="560"/>
      <c r="CB20" s="560"/>
      <c r="CC20" s="560"/>
      <c r="CD20" s="560"/>
      <c r="CE20" s="560"/>
      <c r="CF20" s="560"/>
      <c r="CG20" s="560"/>
      <c r="CH20" s="560"/>
      <c r="CI20" s="560"/>
      <c r="CJ20" s="560"/>
      <c r="CK20" s="560"/>
      <c r="CL20" s="560"/>
      <c r="CM20" s="560"/>
      <c r="CN20" s="560"/>
      <c r="CO20" s="560"/>
      <c r="CP20" s="560"/>
      <c r="CQ20" s="560"/>
      <c r="CR20" s="560"/>
      <c r="CS20" s="560"/>
      <c r="CT20" s="560"/>
      <c r="CU20" s="560"/>
      <c r="CV20" s="560"/>
      <c r="CW20" s="560"/>
      <c r="CX20" s="560"/>
      <c r="CY20" s="560"/>
      <c r="CZ20" s="560"/>
      <c r="DA20" s="560"/>
      <c r="DB20" s="560"/>
      <c r="DC20" s="560"/>
      <c r="DD20" s="560"/>
      <c r="DE20" s="560"/>
      <c r="DF20" s="560"/>
      <c r="DG20" s="560"/>
      <c r="DH20" s="560"/>
      <c r="DI20" s="560"/>
      <c r="DJ20" s="560"/>
      <c r="DK20" s="560"/>
      <c r="DL20" s="560"/>
      <c r="DM20" s="560"/>
      <c r="DN20" s="560"/>
      <c r="DO20" s="560"/>
      <c r="DP20" s="560"/>
      <c r="DQ20" s="560"/>
      <c r="DR20" s="560"/>
      <c r="DS20" s="560"/>
      <c r="DT20" s="560"/>
      <c r="DU20" s="560"/>
      <c r="DV20" s="560"/>
      <c r="DW20" s="560"/>
      <c r="DX20" s="560"/>
      <c r="DY20" s="560"/>
      <c r="DZ20" s="560"/>
      <c r="EA20" s="560"/>
      <c r="EB20" s="560"/>
      <c r="EC20" s="560"/>
      <c r="ED20" s="560"/>
      <c r="EE20" s="560"/>
      <c r="EF20" s="560"/>
      <c r="EG20" s="560"/>
      <c r="EH20" s="560"/>
      <c r="EI20" s="560"/>
      <c r="EJ20" s="560"/>
      <c r="EK20" s="560"/>
      <c r="EL20" s="560"/>
      <c r="EM20" s="560"/>
      <c r="EN20" s="560"/>
      <c r="EO20" s="560"/>
      <c r="EP20" s="560"/>
      <c r="EQ20" s="560"/>
      <c r="ER20" s="560"/>
      <c r="ES20" s="560"/>
      <c r="ET20" s="560"/>
      <c r="EU20" s="560"/>
      <c r="EV20" s="560"/>
      <c r="EW20" s="560"/>
      <c r="EX20" s="560"/>
      <c r="EY20" s="560"/>
      <c r="EZ20" s="560"/>
      <c r="FA20" s="560"/>
      <c r="FB20" s="560"/>
      <c r="FC20" s="560"/>
      <c r="FD20" s="560"/>
      <c r="FE20" s="560"/>
      <c r="FF20" s="560"/>
      <c r="FG20" s="560"/>
      <c r="FH20" s="560"/>
      <c r="FI20" s="560"/>
      <c r="FJ20" s="560"/>
      <c r="FK20" s="560"/>
      <c r="FL20" s="560"/>
      <c r="FM20" s="560"/>
      <c r="FN20" s="560"/>
      <c r="FO20" s="560"/>
      <c r="FP20" s="560"/>
      <c r="FQ20" s="560"/>
      <c r="FR20" s="560"/>
      <c r="FS20" s="560"/>
      <c r="FT20" s="560"/>
      <c r="FU20" s="560"/>
      <c r="FV20" s="560"/>
      <c r="FW20" s="560"/>
      <c r="FX20" s="560"/>
      <c r="FY20" s="560"/>
      <c r="FZ20" s="560"/>
      <c r="GA20" s="560"/>
      <c r="GB20" s="560"/>
      <c r="GC20" s="560"/>
      <c r="GD20" s="560"/>
      <c r="GE20" s="560"/>
      <c r="GF20" s="560"/>
      <c r="GG20" s="560"/>
      <c r="GH20" s="560"/>
      <c r="GI20" s="560"/>
      <c r="GJ20" s="560"/>
      <c r="GK20" s="560"/>
      <c r="GL20" s="560"/>
      <c r="GM20" s="560"/>
      <c r="GN20" s="560"/>
      <c r="GO20" s="560"/>
      <c r="GP20" s="560"/>
      <c r="GQ20" s="560"/>
      <c r="GR20" s="560"/>
      <c r="GS20" s="560"/>
      <c r="GT20" s="560"/>
      <c r="GU20" s="560"/>
      <c r="GV20" s="560"/>
      <c r="GW20" s="560"/>
      <c r="GX20" s="560"/>
      <c r="GY20" s="560"/>
      <c r="GZ20" s="560"/>
      <c r="HA20" s="560"/>
      <c r="HB20" s="560"/>
      <c r="HC20" s="560"/>
      <c r="HD20" s="560"/>
      <c r="HE20" s="560"/>
      <c r="HF20" s="560"/>
      <c r="HG20" s="560"/>
      <c r="HH20" s="560"/>
      <c r="HI20" s="560"/>
      <c r="HJ20" s="560"/>
      <c r="HK20" s="560"/>
      <c r="HL20" s="560"/>
      <c r="HM20" s="560"/>
      <c r="HN20" s="560"/>
      <c r="HO20" s="560"/>
      <c r="HP20" s="560"/>
      <c r="HQ20" s="560"/>
      <c r="HR20" s="560"/>
      <c r="HS20" s="560"/>
      <c r="HT20" s="560"/>
      <c r="HU20" s="560"/>
      <c r="HV20" s="560"/>
      <c r="HW20" s="560"/>
      <c r="HX20" s="560"/>
      <c r="HY20" s="560"/>
      <c r="HZ20" s="560"/>
      <c r="IA20" s="560"/>
      <c r="IB20" s="560"/>
      <c r="IC20" s="560"/>
      <c r="ID20" s="560"/>
      <c r="IE20" s="560"/>
      <c r="IF20" s="560"/>
      <c r="IG20" s="560"/>
      <c r="IH20" s="560"/>
      <c r="II20" s="560"/>
      <c r="IJ20" s="560"/>
      <c r="IK20" s="560"/>
      <c r="IL20" s="560"/>
      <c r="IM20" s="560"/>
      <c r="IN20" s="560"/>
      <c r="IO20" s="560"/>
      <c r="IP20" s="560"/>
      <c r="IQ20" s="560"/>
      <c r="IR20" s="560"/>
      <c r="IS20" s="560"/>
      <c r="IT20" s="560"/>
      <c r="IU20" s="561"/>
    </row>
    <row r="21" spans="1:255" ht="15" customHeight="1">
      <c r="A21" s="593"/>
      <c r="B21" s="602"/>
      <c r="C21" s="604"/>
      <c r="D21" s="1239" t="s">
        <v>257</v>
      </c>
      <c r="E21" s="1229"/>
      <c r="F21" s="1229"/>
      <c r="G21" s="1229"/>
      <c r="H21" s="1229"/>
      <c r="I21" s="1229"/>
      <c r="J21" s="1229"/>
      <c r="K21" s="1238"/>
      <c r="L21" s="559"/>
      <c r="M21" s="560"/>
      <c r="N21" s="560"/>
      <c r="O21" s="560"/>
      <c r="P21" s="560"/>
      <c r="Q21" s="560"/>
      <c r="R21" s="560"/>
      <c r="S21" s="560"/>
      <c r="T21" s="560"/>
      <c r="U21" s="560"/>
      <c r="V21" s="560"/>
      <c r="W21" s="560"/>
      <c r="X21" s="560"/>
      <c r="Y21" s="560"/>
      <c r="Z21" s="560"/>
      <c r="AA21" s="560"/>
      <c r="AB21" s="560"/>
      <c r="AC21" s="560"/>
      <c r="AD21" s="560"/>
      <c r="AE21" s="560"/>
      <c r="AF21" s="560"/>
      <c r="AG21" s="560"/>
      <c r="AH21" s="560"/>
      <c r="AI21" s="560"/>
      <c r="AJ21" s="560"/>
      <c r="AK21" s="560"/>
      <c r="AL21" s="560"/>
      <c r="AM21" s="560"/>
      <c r="AN21" s="560"/>
      <c r="AO21" s="560"/>
      <c r="AP21" s="560"/>
      <c r="AQ21" s="560"/>
      <c r="AR21" s="560"/>
      <c r="AS21" s="560"/>
      <c r="AT21" s="560"/>
      <c r="AU21" s="560"/>
      <c r="AV21" s="560"/>
      <c r="AW21" s="560"/>
      <c r="AX21" s="560"/>
      <c r="AY21" s="560"/>
      <c r="AZ21" s="560"/>
      <c r="BA21" s="560"/>
      <c r="BB21" s="560"/>
      <c r="BC21" s="560"/>
      <c r="BD21" s="560"/>
      <c r="BE21" s="560"/>
      <c r="BF21" s="560"/>
      <c r="BG21" s="560"/>
      <c r="BH21" s="560"/>
      <c r="BI21" s="560"/>
      <c r="BJ21" s="560"/>
      <c r="BK21" s="560"/>
      <c r="BL21" s="560"/>
      <c r="BM21" s="560"/>
      <c r="BN21" s="560"/>
      <c r="BO21" s="560"/>
      <c r="BP21" s="560"/>
      <c r="BQ21" s="560"/>
      <c r="BR21" s="560"/>
      <c r="BS21" s="560"/>
      <c r="BT21" s="560"/>
      <c r="BU21" s="560"/>
      <c r="BV21" s="560"/>
      <c r="BW21" s="560"/>
      <c r="BX21" s="560"/>
      <c r="BY21" s="560"/>
      <c r="BZ21" s="560"/>
      <c r="CA21" s="560"/>
      <c r="CB21" s="560"/>
      <c r="CC21" s="560"/>
      <c r="CD21" s="560"/>
      <c r="CE21" s="560"/>
      <c r="CF21" s="560"/>
      <c r="CG21" s="560"/>
      <c r="CH21" s="560"/>
      <c r="CI21" s="560"/>
      <c r="CJ21" s="560"/>
      <c r="CK21" s="560"/>
      <c r="CL21" s="560"/>
      <c r="CM21" s="560"/>
      <c r="CN21" s="560"/>
      <c r="CO21" s="560"/>
      <c r="CP21" s="560"/>
      <c r="CQ21" s="560"/>
      <c r="CR21" s="560"/>
      <c r="CS21" s="560"/>
      <c r="CT21" s="560"/>
      <c r="CU21" s="560"/>
      <c r="CV21" s="560"/>
      <c r="CW21" s="560"/>
      <c r="CX21" s="560"/>
      <c r="CY21" s="560"/>
      <c r="CZ21" s="560"/>
      <c r="DA21" s="560"/>
      <c r="DB21" s="560"/>
      <c r="DC21" s="560"/>
      <c r="DD21" s="560"/>
      <c r="DE21" s="560"/>
      <c r="DF21" s="560"/>
      <c r="DG21" s="560"/>
      <c r="DH21" s="560"/>
      <c r="DI21" s="560"/>
      <c r="DJ21" s="560"/>
      <c r="DK21" s="560"/>
      <c r="DL21" s="560"/>
      <c r="DM21" s="560"/>
      <c r="DN21" s="560"/>
      <c r="DO21" s="560"/>
      <c r="DP21" s="560"/>
      <c r="DQ21" s="560"/>
      <c r="DR21" s="560"/>
      <c r="DS21" s="560"/>
      <c r="DT21" s="560"/>
      <c r="DU21" s="560"/>
      <c r="DV21" s="560"/>
      <c r="DW21" s="560"/>
      <c r="DX21" s="560"/>
      <c r="DY21" s="560"/>
      <c r="DZ21" s="560"/>
      <c r="EA21" s="560"/>
      <c r="EB21" s="560"/>
      <c r="EC21" s="560"/>
      <c r="ED21" s="560"/>
      <c r="EE21" s="560"/>
      <c r="EF21" s="560"/>
      <c r="EG21" s="560"/>
      <c r="EH21" s="560"/>
      <c r="EI21" s="560"/>
      <c r="EJ21" s="560"/>
      <c r="EK21" s="560"/>
      <c r="EL21" s="560"/>
      <c r="EM21" s="560"/>
      <c r="EN21" s="560"/>
      <c r="EO21" s="560"/>
      <c r="EP21" s="560"/>
      <c r="EQ21" s="560"/>
      <c r="ER21" s="560"/>
      <c r="ES21" s="560"/>
      <c r="ET21" s="560"/>
      <c r="EU21" s="560"/>
      <c r="EV21" s="560"/>
      <c r="EW21" s="560"/>
      <c r="EX21" s="560"/>
      <c r="EY21" s="560"/>
      <c r="EZ21" s="560"/>
      <c r="FA21" s="560"/>
      <c r="FB21" s="560"/>
      <c r="FC21" s="560"/>
      <c r="FD21" s="560"/>
      <c r="FE21" s="560"/>
      <c r="FF21" s="560"/>
      <c r="FG21" s="560"/>
      <c r="FH21" s="560"/>
      <c r="FI21" s="560"/>
      <c r="FJ21" s="560"/>
      <c r="FK21" s="560"/>
      <c r="FL21" s="560"/>
      <c r="FM21" s="560"/>
      <c r="FN21" s="560"/>
      <c r="FO21" s="560"/>
      <c r="FP21" s="560"/>
      <c r="FQ21" s="560"/>
      <c r="FR21" s="560"/>
      <c r="FS21" s="560"/>
      <c r="FT21" s="560"/>
      <c r="FU21" s="560"/>
      <c r="FV21" s="560"/>
      <c r="FW21" s="560"/>
      <c r="FX21" s="560"/>
      <c r="FY21" s="560"/>
      <c r="FZ21" s="560"/>
      <c r="GA21" s="560"/>
      <c r="GB21" s="560"/>
      <c r="GC21" s="560"/>
      <c r="GD21" s="560"/>
      <c r="GE21" s="560"/>
      <c r="GF21" s="560"/>
      <c r="GG21" s="560"/>
      <c r="GH21" s="560"/>
      <c r="GI21" s="560"/>
      <c r="GJ21" s="560"/>
      <c r="GK21" s="560"/>
      <c r="GL21" s="560"/>
      <c r="GM21" s="560"/>
      <c r="GN21" s="560"/>
      <c r="GO21" s="560"/>
      <c r="GP21" s="560"/>
      <c r="GQ21" s="560"/>
      <c r="GR21" s="560"/>
      <c r="GS21" s="560"/>
      <c r="GT21" s="560"/>
      <c r="GU21" s="560"/>
      <c r="GV21" s="560"/>
      <c r="GW21" s="560"/>
      <c r="GX21" s="560"/>
      <c r="GY21" s="560"/>
      <c r="GZ21" s="560"/>
      <c r="HA21" s="560"/>
      <c r="HB21" s="560"/>
      <c r="HC21" s="560"/>
      <c r="HD21" s="560"/>
      <c r="HE21" s="560"/>
      <c r="HF21" s="560"/>
      <c r="HG21" s="560"/>
      <c r="HH21" s="560"/>
      <c r="HI21" s="560"/>
      <c r="HJ21" s="560"/>
      <c r="HK21" s="560"/>
      <c r="HL21" s="560"/>
      <c r="HM21" s="560"/>
      <c r="HN21" s="560"/>
      <c r="HO21" s="560"/>
      <c r="HP21" s="560"/>
      <c r="HQ21" s="560"/>
      <c r="HR21" s="560"/>
      <c r="HS21" s="560"/>
      <c r="HT21" s="560"/>
      <c r="HU21" s="560"/>
      <c r="HV21" s="560"/>
      <c r="HW21" s="560"/>
      <c r="HX21" s="560"/>
      <c r="HY21" s="560"/>
      <c r="HZ21" s="560"/>
      <c r="IA21" s="560"/>
      <c r="IB21" s="560"/>
      <c r="IC21" s="560"/>
      <c r="ID21" s="560"/>
      <c r="IE21" s="560"/>
      <c r="IF21" s="560"/>
      <c r="IG21" s="560"/>
      <c r="IH21" s="560"/>
      <c r="II21" s="560"/>
      <c r="IJ21" s="560"/>
      <c r="IK21" s="560"/>
      <c r="IL21" s="560"/>
      <c r="IM21" s="560"/>
      <c r="IN21" s="560"/>
      <c r="IO21" s="560"/>
      <c r="IP21" s="560"/>
      <c r="IQ21" s="560"/>
      <c r="IR21" s="560"/>
      <c r="IS21" s="560"/>
      <c r="IT21" s="560"/>
      <c r="IU21" s="561"/>
    </row>
    <row r="22" spans="1:255" ht="15" customHeight="1">
      <c r="A22" s="593"/>
      <c r="B22" s="602"/>
      <c r="C22" s="604"/>
      <c r="D22" s="1239" t="s">
        <v>451</v>
      </c>
      <c r="E22" s="1229"/>
      <c r="F22" s="1229"/>
      <c r="G22" s="1229"/>
      <c r="H22" s="1229"/>
      <c r="I22" s="1229"/>
      <c r="J22" s="1229"/>
      <c r="K22" s="1238"/>
      <c r="L22" s="559"/>
      <c r="M22" s="560"/>
      <c r="N22" s="560"/>
      <c r="O22" s="560"/>
      <c r="P22" s="560"/>
      <c r="Q22" s="560"/>
      <c r="R22" s="560"/>
      <c r="S22" s="560"/>
      <c r="T22" s="560"/>
      <c r="U22" s="560"/>
      <c r="V22" s="560"/>
      <c r="W22" s="560"/>
      <c r="X22" s="560"/>
      <c r="Y22" s="560"/>
      <c r="Z22" s="560"/>
      <c r="AA22" s="560"/>
      <c r="AB22" s="560"/>
      <c r="AC22" s="560"/>
      <c r="AD22" s="560"/>
      <c r="AE22" s="560"/>
      <c r="AF22" s="560"/>
      <c r="AG22" s="560"/>
      <c r="AH22" s="560"/>
      <c r="AI22" s="560"/>
      <c r="AJ22" s="560"/>
      <c r="AK22" s="560"/>
      <c r="AL22" s="560"/>
      <c r="AM22" s="560"/>
      <c r="AN22" s="560"/>
      <c r="AO22" s="560"/>
      <c r="AP22" s="560"/>
      <c r="AQ22" s="560"/>
      <c r="AR22" s="560"/>
      <c r="AS22" s="560"/>
      <c r="AT22" s="560"/>
      <c r="AU22" s="560"/>
      <c r="AV22" s="560"/>
      <c r="AW22" s="560"/>
      <c r="AX22" s="560"/>
      <c r="AY22" s="560"/>
      <c r="AZ22" s="560"/>
      <c r="BA22" s="560"/>
      <c r="BB22" s="560"/>
      <c r="BC22" s="560"/>
      <c r="BD22" s="560"/>
      <c r="BE22" s="560"/>
      <c r="BF22" s="560"/>
      <c r="BG22" s="560"/>
      <c r="BH22" s="560"/>
      <c r="BI22" s="560"/>
      <c r="BJ22" s="560"/>
      <c r="BK22" s="560"/>
      <c r="BL22" s="560"/>
      <c r="BM22" s="560"/>
      <c r="BN22" s="560"/>
      <c r="BO22" s="560"/>
      <c r="BP22" s="560"/>
      <c r="BQ22" s="560"/>
      <c r="BR22" s="560"/>
      <c r="BS22" s="560"/>
      <c r="BT22" s="560"/>
      <c r="BU22" s="560"/>
      <c r="BV22" s="560"/>
      <c r="BW22" s="560"/>
      <c r="BX22" s="560"/>
      <c r="BY22" s="560"/>
      <c r="BZ22" s="560"/>
      <c r="CA22" s="560"/>
      <c r="CB22" s="560"/>
      <c r="CC22" s="560"/>
      <c r="CD22" s="560"/>
      <c r="CE22" s="560"/>
      <c r="CF22" s="560"/>
      <c r="CG22" s="560"/>
      <c r="CH22" s="560"/>
      <c r="CI22" s="560"/>
      <c r="CJ22" s="560"/>
      <c r="CK22" s="560"/>
      <c r="CL22" s="560"/>
      <c r="CM22" s="560"/>
      <c r="CN22" s="560"/>
      <c r="CO22" s="560"/>
      <c r="CP22" s="560"/>
      <c r="CQ22" s="560"/>
      <c r="CR22" s="560"/>
      <c r="CS22" s="560"/>
      <c r="CT22" s="560"/>
      <c r="CU22" s="560"/>
      <c r="CV22" s="560"/>
      <c r="CW22" s="560"/>
      <c r="CX22" s="560"/>
      <c r="CY22" s="560"/>
      <c r="CZ22" s="560"/>
      <c r="DA22" s="560"/>
      <c r="DB22" s="560"/>
      <c r="DC22" s="560"/>
      <c r="DD22" s="560"/>
      <c r="DE22" s="560"/>
      <c r="DF22" s="560"/>
      <c r="DG22" s="560"/>
      <c r="DH22" s="560"/>
      <c r="DI22" s="560"/>
      <c r="DJ22" s="560"/>
      <c r="DK22" s="560"/>
      <c r="DL22" s="560"/>
      <c r="DM22" s="560"/>
      <c r="DN22" s="560"/>
      <c r="DO22" s="560"/>
      <c r="DP22" s="560"/>
      <c r="DQ22" s="560"/>
      <c r="DR22" s="560"/>
      <c r="DS22" s="560"/>
      <c r="DT22" s="560"/>
      <c r="DU22" s="560"/>
      <c r="DV22" s="560"/>
      <c r="DW22" s="560"/>
      <c r="DX22" s="560"/>
      <c r="DY22" s="560"/>
      <c r="DZ22" s="560"/>
      <c r="EA22" s="560"/>
      <c r="EB22" s="560"/>
      <c r="EC22" s="560"/>
      <c r="ED22" s="560"/>
      <c r="EE22" s="560"/>
      <c r="EF22" s="560"/>
      <c r="EG22" s="560"/>
      <c r="EH22" s="560"/>
      <c r="EI22" s="560"/>
      <c r="EJ22" s="560"/>
      <c r="EK22" s="560"/>
      <c r="EL22" s="560"/>
      <c r="EM22" s="560"/>
      <c r="EN22" s="560"/>
      <c r="EO22" s="560"/>
      <c r="EP22" s="560"/>
      <c r="EQ22" s="560"/>
      <c r="ER22" s="560"/>
      <c r="ES22" s="560"/>
      <c r="ET22" s="560"/>
      <c r="EU22" s="560"/>
      <c r="EV22" s="560"/>
      <c r="EW22" s="560"/>
      <c r="EX22" s="560"/>
      <c r="EY22" s="560"/>
      <c r="EZ22" s="560"/>
      <c r="FA22" s="560"/>
      <c r="FB22" s="560"/>
      <c r="FC22" s="560"/>
      <c r="FD22" s="560"/>
      <c r="FE22" s="560"/>
      <c r="FF22" s="560"/>
      <c r="FG22" s="560"/>
      <c r="FH22" s="560"/>
      <c r="FI22" s="560"/>
      <c r="FJ22" s="560"/>
      <c r="FK22" s="560"/>
      <c r="FL22" s="560"/>
      <c r="FM22" s="560"/>
      <c r="FN22" s="560"/>
      <c r="FO22" s="560"/>
      <c r="FP22" s="560"/>
      <c r="FQ22" s="560"/>
      <c r="FR22" s="560"/>
      <c r="FS22" s="560"/>
      <c r="FT22" s="560"/>
      <c r="FU22" s="560"/>
      <c r="FV22" s="560"/>
      <c r="FW22" s="560"/>
      <c r="FX22" s="560"/>
      <c r="FY22" s="560"/>
      <c r="FZ22" s="560"/>
      <c r="GA22" s="560"/>
      <c r="GB22" s="560"/>
      <c r="GC22" s="560"/>
      <c r="GD22" s="560"/>
      <c r="GE22" s="560"/>
      <c r="GF22" s="560"/>
      <c r="GG22" s="560"/>
      <c r="GH22" s="560"/>
      <c r="GI22" s="560"/>
      <c r="GJ22" s="560"/>
      <c r="GK22" s="560"/>
      <c r="GL22" s="560"/>
      <c r="GM22" s="560"/>
      <c r="GN22" s="560"/>
      <c r="GO22" s="560"/>
      <c r="GP22" s="560"/>
      <c r="GQ22" s="560"/>
      <c r="GR22" s="560"/>
      <c r="GS22" s="560"/>
      <c r="GT22" s="560"/>
      <c r="GU22" s="560"/>
      <c r="GV22" s="560"/>
      <c r="GW22" s="560"/>
      <c r="GX22" s="560"/>
      <c r="GY22" s="560"/>
      <c r="GZ22" s="560"/>
      <c r="HA22" s="560"/>
      <c r="HB22" s="560"/>
      <c r="HC22" s="560"/>
      <c r="HD22" s="560"/>
      <c r="HE22" s="560"/>
      <c r="HF22" s="560"/>
      <c r="HG22" s="560"/>
      <c r="HH22" s="560"/>
      <c r="HI22" s="560"/>
      <c r="HJ22" s="560"/>
      <c r="HK22" s="560"/>
      <c r="HL22" s="560"/>
      <c r="HM22" s="560"/>
      <c r="HN22" s="560"/>
      <c r="HO22" s="560"/>
      <c r="HP22" s="560"/>
      <c r="HQ22" s="560"/>
      <c r="HR22" s="560"/>
      <c r="HS22" s="560"/>
      <c r="HT22" s="560"/>
      <c r="HU22" s="560"/>
      <c r="HV22" s="560"/>
      <c r="HW22" s="560"/>
      <c r="HX22" s="560"/>
      <c r="HY22" s="560"/>
      <c r="HZ22" s="560"/>
      <c r="IA22" s="560"/>
      <c r="IB22" s="560"/>
      <c r="IC22" s="560"/>
      <c r="ID22" s="560"/>
      <c r="IE22" s="560"/>
      <c r="IF22" s="560"/>
      <c r="IG22" s="560"/>
      <c r="IH22" s="560"/>
      <c r="II22" s="560"/>
      <c r="IJ22" s="560"/>
      <c r="IK22" s="560"/>
      <c r="IL22" s="560"/>
      <c r="IM22" s="560"/>
      <c r="IN22" s="560"/>
      <c r="IO22" s="560"/>
      <c r="IP22" s="560"/>
      <c r="IQ22" s="560"/>
      <c r="IR22" s="560"/>
      <c r="IS22" s="560"/>
      <c r="IT22" s="560"/>
      <c r="IU22" s="561"/>
    </row>
    <row r="23" spans="1:255" ht="15.6" customHeight="1" thickBot="1">
      <c r="A23" s="593"/>
      <c r="B23" s="602"/>
      <c r="C23" s="605"/>
      <c r="D23" s="1240" t="s">
        <v>452</v>
      </c>
      <c r="E23" s="1241"/>
      <c r="F23" s="1241"/>
      <c r="G23" s="1241"/>
      <c r="H23" s="1241"/>
      <c r="I23" s="1241"/>
      <c r="J23" s="1241"/>
      <c r="K23" s="1242"/>
      <c r="L23" s="559"/>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c r="BQ23" s="560"/>
      <c r="BR23" s="560"/>
      <c r="BS23" s="560"/>
      <c r="BT23" s="560"/>
      <c r="BU23" s="560"/>
      <c r="BV23" s="560"/>
      <c r="BW23" s="560"/>
      <c r="BX23" s="560"/>
      <c r="BY23" s="560"/>
      <c r="BZ23" s="560"/>
      <c r="CA23" s="560"/>
      <c r="CB23" s="560"/>
      <c r="CC23" s="560"/>
      <c r="CD23" s="560"/>
      <c r="CE23" s="560"/>
      <c r="CF23" s="560"/>
      <c r="CG23" s="560"/>
      <c r="CH23" s="560"/>
      <c r="CI23" s="560"/>
      <c r="CJ23" s="560"/>
      <c r="CK23" s="560"/>
      <c r="CL23" s="560"/>
      <c r="CM23" s="560"/>
      <c r="CN23" s="560"/>
      <c r="CO23" s="560"/>
      <c r="CP23" s="560"/>
      <c r="CQ23" s="560"/>
      <c r="CR23" s="560"/>
      <c r="CS23" s="560"/>
      <c r="CT23" s="560"/>
      <c r="CU23" s="560"/>
      <c r="CV23" s="560"/>
      <c r="CW23" s="560"/>
      <c r="CX23" s="560"/>
      <c r="CY23" s="560"/>
      <c r="CZ23" s="560"/>
      <c r="DA23" s="560"/>
      <c r="DB23" s="560"/>
      <c r="DC23" s="560"/>
      <c r="DD23" s="560"/>
      <c r="DE23" s="560"/>
      <c r="DF23" s="560"/>
      <c r="DG23" s="560"/>
      <c r="DH23" s="560"/>
      <c r="DI23" s="560"/>
      <c r="DJ23" s="560"/>
      <c r="DK23" s="560"/>
      <c r="DL23" s="560"/>
      <c r="DM23" s="560"/>
      <c r="DN23" s="560"/>
      <c r="DO23" s="560"/>
      <c r="DP23" s="560"/>
      <c r="DQ23" s="560"/>
      <c r="DR23" s="560"/>
      <c r="DS23" s="560"/>
      <c r="DT23" s="560"/>
      <c r="DU23" s="560"/>
      <c r="DV23" s="560"/>
      <c r="DW23" s="560"/>
      <c r="DX23" s="560"/>
      <c r="DY23" s="560"/>
      <c r="DZ23" s="560"/>
      <c r="EA23" s="560"/>
      <c r="EB23" s="560"/>
      <c r="EC23" s="560"/>
      <c r="ED23" s="560"/>
      <c r="EE23" s="560"/>
      <c r="EF23" s="560"/>
      <c r="EG23" s="560"/>
      <c r="EH23" s="560"/>
      <c r="EI23" s="560"/>
      <c r="EJ23" s="560"/>
      <c r="EK23" s="560"/>
      <c r="EL23" s="560"/>
      <c r="EM23" s="560"/>
      <c r="EN23" s="560"/>
      <c r="EO23" s="560"/>
      <c r="EP23" s="560"/>
      <c r="EQ23" s="560"/>
      <c r="ER23" s="560"/>
      <c r="ES23" s="560"/>
      <c r="ET23" s="560"/>
      <c r="EU23" s="560"/>
      <c r="EV23" s="560"/>
      <c r="EW23" s="560"/>
      <c r="EX23" s="560"/>
      <c r="EY23" s="560"/>
      <c r="EZ23" s="560"/>
      <c r="FA23" s="560"/>
      <c r="FB23" s="560"/>
      <c r="FC23" s="560"/>
      <c r="FD23" s="560"/>
      <c r="FE23" s="560"/>
      <c r="FF23" s="560"/>
      <c r="FG23" s="560"/>
      <c r="FH23" s="560"/>
      <c r="FI23" s="560"/>
      <c r="FJ23" s="560"/>
      <c r="FK23" s="560"/>
      <c r="FL23" s="560"/>
      <c r="FM23" s="560"/>
      <c r="FN23" s="560"/>
      <c r="FO23" s="560"/>
      <c r="FP23" s="560"/>
      <c r="FQ23" s="560"/>
      <c r="FR23" s="560"/>
      <c r="FS23" s="560"/>
      <c r="FT23" s="560"/>
      <c r="FU23" s="560"/>
      <c r="FV23" s="560"/>
      <c r="FW23" s="560"/>
      <c r="FX23" s="560"/>
      <c r="FY23" s="560"/>
      <c r="FZ23" s="560"/>
      <c r="GA23" s="560"/>
      <c r="GB23" s="560"/>
      <c r="GC23" s="560"/>
      <c r="GD23" s="560"/>
      <c r="GE23" s="560"/>
      <c r="GF23" s="560"/>
      <c r="GG23" s="560"/>
      <c r="GH23" s="560"/>
      <c r="GI23" s="560"/>
      <c r="GJ23" s="560"/>
      <c r="GK23" s="560"/>
      <c r="GL23" s="560"/>
      <c r="GM23" s="560"/>
      <c r="GN23" s="560"/>
      <c r="GO23" s="560"/>
      <c r="GP23" s="560"/>
      <c r="GQ23" s="560"/>
      <c r="GR23" s="560"/>
      <c r="GS23" s="560"/>
      <c r="GT23" s="560"/>
      <c r="GU23" s="560"/>
      <c r="GV23" s="560"/>
      <c r="GW23" s="560"/>
      <c r="GX23" s="560"/>
      <c r="GY23" s="560"/>
      <c r="GZ23" s="560"/>
      <c r="HA23" s="560"/>
      <c r="HB23" s="560"/>
      <c r="HC23" s="560"/>
      <c r="HD23" s="560"/>
      <c r="HE23" s="560"/>
      <c r="HF23" s="560"/>
      <c r="HG23" s="560"/>
      <c r="HH23" s="560"/>
      <c r="HI23" s="560"/>
      <c r="HJ23" s="560"/>
      <c r="HK23" s="560"/>
      <c r="HL23" s="560"/>
      <c r="HM23" s="560"/>
      <c r="HN23" s="560"/>
      <c r="HO23" s="560"/>
      <c r="HP23" s="560"/>
      <c r="HQ23" s="560"/>
      <c r="HR23" s="560"/>
      <c r="HS23" s="560"/>
      <c r="HT23" s="560"/>
      <c r="HU23" s="560"/>
      <c r="HV23" s="560"/>
      <c r="HW23" s="560"/>
      <c r="HX23" s="560"/>
      <c r="HY23" s="560"/>
      <c r="HZ23" s="560"/>
      <c r="IA23" s="560"/>
      <c r="IB23" s="560"/>
      <c r="IC23" s="560"/>
      <c r="ID23" s="560"/>
      <c r="IE23" s="560"/>
      <c r="IF23" s="560"/>
      <c r="IG23" s="560"/>
      <c r="IH23" s="560"/>
      <c r="II23" s="560"/>
      <c r="IJ23" s="560"/>
      <c r="IK23" s="560"/>
      <c r="IL23" s="560"/>
      <c r="IM23" s="560"/>
      <c r="IN23" s="560"/>
      <c r="IO23" s="560"/>
      <c r="IP23" s="560"/>
      <c r="IQ23" s="560"/>
      <c r="IR23" s="560"/>
      <c r="IS23" s="560"/>
      <c r="IT23" s="560"/>
      <c r="IU23" s="561"/>
    </row>
    <row r="24" spans="1:255" ht="42.75" customHeight="1" thickBot="1">
      <c r="A24" s="593"/>
      <c r="B24" s="602"/>
      <c r="C24" s="595" t="s">
        <v>105</v>
      </c>
      <c r="D24" s="596" t="s">
        <v>159</v>
      </c>
      <c r="E24" s="596" t="s">
        <v>453</v>
      </c>
      <c r="F24" s="595" t="s">
        <v>454</v>
      </c>
      <c r="G24" s="595" t="s">
        <v>455</v>
      </c>
      <c r="H24" s="595" t="s">
        <v>164</v>
      </c>
      <c r="I24" s="595" t="s">
        <v>165</v>
      </c>
      <c r="J24" s="595" t="s">
        <v>166</v>
      </c>
      <c r="K24" s="595" t="s">
        <v>167</v>
      </c>
      <c r="L24" s="559"/>
      <c r="M24" s="560"/>
      <c r="N24" s="560"/>
      <c r="O24" s="560"/>
      <c r="P24" s="560"/>
      <c r="Q24" s="560"/>
      <c r="R24" s="560"/>
      <c r="S24" s="560"/>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560"/>
      <c r="BW24" s="560"/>
      <c r="BX24" s="560"/>
      <c r="BY24" s="560"/>
      <c r="BZ24" s="560"/>
      <c r="CA24" s="560"/>
      <c r="CB24" s="560"/>
      <c r="CC24" s="560"/>
      <c r="CD24" s="560"/>
      <c r="CE24" s="560"/>
      <c r="CF24" s="560"/>
      <c r="CG24" s="560"/>
      <c r="CH24" s="560"/>
      <c r="CI24" s="560"/>
      <c r="CJ24" s="560"/>
      <c r="CK24" s="560"/>
      <c r="CL24" s="560"/>
      <c r="CM24" s="560"/>
      <c r="CN24" s="560"/>
      <c r="CO24" s="560"/>
      <c r="CP24" s="560"/>
      <c r="CQ24" s="560"/>
      <c r="CR24" s="560"/>
      <c r="CS24" s="560"/>
      <c r="CT24" s="560"/>
      <c r="CU24" s="560"/>
      <c r="CV24" s="560"/>
      <c r="CW24" s="560"/>
      <c r="CX24" s="560"/>
      <c r="CY24" s="560"/>
      <c r="CZ24" s="560"/>
      <c r="DA24" s="560"/>
      <c r="DB24" s="560"/>
      <c r="DC24" s="560"/>
      <c r="DD24" s="560"/>
      <c r="DE24" s="560"/>
      <c r="DF24" s="560"/>
      <c r="DG24" s="560"/>
      <c r="DH24" s="560"/>
      <c r="DI24" s="560"/>
      <c r="DJ24" s="560"/>
      <c r="DK24" s="560"/>
      <c r="DL24" s="560"/>
      <c r="DM24" s="560"/>
      <c r="DN24" s="560"/>
      <c r="DO24" s="560"/>
      <c r="DP24" s="560"/>
      <c r="DQ24" s="560"/>
      <c r="DR24" s="560"/>
      <c r="DS24" s="560"/>
      <c r="DT24" s="560"/>
      <c r="DU24" s="560"/>
      <c r="DV24" s="560"/>
      <c r="DW24" s="560"/>
      <c r="DX24" s="560"/>
      <c r="DY24" s="560"/>
      <c r="DZ24" s="560"/>
      <c r="EA24" s="560"/>
      <c r="EB24" s="560"/>
      <c r="EC24" s="560"/>
      <c r="ED24" s="560"/>
      <c r="EE24" s="560"/>
      <c r="EF24" s="560"/>
      <c r="EG24" s="560"/>
      <c r="EH24" s="560"/>
      <c r="EI24" s="560"/>
      <c r="EJ24" s="560"/>
      <c r="EK24" s="560"/>
      <c r="EL24" s="560"/>
      <c r="EM24" s="560"/>
      <c r="EN24" s="560"/>
      <c r="EO24" s="560"/>
      <c r="EP24" s="560"/>
      <c r="EQ24" s="560"/>
      <c r="ER24" s="560"/>
      <c r="ES24" s="560"/>
      <c r="ET24" s="560"/>
      <c r="EU24" s="560"/>
      <c r="EV24" s="560"/>
      <c r="EW24" s="560"/>
      <c r="EX24" s="560"/>
      <c r="EY24" s="560"/>
      <c r="EZ24" s="560"/>
      <c r="FA24" s="560"/>
      <c r="FB24" s="560"/>
      <c r="FC24" s="560"/>
      <c r="FD24" s="560"/>
      <c r="FE24" s="560"/>
      <c r="FF24" s="560"/>
      <c r="FG24" s="560"/>
      <c r="FH24" s="560"/>
      <c r="FI24" s="560"/>
      <c r="FJ24" s="560"/>
      <c r="FK24" s="560"/>
      <c r="FL24" s="560"/>
      <c r="FM24" s="560"/>
      <c r="FN24" s="560"/>
      <c r="FO24" s="560"/>
      <c r="FP24" s="560"/>
      <c r="FQ24" s="560"/>
      <c r="FR24" s="560"/>
      <c r="FS24" s="560"/>
      <c r="FT24" s="560"/>
      <c r="FU24" s="560"/>
      <c r="FV24" s="560"/>
      <c r="FW24" s="560"/>
      <c r="FX24" s="560"/>
      <c r="FY24" s="560"/>
      <c r="FZ24" s="560"/>
      <c r="GA24" s="560"/>
      <c r="GB24" s="560"/>
      <c r="GC24" s="560"/>
      <c r="GD24" s="560"/>
      <c r="GE24" s="560"/>
      <c r="GF24" s="560"/>
      <c r="GG24" s="560"/>
      <c r="GH24" s="560"/>
      <c r="GI24" s="560"/>
      <c r="GJ24" s="560"/>
      <c r="GK24" s="560"/>
      <c r="GL24" s="560"/>
      <c r="GM24" s="560"/>
      <c r="GN24" s="560"/>
      <c r="GO24" s="560"/>
      <c r="GP24" s="560"/>
      <c r="GQ24" s="560"/>
      <c r="GR24" s="560"/>
      <c r="GS24" s="560"/>
      <c r="GT24" s="560"/>
      <c r="GU24" s="560"/>
      <c r="GV24" s="560"/>
      <c r="GW24" s="560"/>
      <c r="GX24" s="560"/>
      <c r="GY24" s="560"/>
      <c r="GZ24" s="560"/>
      <c r="HA24" s="560"/>
      <c r="HB24" s="560"/>
      <c r="HC24" s="560"/>
      <c r="HD24" s="560"/>
      <c r="HE24" s="560"/>
      <c r="HF24" s="560"/>
      <c r="HG24" s="560"/>
      <c r="HH24" s="560"/>
      <c r="HI24" s="560"/>
      <c r="HJ24" s="560"/>
      <c r="HK24" s="560"/>
      <c r="HL24" s="560"/>
      <c r="HM24" s="560"/>
      <c r="HN24" s="560"/>
      <c r="HO24" s="560"/>
      <c r="HP24" s="560"/>
      <c r="HQ24" s="560"/>
      <c r="HR24" s="560"/>
      <c r="HS24" s="560"/>
      <c r="HT24" s="560"/>
      <c r="HU24" s="560"/>
      <c r="HV24" s="560"/>
      <c r="HW24" s="560"/>
      <c r="HX24" s="560"/>
      <c r="HY24" s="560"/>
      <c r="HZ24" s="560"/>
      <c r="IA24" s="560"/>
      <c r="IB24" s="560"/>
      <c r="IC24" s="560"/>
      <c r="ID24" s="560"/>
      <c r="IE24" s="560"/>
      <c r="IF24" s="560"/>
      <c r="IG24" s="560"/>
      <c r="IH24" s="560"/>
      <c r="II24" s="560"/>
      <c r="IJ24" s="560"/>
      <c r="IK24" s="560"/>
      <c r="IL24" s="560"/>
      <c r="IM24" s="560"/>
      <c r="IN24" s="560"/>
      <c r="IO24" s="560"/>
      <c r="IP24" s="560"/>
      <c r="IQ24" s="560"/>
      <c r="IR24" s="560"/>
      <c r="IS24" s="560"/>
      <c r="IT24" s="560"/>
      <c r="IU24" s="561"/>
    </row>
    <row r="25" spans="1:255" ht="15" customHeight="1" thickBot="1">
      <c r="A25" s="593"/>
      <c r="B25" s="602"/>
      <c r="C25" s="606">
        <v>1</v>
      </c>
      <c r="D25" s="607" t="s">
        <v>456</v>
      </c>
      <c r="E25" s="607" t="s">
        <v>457</v>
      </c>
      <c r="F25" s="599">
        <v>1.43</v>
      </c>
      <c r="G25" s="608"/>
      <c r="H25" s="608">
        <v>7666755946</v>
      </c>
      <c r="I25" s="608">
        <v>7285503148</v>
      </c>
      <c r="J25" s="608">
        <v>4055161686</v>
      </c>
      <c r="K25" s="608" t="s">
        <v>1534</v>
      </c>
      <c r="L25" s="609"/>
      <c r="M25" s="560"/>
      <c r="N25" s="560"/>
      <c r="O25" s="560"/>
      <c r="P25" s="560"/>
      <c r="Q25" s="560"/>
      <c r="R25" s="560"/>
      <c r="S25" s="560"/>
      <c r="T25" s="560"/>
      <c r="U25" s="560"/>
      <c r="V25" s="560"/>
      <c r="W25" s="560"/>
      <c r="X25" s="560"/>
      <c r="Y25" s="560"/>
      <c r="Z25" s="560"/>
      <c r="AA25" s="560"/>
      <c r="AB25" s="560"/>
      <c r="AC25" s="560"/>
      <c r="AD25" s="560"/>
      <c r="AE25" s="560"/>
      <c r="AF25" s="560"/>
      <c r="AG25" s="560"/>
      <c r="AH25" s="560"/>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560"/>
      <c r="BW25" s="560"/>
      <c r="BX25" s="560"/>
      <c r="BY25" s="560"/>
      <c r="BZ25" s="560"/>
      <c r="CA25" s="560"/>
      <c r="CB25" s="560"/>
      <c r="CC25" s="560"/>
      <c r="CD25" s="560"/>
      <c r="CE25" s="560"/>
      <c r="CF25" s="560"/>
      <c r="CG25" s="560"/>
      <c r="CH25" s="560"/>
      <c r="CI25" s="560"/>
      <c r="CJ25" s="560"/>
      <c r="CK25" s="560"/>
      <c r="CL25" s="560"/>
      <c r="CM25" s="560"/>
      <c r="CN25" s="560"/>
      <c r="CO25" s="560"/>
      <c r="CP25" s="560"/>
      <c r="CQ25" s="560"/>
      <c r="CR25" s="560"/>
      <c r="CS25" s="560"/>
      <c r="CT25" s="560"/>
      <c r="CU25" s="560"/>
      <c r="CV25" s="560"/>
      <c r="CW25" s="560"/>
      <c r="CX25" s="560"/>
      <c r="CY25" s="560"/>
      <c r="CZ25" s="560"/>
      <c r="DA25" s="560"/>
      <c r="DB25" s="560"/>
      <c r="DC25" s="560"/>
      <c r="DD25" s="560"/>
      <c r="DE25" s="560"/>
      <c r="DF25" s="560"/>
      <c r="DG25" s="560"/>
      <c r="DH25" s="560"/>
      <c r="DI25" s="560"/>
      <c r="DJ25" s="560"/>
      <c r="DK25" s="560"/>
      <c r="DL25" s="560"/>
      <c r="DM25" s="560"/>
      <c r="DN25" s="560"/>
      <c r="DO25" s="560"/>
      <c r="DP25" s="560"/>
      <c r="DQ25" s="560"/>
      <c r="DR25" s="560"/>
      <c r="DS25" s="560"/>
      <c r="DT25" s="560"/>
      <c r="DU25" s="560"/>
      <c r="DV25" s="560"/>
      <c r="DW25" s="560"/>
      <c r="DX25" s="560"/>
      <c r="DY25" s="560"/>
      <c r="DZ25" s="560"/>
      <c r="EA25" s="560"/>
      <c r="EB25" s="560"/>
      <c r="EC25" s="560"/>
      <c r="ED25" s="560"/>
      <c r="EE25" s="560"/>
      <c r="EF25" s="560"/>
      <c r="EG25" s="560"/>
      <c r="EH25" s="560"/>
      <c r="EI25" s="560"/>
      <c r="EJ25" s="560"/>
      <c r="EK25" s="560"/>
      <c r="EL25" s="560"/>
      <c r="EM25" s="560"/>
      <c r="EN25" s="560"/>
      <c r="EO25" s="560"/>
      <c r="EP25" s="560"/>
      <c r="EQ25" s="560"/>
      <c r="ER25" s="560"/>
      <c r="ES25" s="560"/>
      <c r="ET25" s="560"/>
      <c r="EU25" s="560"/>
      <c r="EV25" s="560"/>
      <c r="EW25" s="560"/>
      <c r="EX25" s="560"/>
      <c r="EY25" s="560"/>
      <c r="EZ25" s="560"/>
      <c r="FA25" s="560"/>
      <c r="FB25" s="560"/>
      <c r="FC25" s="560"/>
      <c r="FD25" s="560"/>
      <c r="FE25" s="560"/>
      <c r="FF25" s="560"/>
      <c r="FG25" s="560"/>
      <c r="FH25" s="560"/>
      <c r="FI25" s="560"/>
      <c r="FJ25" s="560"/>
      <c r="FK25" s="560"/>
      <c r="FL25" s="560"/>
      <c r="FM25" s="560"/>
      <c r="FN25" s="560"/>
      <c r="FO25" s="560"/>
      <c r="FP25" s="560"/>
      <c r="FQ25" s="560"/>
      <c r="FR25" s="560"/>
      <c r="FS25" s="560"/>
      <c r="FT25" s="560"/>
      <c r="FU25" s="560"/>
      <c r="FV25" s="560"/>
      <c r="FW25" s="560"/>
      <c r="FX25" s="560"/>
      <c r="FY25" s="560"/>
      <c r="FZ25" s="560"/>
      <c r="GA25" s="560"/>
      <c r="GB25" s="560"/>
      <c r="GC25" s="560"/>
      <c r="GD25" s="560"/>
      <c r="GE25" s="560"/>
      <c r="GF25" s="560"/>
      <c r="GG25" s="560"/>
      <c r="GH25" s="560"/>
      <c r="GI25" s="560"/>
      <c r="GJ25" s="560"/>
      <c r="GK25" s="560"/>
      <c r="GL25" s="560"/>
      <c r="GM25" s="560"/>
      <c r="GN25" s="560"/>
      <c r="GO25" s="560"/>
      <c r="GP25" s="560"/>
      <c r="GQ25" s="560"/>
      <c r="GR25" s="560"/>
      <c r="GS25" s="560"/>
      <c r="GT25" s="560"/>
      <c r="GU25" s="560"/>
      <c r="GV25" s="560"/>
      <c r="GW25" s="560"/>
      <c r="GX25" s="560"/>
      <c r="GY25" s="560"/>
      <c r="GZ25" s="560"/>
      <c r="HA25" s="560"/>
      <c r="HB25" s="560"/>
      <c r="HC25" s="560"/>
      <c r="HD25" s="560"/>
      <c r="HE25" s="560"/>
      <c r="HF25" s="560"/>
      <c r="HG25" s="560"/>
      <c r="HH25" s="560"/>
      <c r="HI25" s="560"/>
      <c r="HJ25" s="560"/>
      <c r="HK25" s="560"/>
      <c r="HL25" s="560"/>
      <c r="HM25" s="560"/>
      <c r="HN25" s="560"/>
      <c r="HO25" s="560"/>
      <c r="HP25" s="560"/>
      <c r="HQ25" s="560"/>
      <c r="HR25" s="560"/>
      <c r="HS25" s="560"/>
      <c r="HT25" s="560"/>
      <c r="HU25" s="560"/>
      <c r="HV25" s="560"/>
      <c r="HW25" s="560"/>
      <c r="HX25" s="560"/>
      <c r="HY25" s="560"/>
      <c r="HZ25" s="560"/>
      <c r="IA25" s="560"/>
      <c r="IB25" s="560"/>
      <c r="IC25" s="560"/>
      <c r="ID25" s="560"/>
      <c r="IE25" s="560"/>
      <c r="IF25" s="560"/>
      <c r="IG25" s="560"/>
      <c r="IH25" s="560"/>
      <c r="II25" s="560"/>
      <c r="IJ25" s="560"/>
      <c r="IK25" s="560"/>
      <c r="IL25" s="560"/>
      <c r="IM25" s="560"/>
      <c r="IN25" s="560"/>
      <c r="IO25" s="560"/>
      <c r="IP25" s="560"/>
      <c r="IQ25" s="560"/>
      <c r="IR25" s="560"/>
      <c r="IS25" s="560"/>
      <c r="IT25" s="560"/>
      <c r="IU25" s="561"/>
    </row>
    <row r="26" spans="1:255" ht="15" customHeight="1" thickBot="1">
      <c r="A26" s="593"/>
      <c r="B26" s="602"/>
      <c r="C26" s="606">
        <v>2</v>
      </c>
      <c r="D26" s="607" t="s">
        <v>458</v>
      </c>
      <c r="E26" s="607" t="s">
        <v>457</v>
      </c>
      <c r="F26" s="599">
        <v>0.04</v>
      </c>
      <c r="G26" s="608"/>
      <c r="H26" s="608">
        <v>50000000</v>
      </c>
      <c r="I26" s="608">
        <v>50000000</v>
      </c>
      <c r="J26" s="608">
        <v>0</v>
      </c>
      <c r="K26" s="608" t="s">
        <v>1535</v>
      </c>
      <c r="L26" s="609"/>
      <c r="M26" s="560"/>
      <c r="N26" s="560"/>
      <c r="O26" s="560"/>
      <c r="P26" s="560"/>
      <c r="Q26" s="560"/>
      <c r="R26" s="560"/>
      <c r="S26" s="560"/>
      <c r="T26" s="560"/>
      <c r="U26" s="560"/>
      <c r="V26" s="560"/>
      <c r="W26" s="560"/>
      <c r="X26" s="560"/>
      <c r="Y26" s="560"/>
      <c r="Z26" s="560"/>
      <c r="AA26" s="560"/>
      <c r="AB26" s="560"/>
      <c r="AC26" s="560"/>
      <c r="AD26" s="560"/>
      <c r="AE26" s="560"/>
      <c r="AF26" s="560"/>
      <c r="AG26" s="560"/>
      <c r="AH26" s="560"/>
      <c r="AI26" s="560"/>
      <c r="AJ26" s="560"/>
      <c r="AK26" s="560"/>
      <c r="AL26" s="560"/>
      <c r="AM26" s="560"/>
      <c r="AN26" s="560"/>
      <c r="AO26" s="560"/>
      <c r="AP26" s="560"/>
      <c r="AQ26" s="560"/>
      <c r="AR26" s="560"/>
      <c r="AS26" s="560"/>
      <c r="AT26" s="560"/>
      <c r="AU26" s="560"/>
      <c r="AV26" s="560"/>
      <c r="AW26" s="560"/>
      <c r="AX26" s="560"/>
      <c r="AY26" s="560"/>
      <c r="AZ26" s="560"/>
      <c r="BA26" s="560"/>
      <c r="BB26" s="560"/>
      <c r="BC26" s="560"/>
      <c r="BD26" s="560"/>
      <c r="BE26" s="560"/>
      <c r="BF26" s="560"/>
      <c r="BG26" s="560"/>
      <c r="BH26" s="560"/>
      <c r="BI26" s="560"/>
      <c r="BJ26" s="560"/>
      <c r="BK26" s="560"/>
      <c r="BL26" s="560"/>
      <c r="BM26" s="560"/>
      <c r="BN26" s="560"/>
      <c r="BO26" s="560"/>
      <c r="BP26" s="560"/>
      <c r="BQ26" s="560"/>
      <c r="BR26" s="560"/>
      <c r="BS26" s="560"/>
      <c r="BT26" s="560"/>
      <c r="BU26" s="560"/>
      <c r="BV26" s="560"/>
      <c r="BW26" s="560"/>
      <c r="BX26" s="560"/>
      <c r="BY26" s="560"/>
      <c r="BZ26" s="560"/>
      <c r="CA26" s="560"/>
      <c r="CB26" s="560"/>
      <c r="CC26" s="560"/>
      <c r="CD26" s="560"/>
      <c r="CE26" s="560"/>
      <c r="CF26" s="560"/>
      <c r="CG26" s="560"/>
      <c r="CH26" s="560"/>
      <c r="CI26" s="560"/>
      <c r="CJ26" s="560"/>
      <c r="CK26" s="560"/>
      <c r="CL26" s="560"/>
      <c r="CM26" s="560"/>
      <c r="CN26" s="560"/>
      <c r="CO26" s="560"/>
      <c r="CP26" s="560"/>
      <c r="CQ26" s="560"/>
      <c r="CR26" s="560"/>
      <c r="CS26" s="560"/>
      <c r="CT26" s="560"/>
      <c r="CU26" s="560"/>
      <c r="CV26" s="560"/>
      <c r="CW26" s="560"/>
      <c r="CX26" s="560"/>
      <c r="CY26" s="560"/>
      <c r="CZ26" s="560"/>
      <c r="DA26" s="560"/>
      <c r="DB26" s="560"/>
      <c r="DC26" s="560"/>
      <c r="DD26" s="560"/>
      <c r="DE26" s="560"/>
      <c r="DF26" s="560"/>
      <c r="DG26" s="560"/>
      <c r="DH26" s="560"/>
      <c r="DI26" s="560"/>
      <c r="DJ26" s="560"/>
      <c r="DK26" s="560"/>
      <c r="DL26" s="560"/>
      <c r="DM26" s="560"/>
      <c r="DN26" s="560"/>
      <c r="DO26" s="560"/>
      <c r="DP26" s="560"/>
      <c r="DQ26" s="560"/>
      <c r="DR26" s="560"/>
      <c r="DS26" s="560"/>
      <c r="DT26" s="560"/>
      <c r="DU26" s="560"/>
      <c r="DV26" s="560"/>
      <c r="DW26" s="560"/>
      <c r="DX26" s="560"/>
      <c r="DY26" s="560"/>
      <c r="DZ26" s="560"/>
      <c r="EA26" s="560"/>
      <c r="EB26" s="560"/>
      <c r="EC26" s="560"/>
      <c r="ED26" s="560"/>
      <c r="EE26" s="560"/>
      <c r="EF26" s="560"/>
      <c r="EG26" s="560"/>
      <c r="EH26" s="560"/>
      <c r="EI26" s="560"/>
      <c r="EJ26" s="560"/>
      <c r="EK26" s="560"/>
      <c r="EL26" s="560"/>
      <c r="EM26" s="560"/>
      <c r="EN26" s="560"/>
      <c r="EO26" s="560"/>
      <c r="EP26" s="560"/>
      <c r="EQ26" s="560"/>
      <c r="ER26" s="560"/>
      <c r="ES26" s="560"/>
      <c r="ET26" s="560"/>
      <c r="EU26" s="560"/>
      <c r="EV26" s="560"/>
      <c r="EW26" s="560"/>
      <c r="EX26" s="560"/>
      <c r="EY26" s="560"/>
      <c r="EZ26" s="560"/>
      <c r="FA26" s="560"/>
      <c r="FB26" s="560"/>
      <c r="FC26" s="560"/>
      <c r="FD26" s="560"/>
      <c r="FE26" s="560"/>
      <c r="FF26" s="560"/>
      <c r="FG26" s="560"/>
      <c r="FH26" s="560"/>
      <c r="FI26" s="560"/>
      <c r="FJ26" s="560"/>
      <c r="FK26" s="560"/>
      <c r="FL26" s="560"/>
      <c r="FM26" s="560"/>
      <c r="FN26" s="560"/>
      <c r="FO26" s="560"/>
      <c r="FP26" s="560"/>
      <c r="FQ26" s="560"/>
      <c r="FR26" s="560"/>
      <c r="FS26" s="560"/>
      <c r="FT26" s="560"/>
      <c r="FU26" s="560"/>
      <c r="FV26" s="560"/>
      <c r="FW26" s="560"/>
      <c r="FX26" s="560"/>
      <c r="FY26" s="560"/>
      <c r="FZ26" s="560"/>
      <c r="GA26" s="560"/>
      <c r="GB26" s="560"/>
      <c r="GC26" s="560"/>
      <c r="GD26" s="560"/>
      <c r="GE26" s="560"/>
      <c r="GF26" s="560"/>
      <c r="GG26" s="560"/>
      <c r="GH26" s="560"/>
      <c r="GI26" s="560"/>
      <c r="GJ26" s="560"/>
      <c r="GK26" s="560"/>
      <c r="GL26" s="560"/>
      <c r="GM26" s="560"/>
      <c r="GN26" s="560"/>
      <c r="GO26" s="560"/>
      <c r="GP26" s="560"/>
      <c r="GQ26" s="560"/>
      <c r="GR26" s="560"/>
      <c r="GS26" s="560"/>
      <c r="GT26" s="560"/>
      <c r="GU26" s="560"/>
      <c r="GV26" s="560"/>
      <c r="GW26" s="560"/>
      <c r="GX26" s="560"/>
      <c r="GY26" s="560"/>
      <c r="GZ26" s="560"/>
      <c r="HA26" s="560"/>
      <c r="HB26" s="560"/>
      <c r="HC26" s="560"/>
      <c r="HD26" s="560"/>
      <c r="HE26" s="560"/>
      <c r="HF26" s="560"/>
      <c r="HG26" s="560"/>
      <c r="HH26" s="560"/>
      <c r="HI26" s="560"/>
      <c r="HJ26" s="560"/>
      <c r="HK26" s="560"/>
      <c r="HL26" s="560"/>
      <c r="HM26" s="560"/>
      <c r="HN26" s="560"/>
      <c r="HO26" s="560"/>
      <c r="HP26" s="560"/>
      <c r="HQ26" s="560"/>
      <c r="HR26" s="560"/>
      <c r="HS26" s="560"/>
      <c r="HT26" s="560"/>
      <c r="HU26" s="560"/>
      <c r="HV26" s="560"/>
      <c r="HW26" s="560"/>
      <c r="HX26" s="560"/>
      <c r="HY26" s="560"/>
      <c r="HZ26" s="560"/>
      <c r="IA26" s="560"/>
      <c r="IB26" s="560"/>
      <c r="IC26" s="560"/>
      <c r="ID26" s="560"/>
      <c r="IE26" s="560"/>
      <c r="IF26" s="560"/>
      <c r="IG26" s="560"/>
      <c r="IH26" s="560"/>
      <c r="II26" s="560"/>
      <c r="IJ26" s="560"/>
      <c r="IK26" s="560"/>
      <c r="IL26" s="560"/>
      <c r="IM26" s="560"/>
      <c r="IN26" s="560"/>
      <c r="IO26" s="560"/>
      <c r="IP26" s="560"/>
      <c r="IQ26" s="560"/>
      <c r="IR26" s="560"/>
      <c r="IS26" s="560"/>
      <c r="IT26" s="560"/>
      <c r="IU26" s="561"/>
    </row>
    <row r="27" spans="1:255" ht="15" customHeight="1" thickBot="1">
      <c r="A27" s="593"/>
      <c r="B27" s="602"/>
      <c r="C27" s="606">
        <v>3</v>
      </c>
      <c r="D27" s="607" t="s">
        <v>459</v>
      </c>
      <c r="E27" s="607" t="s">
        <v>457</v>
      </c>
      <c r="F27" s="599">
        <v>0.44</v>
      </c>
      <c r="G27" s="608"/>
      <c r="H27" s="608">
        <v>2938115839</v>
      </c>
      <c r="I27" s="608">
        <v>2934185906</v>
      </c>
      <c r="J27" s="608">
        <v>61891209</v>
      </c>
      <c r="K27" s="608" t="s">
        <v>1536</v>
      </c>
      <c r="L27" s="609"/>
      <c r="M27" s="560"/>
      <c r="N27" s="560"/>
      <c r="O27" s="560"/>
      <c r="P27" s="560"/>
      <c r="Q27" s="560"/>
      <c r="R27" s="560"/>
      <c r="S27" s="560"/>
      <c r="T27" s="560"/>
      <c r="U27" s="560"/>
      <c r="V27" s="560"/>
      <c r="W27" s="560"/>
      <c r="X27" s="560"/>
      <c r="Y27" s="560"/>
      <c r="Z27" s="560"/>
      <c r="AA27" s="560"/>
      <c r="AB27" s="560"/>
      <c r="AC27" s="560"/>
      <c r="AD27" s="560"/>
      <c r="AE27" s="560"/>
      <c r="AF27" s="560"/>
      <c r="AG27" s="560"/>
      <c r="AH27" s="560"/>
      <c r="AI27" s="560"/>
      <c r="AJ27" s="560"/>
      <c r="AK27" s="560"/>
      <c r="AL27" s="560"/>
      <c r="AM27" s="560"/>
      <c r="AN27" s="560"/>
      <c r="AO27" s="560"/>
      <c r="AP27" s="560"/>
      <c r="AQ27" s="560"/>
      <c r="AR27" s="560"/>
      <c r="AS27" s="560"/>
      <c r="AT27" s="560"/>
      <c r="AU27" s="560"/>
      <c r="AV27" s="560"/>
      <c r="AW27" s="560"/>
      <c r="AX27" s="560"/>
      <c r="AY27" s="560"/>
      <c r="AZ27" s="560"/>
      <c r="BA27" s="560"/>
      <c r="BB27" s="560"/>
      <c r="BC27" s="560"/>
      <c r="BD27" s="560"/>
      <c r="BE27" s="560"/>
      <c r="BF27" s="560"/>
      <c r="BG27" s="560"/>
      <c r="BH27" s="560"/>
      <c r="BI27" s="560"/>
      <c r="BJ27" s="560"/>
      <c r="BK27" s="560"/>
      <c r="BL27" s="560"/>
      <c r="BM27" s="560"/>
      <c r="BN27" s="560"/>
      <c r="BO27" s="560"/>
      <c r="BP27" s="560"/>
      <c r="BQ27" s="560"/>
      <c r="BR27" s="560"/>
      <c r="BS27" s="560"/>
      <c r="BT27" s="560"/>
      <c r="BU27" s="560"/>
      <c r="BV27" s="560"/>
      <c r="BW27" s="560"/>
      <c r="BX27" s="560"/>
      <c r="BY27" s="560"/>
      <c r="BZ27" s="560"/>
      <c r="CA27" s="560"/>
      <c r="CB27" s="560"/>
      <c r="CC27" s="560"/>
      <c r="CD27" s="560"/>
      <c r="CE27" s="560"/>
      <c r="CF27" s="560"/>
      <c r="CG27" s="560"/>
      <c r="CH27" s="560"/>
      <c r="CI27" s="560"/>
      <c r="CJ27" s="560"/>
      <c r="CK27" s="560"/>
      <c r="CL27" s="560"/>
      <c r="CM27" s="560"/>
      <c r="CN27" s="560"/>
      <c r="CO27" s="560"/>
      <c r="CP27" s="560"/>
      <c r="CQ27" s="560"/>
      <c r="CR27" s="560"/>
      <c r="CS27" s="560"/>
      <c r="CT27" s="560"/>
      <c r="CU27" s="560"/>
      <c r="CV27" s="560"/>
      <c r="CW27" s="560"/>
      <c r="CX27" s="560"/>
      <c r="CY27" s="560"/>
      <c r="CZ27" s="560"/>
      <c r="DA27" s="560"/>
      <c r="DB27" s="560"/>
      <c r="DC27" s="560"/>
      <c r="DD27" s="560"/>
      <c r="DE27" s="560"/>
      <c r="DF27" s="560"/>
      <c r="DG27" s="560"/>
      <c r="DH27" s="560"/>
      <c r="DI27" s="560"/>
      <c r="DJ27" s="560"/>
      <c r="DK27" s="560"/>
      <c r="DL27" s="560"/>
      <c r="DM27" s="560"/>
      <c r="DN27" s="560"/>
      <c r="DO27" s="560"/>
      <c r="DP27" s="560"/>
      <c r="DQ27" s="560"/>
      <c r="DR27" s="560"/>
      <c r="DS27" s="560"/>
      <c r="DT27" s="560"/>
      <c r="DU27" s="560"/>
      <c r="DV27" s="560"/>
      <c r="DW27" s="560"/>
      <c r="DX27" s="560"/>
      <c r="DY27" s="560"/>
      <c r="DZ27" s="560"/>
      <c r="EA27" s="560"/>
      <c r="EB27" s="560"/>
      <c r="EC27" s="560"/>
      <c r="ED27" s="560"/>
      <c r="EE27" s="560"/>
      <c r="EF27" s="560"/>
      <c r="EG27" s="560"/>
      <c r="EH27" s="560"/>
      <c r="EI27" s="560"/>
      <c r="EJ27" s="560"/>
      <c r="EK27" s="560"/>
      <c r="EL27" s="560"/>
      <c r="EM27" s="560"/>
      <c r="EN27" s="560"/>
      <c r="EO27" s="560"/>
      <c r="EP27" s="560"/>
      <c r="EQ27" s="560"/>
      <c r="ER27" s="560"/>
      <c r="ES27" s="560"/>
      <c r="ET27" s="560"/>
      <c r="EU27" s="560"/>
      <c r="EV27" s="560"/>
      <c r="EW27" s="560"/>
      <c r="EX27" s="560"/>
      <c r="EY27" s="560"/>
      <c r="EZ27" s="560"/>
      <c r="FA27" s="560"/>
      <c r="FB27" s="560"/>
      <c r="FC27" s="560"/>
      <c r="FD27" s="560"/>
      <c r="FE27" s="560"/>
      <c r="FF27" s="560"/>
      <c r="FG27" s="560"/>
      <c r="FH27" s="560"/>
      <c r="FI27" s="560"/>
      <c r="FJ27" s="560"/>
      <c r="FK27" s="560"/>
      <c r="FL27" s="560"/>
      <c r="FM27" s="560"/>
      <c r="FN27" s="560"/>
      <c r="FO27" s="560"/>
      <c r="FP27" s="560"/>
      <c r="FQ27" s="560"/>
      <c r="FR27" s="560"/>
      <c r="FS27" s="560"/>
      <c r="FT27" s="560"/>
      <c r="FU27" s="560"/>
      <c r="FV27" s="560"/>
      <c r="FW27" s="560"/>
      <c r="FX27" s="560"/>
      <c r="FY27" s="560"/>
      <c r="FZ27" s="560"/>
      <c r="GA27" s="560"/>
      <c r="GB27" s="560"/>
      <c r="GC27" s="560"/>
      <c r="GD27" s="560"/>
      <c r="GE27" s="560"/>
      <c r="GF27" s="560"/>
      <c r="GG27" s="560"/>
      <c r="GH27" s="560"/>
      <c r="GI27" s="560"/>
      <c r="GJ27" s="560"/>
      <c r="GK27" s="560"/>
      <c r="GL27" s="560"/>
      <c r="GM27" s="560"/>
      <c r="GN27" s="560"/>
      <c r="GO27" s="560"/>
      <c r="GP27" s="560"/>
      <c r="GQ27" s="560"/>
      <c r="GR27" s="560"/>
      <c r="GS27" s="560"/>
      <c r="GT27" s="560"/>
      <c r="GU27" s="560"/>
      <c r="GV27" s="560"/>
      <c r="GW27" s="560"/>
      <c r="GX27" s="560"/>
      <c r="GY27" s="560"/>
      <c r="GZ27" s="560"/>
      <c r="HA27" s="560"/>
      <c r="HB27" s="560"/>
      <c r="HC27" s="560"/>
      <c r="HD27" s="560"/>
      <c r="HE27" s="560"/>
      <c r="HF27" s="560"/>
      <c r="HG27" s="560"/>
      <c r="HH27" s="560"/>
      <c r="HI27" s="560"/>
      <c r="HJ27" s="560"/>
      <c r="HK27" s="560"/>
      <c r="HL27" s="560"/>
      <c r="HM27" s="560"/>
      <c r="HN27" s="560"/>
      <c r="HO27" s="560"/>
      <c r="HP27" s="560"/>
      <c r="HQ27" s="560"/>
      <c r="HR27" s="560"/>
      <c r="HS27" s="560"/>
      <c r="HT27" s="560"/>
      <c r="HU27" s="560"/>
      <c r="HV27" s="560"/>
      <c r="HW27" s="560"/>
      <c r="HX27" s="560"/>
      <c r="HY27" s="560"/>
      <c r="HZ27" s="560"/>
      <c r="IA27" s="560"/>
      <c r="IB27" s="560"/>
      <c r="IC27" s="560"/>
      <c r="ID27" s="560"/>
      <c r="IE27" s="560"/>
      <c r="IF27" s="560"/>
      <c r="IG27" s="560"/>
      <c r="IH27" s="560"/>
      <c r="II27" s="560"/>
      <c r="IJ27" s="560"/>
      <c r="IK27" s="560"/>
      <c r="IL27" s="560"/>
      <c r="IM27" s="560"/>
      <c r="IN27" s="560"/>
      <c r="IO27" s="560"/>
      <c r="IP27" s="560"/>
      <c r="IQ27" s="560"/>
      <c r="IR27" s="560"/>
      <c r="IS27" s="560"/>
      <c r="IT27" s="560"/>
      <c r="IU27" s="561"/>
    </row>
    <row r="28" spans="1:255" ht="15" customHeight="1" thickBot="1">
      <c r="A28" s="593"/>
      <c r="B28" s="602"/>
      <c r="C28" s="606">
        <v>4</v>
      </c>
      <c r="D28" s="607" t="s">
        <v>460</v>
      </c>
      <c r="E28" s="607" t="s">
        <v>457</v>
      </c>
      <c r="F28" s="599">
        <v>0.3</v>
      </c>
      <c r="G28" s="608"/>
      <c r="H28" s="608">
        <v>1034727957</v>
      </c>
      <c r="I28" s="608">
        <v>1023565749</v>
      </c>
      <c r="J28" s="608">
        <v>0</v>
      </c>
      <c r="K28" s="608" t="s">
        <v>1537</v>
      </c>
      <c r="L28" s="609"/>
      <c r="M28" s="560"/>
      <c r="N28" s="560"/>
      <c r="O28" s="560"/>
      <c r="P28" s="560"/>
      <c r="Q28" s="560"/>
      <c r="R28" s="560"/>
      <c r="S28" s="560"/>
      <c r="T28" s="560"/>
      <c r="U28" s="560"/>
      <c r="V28" s="560"/>
      <c r="W28" s="560"/>
      <c r="X28" s="560"/>
      <c r="Y28" s="560"/>
      <c r="Z28" s="560"/>
      <c r="AA28" s="560"/>
      <c r="AB28" s="560"/>
      <c r="AC28" s="560"/>
      <c r="AD28" s="560"/>
      <c r="AE28" s="560"/>
      <c r="AF28" s="560"/>
      <c r="AG28" s="560"/>
      <c r="AH28" s="560"/>
      <c r="AI28" s="560"/>
      <c r="AJ28" s="560"/>
      <c r="AK28" s="560"/>
      <c r="AL28" s="560"/>
      <c r="AM28" s="560"/>
      <c r="AN28" s="560"/>
      <c r="AO28" s="560"/>
      <c r="AP28" s="560"/>
      <c r="AQ28" s="560"/>
      <c r="AR28" s="560"/>
      <c r="AS28" s="560"/>
      <c r="AT28" s="560"/>
      <c r="AU28" s="560"/>
      <c r="AV28" s="560"/>
      <c r="AW28" s="560"/>
      <c r="AX28" s="560"/>
      <c r="AY28" s="560"/>
      <c r="AZ28" s="560"/>
      <c r="BA28" s="560"/>
      <c r="BB28" s="560"/>
      <c r="BC28" s="560"/>
      <c r="BD28" s="560"/>
      <c r="BE28" s="560"/>
      <c r="BF28" s="560"/>
      <c r="BG28" s="560"/>
      <c r="BH28" s="560"/>
      <c r="BI28" s="560"/>
      <c r="BJ28" s="560"/>
      <c r="BK28" s="560"/>
      <c r="BL28" s="560"/>
      <c r="BM28" s="560"/>
      <c r="BN28" s="560"/>
      <c r="BO28" s="560"/>
      <c r="BP28" s="560"/>
      <c r="BQ28" s="560"/>
      <c r="BR28" s="560"/>
      <c r="BS28" s="560"/>
      <c r="BT28" s="560"/>
      <c r="BU28" s="560"/>
      <c r="BV28" s="560"/>
      <c r="BW28" s="560"/>
      <c r="BX28" s="560"/>
      <c r="BY28" s="560"/>
      <c r="BZ28" s="560"/>
      <c r="CA28" s="560"/>
      <c r="CB28" s="560"/>
      <c r="CC28" s="560"/>
      <c r="CD28" s="560"/>
      <c r="CE28" s="560"/>
      <c r="CF28" s="560"/>
      <c r="CG28" s="560"/>
      <c r="CH28" s="560"/>
      <c r="CI28" s="560"/>
      <c r="CJ28" s="560"/>
      <c r="CK28" s="560"/>
      <c r="CL28" s="560"/>
      <c r="CM28" s="560"/>
      <c r="CN28" s="560"/>
      <c r="CO28" s="560"/>
      <c r="CP28" s="560"/>
      <c r="CQ28" s="560"/>
      <c r="CR28" s="560"/>
      <c r="CS28" s="560"/>
      <c r="CT28" s="560"/>
      <c r="CU28" s="560"/>
      <c r="CV28" s="560"/>
      <c r="CW28" s="560"/>
      <c r="CX28" s="560"/>
      <c r="CY28" s="560"/>
      <c r="CZ28" s="560"/>
      <c r="DA28" s="560"/>
      <c r="DB28" s="560"/>
      <c r="DC28" s="560"/>
      <c r="DD28" s="560"/>
      <c r="DE28" s="560"/>
      <c r="DF28" s="560"/>
      <c r="DG28" s="560"/>
      <c r="DH28" s="560"/>
      <c r="DI28" s="560"/>
      <c r="DJ28" s="560"/>
      <c r="DK28" s="560"/>
      <c r="DL28" s="560"/>
      <c r="DM28" s="560"/>
      <c r="DN28" s="560"/>
      <c r="DO28" s="560"/>
      <c r="DP28" s="560"/>
      <c r="DQ28" s="560"/>
      <c r="DR28" s="560"/>
      <c r="DS28" s="560"/>
      <c r="DT28" s="560"/>
      <c r="DU28" s="560"/>
      <c r="DV28" s="560"/>
      <c r="DW28" s="560"/>
      <c r="DX28" s="560"/>
      <c r="DY28" s="560"/>
      <c r="DZ28" s="560"/>
      <c r="EA28" s="560"/>
      <c r="EB28" s="560"/>
      <c r="EC28" s="560"/>
      <c r="ED28" s="560"/>
      <c r="EE28" s="560"/>
      <c r="EF28" s="560"/>
      <c r="EG28" s="560"/>
      <c r="EH28" s="560"/>
      <c r="EI28" s="560"/>
      <c r="EJ28" s="560"/>
      <c r="EK28" s="560"/>
      <c r="EL28" s="560"/>
      <c r="EM28" s="560"/>
      <c r="EN28" s="560"/>
      <c r="EO28" s="560"/>
      <c r="EP28" s="560"/>
      <c r="EQ28" s="560"/>
      <c r="ER28" s="560"/>
      <c r="ES28" s="560"/>
      <c r="ET28" s="560"/>
      <c r="EU28" s="560"/>
      <c r="EV28" s="560"/>
      <c r="EW28" s="560"/>
      <c r="EX28" s="560"/>
      <c r="EY28" s="560"/>
      <c r="EZ28" s="560"/>
      <c r="FA28" s="560"/>
      <c r="FB28" s="560"/>
      <c r="FC28" s="560"/>
      <c r="FD28" s="560"/>
      <c r="FE28" s="560"/>
      <c r="FF28" s="560"/>
      <c r="FG28" s="560"/>
      <c r="FH28" s="560"/>
      <c r="FI28" s="560"/>
      <c r="FJ28" s="560"/>
      <c r="FK28" s="560"/>
      <c r="FL28" s="560"/>
      <c r="FM28" s="560"/>
      <c r="FN28" s="560"/>
      <c r="FO28" s="560"/>
      <c r="FP28" s="560"/>
      <c r="FQ28" s="560"/>
      <c r="FR28" s="560"/>
      <c r="FS28" s="560"/>
      <c r="FT28" s="560"/>
      <c r="FU28" s="560"/>
      <c r="FV28" s="560"/>
      <c r="FW28" s="560"/>
      <c r="FX28" s="560"/>
      <c r="FY28" s="560"/>
      <c r="FZ28" s="560"/>
      <c r="GA28" s="560"/>
      <c r="GB28" s="560"/>
      <c r="GC28" s="560"/>
      <c r="GD28" s="560"/>
      <c r="GE28" s="560"/>
      <c r="GF28" s="560"/>
      <c r="GG28" s="560"/>
      <c r="GH28" s="560"/>
      <c r="GI28" s="560"/>
      <c r="GJ28" s="560"/>
      <c r="GK28" s="560"/>
      <c r="GL28" s="560"/>
      <c r="GM28" s="560"/>
      <c r="GN28" s="560"/>
      <c r="GO28" s="560"/>
      <c r="GP28" s="560"/>
      <c r="GQ28" s="560"/>
      <c r="GR28" s="560"/>
      <c r="GS28" s="560"/>
      <c r="GT28" s="560"/>
      <c r="GU28" s="560"/>
      <c r="GV28" s="560"/>
      <c r="GW28" s="560"/>
      <c r="GX28" s="560"/>
      <c r="GY28" s="560"/>
      <c r="GZ28" s="560"/>
      <c r="HA28" s="560"/>
      <c r="HB28" s="560"/>
      <c r="HC28" s="560"/>
      <c r="HD28" s="560"/>
      <c r="HE28" s="560"/>
      <c r="HF28" s="560"/>
      <c r="HG28" s="560"/>
      <c r="HH28" s="560"/>
      <c r="HI28" s="560"/>
      <c r="HJ28" s="560"/>
      <c r="HK28" s="560"/>
      <c r="HL28" s="560"/>
      <c r="HM28" s="560"/>
      <c r="HN28" s="560"/>
      <c r="HO28" s="560"/>
      <c r="HP28" s="560"/>
      <c r="HQ28" s="560"/>
      <c r="HR28" s="560"/>
      <c r="HS28" s="560"/>
      <c r="HT28" s="560"/>
      <c r="HU28" s="560"/>
      <c r="HV28" s="560"/>
      <c r="HW28" s="560"/>
      <c r="HX28" s="560"/>
      <c r="HY28" s="560"/>
      <c r="HZ28" s="560"/>
      <c r="IA28" s="560"/>
      <c r="IB28" s="560"/>
      <c r="IC28" s="560"/>
      <c r="ID28" s="560"/>
      <c r="IE28" s="560"/>
      <c r="IF28" s="560"/>
      <c r="IG28" s="560"/>
      <c r="IH28" s="560"/>
      <c r="II28" s="560"/>
      <c r="IJ28" s="560"/>
      <c r="IK28" s="560"/>
      <c r="IL28" s="560"/>
      <c r="IM28" s="560"/>
      <c r="IN28" s="560"/>
      <c r="IO28" s="560"/>
      <c r="IP28" s="560"/>
      <c r="IQ28" s="560"/>
      <c r="IR28" s="560"/>
      <c r="IS28" s="560"/>
      <c r="IT28" s="560"/>
      <c r="IU28" s="561"/>
    </row>
    <row r="29" spans="1:255" ht="15" customHeight="1" thickBot="1">
      <c r="A29" s="593"/>
      <c r="B29" s="602"/>
      <c r="C29" s="606">
        <v>5</v>
      </c>
      <c r="D29" s="607"/>
      <c r="E29" s="607"/>
      <c r="F29" s="608"/>
      <c r="G29" s="608"/>
      <c r="H29" s="608"/>
      <c r="I29" s="608"/>
      <c r="J29" s="608"/>
      <c r="K29" s="608"/>
      <c r="L29" s="609"/>
      <c r="M29" s="560"/>
      <c r="N29" s="560"/>
      <c r="O29" s="560"/>
      <c r="P29" s="560"/>
      <c r="Q29" s="560"/>
      <c r="R29" s="560"/>
      <c r="S29" s="560"/>
      <c r="T29" s="560"/>
      <c r="U29" s="560"/>
      <c r="V29" s="560"/>
      <c r="W29" s="560"/>
      <c r="X29" s="560"/>
      <c r="Y29" s="560"/>
      <c r="Z29" s="560"/>
      <c r="AA29" s="560"/>
      <c r="AB29" s="560"/>
      <c r="AC29" s="560"/>
      <c r="AD29" s="560"/>
      <c r="AE29" s="560"/>
      <c r="AF29" s="560"/>
      <c r="AG29" s="560"/>
      <c r="AH29" s="560"/>
      <c r="AI29" s="560"/>
      <c r="AJ29" s="560"/>
      <c r="AK29" s="560"/>
      <c r="AL29" s="560"/>
      <c r="AM29" s="560"/>
      <c r="AN29" s="560"/>
      <c r="AO29" s="560"/>
      <c r="AP29" s="560"/>
      <c r="AQ29" s="560"/>
      <c r="AR29" s="560"/>
      <c r="AS29" s="560"/>
      <c r="AT29" s="560"/>
      <c r="AU29" s="560"/>
      <c r="AV29" s="560"/>
      <c r="AW29" s="560"/>
      <c r="AX29" s="560"/>
      <c r="AY29" s="560"/>
      <c r="AZ29" s="560"/>
      <c r="BA29" s="560"/>
      <c r="BB29" s="560"/>
      <c r="BC29" s="560"/>
      <c r="BD29" s="560"/>
      <c r="BE29" s="560"/>
      <c r="BF29" s="560"/>
      <c r="BG29" s="560"/>
      <c r="BH29" s="560"/>
      <c r="BI29" s="560"/>
      <c r="BJ29" s="560"/>
      <c r="BK29" s="560"/>
      <c r="BL29" s="560"/>
      <c r="BM29" s="560"/>
      <c r="BN29" s="560"/>
      <c r="BO29" s="560"/>
      <c r="BP29" s="560"/>
      <c r="BQ29" s="560"/>
      <c r="BR29" s="560"/>
      <c r="BS29" s="560"/>
      <c r="BT29" s="560"/>
      <c r="BU29" s="560"/>
      <c r="BV29" s="560"/>
      <c r="BW29" s="560"/>
      <c r="BX29" s="560"/>
      <c r="BY29" s="560"/>
      <c r="BZ29" s="560"/>
      <c r="CA29" s="560"/>
      <c r="CB29" s="560"/>
      <c r="CC29" s="560"/>
      <c r="CD29" s="560"/>
      <c r="CE29" s="560"/>
      <c r="CF29" s="560"/>
      <c r="CG29" s="560"/>
      <c r="CH29" s="560"/>
      <c r="CI29" s="560"/>
      <c r="CJ29" s="560"/>
      <c r="CK29" s="560"/>
      <c r="CL29" s="560"/>
      <c r="CM29" s="560"/>
      <c r="CN29" s="560"/>
      <c r="CO29" s="560"/>
      <c r="CP29" s="560"/>
      <c r="CQ29" s="560"/>
      <c r="CR29" s="560"/>
      <c r="CS29" s="560"/>
      <c r="CT29" s="560"/>
      <c r="CU29" s="560"/>
      <c r="CV29" s="560"/>
      <c r="CW29" s="560"/>
      <c r="CX29" s="560"/>
      <c r="CY29" s="560"/>
      <c r="CZ29" s="560"/>
      <c r="DA29" s="560"/>
      <c r="DB29" s="560"/>
      <c r="DC29" s="560"/>
      <c r="DD29" s="560"/>
      <c r="DE29" s="560"/>
      <c r="DF29" s="560"/>
      <c r="DG29" s="560"/>
      <c r="DH29" s="560"/>
      <c r="DI29" s="560"/>
      <c r="DJ29" s="560"/>
      <c r="DK29" s="560"/>
      <c r="DL29" s="560"/>
      <c r="DM29" s="560"/>
      <c r="DN29" s="560"/>
      <c r="DO29" s="560"/>
      <c r="DP29" s="560"/>
      <c r="DQ29" s="560"/>
      <c r="DR29" s="560"/>
      <c r="DS29" s="560"/>
      <c r="DT29" s="560"/>
      <c r="DU29" s="560"/>
      <c r="DV29" s="560"/>
      <c r="DW29" s="560"/>
      <c r="DX29" s="560"/>
      <c r="DY29" s="560"/>
      <c r="DZ29" s="560"/>
      <c r="EA29" s="560"/>
      <c r="EB29" s="560"/>
      <c r="EC29" s="560"/>
      <c r="ED29" s="560"/>
      <c r="EE29" s="560"/>
      <c r="EF29" s="560"/>
      <c r="EG29" s="560"/>
      <c r="EH29" s="560"/>
      <c r="EI29" s="560"/>
      <c r="EJ29" s="560"/>
      <c r="EK29" s="560"/>
      <c r="EL29" s="560"/>
      <c r="EM29" s="560"/>
      <c r="EN29" s="560"/>
      <c r="EO29" s="560"/>
      <c r="EP29" s="560"/>
      <c r="EQ29" s="560"/>
      <c r="ER29" s="560"/>
      <c r="ES29" s="560"/>
      <c r="ET29" s="560"/>
      <c r="EU29" s="560"/>
      <c r="EV29" s="560"/>
      <c r="EW29" s="560"/>
      <c r="EX29" s="560"/>
      <c r="EY29" s="560"/>
      <c r="EZ29" s="560"/>
      <c r="FA29" s="560"/>
      <c r="FB29" s="560"/>
      <c r="FC29" s="560"/>
      <c r="FD29" s="560"/>
      <c r="FE29" s="560"/>
      <c r="FF29" s="560"/>
      <c r="FG29" s="560"/>
      <c r="FH29" s="560"/>
      <c r="FI29" s="560"/>
      <c r="FJ29" s="560"/>
      <c r="FK29" s="560"/>
      <c r="FL29" s="560"/>
      <c r="FM29" s="560"/>
      <c r="FN29" s="560"/>
      <c r="FO29" s="560"/>
      <c r="FP29" s="560"/>
      <c r="FQ29" s="560"/>
      <c r="FR29" s="560"/>
      <c r="FS29" s="560"/>
      <c r="FT29" s="560"/>
      <c r="FU29" s="560"/>
      <c r="FV29" s="560"/>
      <c r="FW29" s="560"/>
      <c r="FX29" s="560"/>
      <c r="FY29" s="560"/>
      <c r="FZ29" s="560"/>
      <c r="GA29" s="560"/>
      <c r="GB29" s="560"/>
      <c r="GC29" s="560"/>
      <c r="GD29" s="560"/>
      <c r="GE29" s="560"/>
      <c r="GF29" s="560"/>
      <c r="GG29" s="560"/>
      <c r="GH29" s="560"/>
      <c r="GI29" s="560"/>
      <c r="GJ29" s="560"/>
      <c r="GK29" s="560"/>
      <c r="GL29" s="560"/>
      <c r="GM29" s="560"/>
      <c r="GN29" s="560"/>
      <c r="GO29" s="560"/>
      <c r="GP29" s="560"/>
      <c r="GQ29" s="560"/>
      <c r="GR29" s="560"/>
      <c r="GS29" s="560"/>
      <c r="GT29" s="560"/>
      <c r="GU29" s="560"/>
      <c r="GV29" s="560"/>
      <c r="GW29" s="560"/>
      <c r="GX29" s="560"/>
      <c r="GY29" s="560"/>
      <c r="GZ29" s="560"/>
      <c r="HA29" s="560"/>
      <c r="HB29" s="560"/>
      <c r="HC29" s="560"/>
      <c r="HD29" s="560"/>
      <c r="HE29" s="560"/>
      <c r="HF29" s="560"/>
      <c r="HG29" s="560"/>
      <c r="HH29" s="560"/>
      <c r="HI29" s="560"/>
      <c r="HJ29" s="560"/>
      <c r="HK29" s="560"/>
      <c r="HL29" s="560"/>
      <c r="HM29" s="560"/>
      <c r="HN29" s="560"/>
      <c r="HO29" s="560"/>
      <c r="HP29" s="560"/>
      <c r="HQ29" s="560"/>
      <c r="HR29" s="560"/>
      <c r="HS29" s="560"/>
      <c r="HT29" s="560"/>
      <c r="HU29" s="560"/>
      <c r="HV29" s="560"/>
      <c r="HW29" s="560"/>
      <c r="HX29" s="560"/>
      <c r="HY29" s="560"/>
      <c r="HZ29" s="560"/>
      <c r="IA29" s="560"/>
      <c r="IB29" s="560"/>
      <c r="IC29" s="560"/>
      <c r="ID29" s="560"/>
      <c r="IE29" s="560"/>
      <c r="IF29" s="560"/>
      <c r="IG29" s="560"/>
      <c r="IH29" s="560"/>
      <c r="II29" s="560"/>
      <c r="IJ29" s="560"/>
      <c r="IK29" s="560"/>
      <c r="IL29" s="560"/>
      <c r="IM29" s="560"/>
      <c r="IN29" s="560"/>
      <c r="IO29" s="560"/>
      <c r="IP29" s="560"/>
      <c r="IQ29" s="560"/>
      <c r="IR29" s="560"/>
      <c r="IS29" s="560"/>
      <c r="IT29" s="560"/>
      <c r="IU29" s="561"/>
    </row>
    <row r="30" spans="1:255" ht="15" customHeight="1" thickBot="1">
      <c r="A30" s="593"/>
      <c r="B30" s="602"/>
      <c r="C30" s="606">
        <v>6</v>
      </c>
      <c r="D30" s="607"/>
      <c r="E30" s="607"/>
      <c r="F30" s="608"/>
      <c r="G30" s="608"/>
      <c r="H30" s="608"/>
      <c r="I30" s="608"/>
      <c r="J30" s="608"/>
      <c r="K30" s="608"/>
      <c r="L30" s="609"/>
      <c r="M30" s="560"/>
      <c r="N30" s="560"/>
      <c r="O30" s="560"/>
      <c r="P30" s="560"/>
      <c r="Q30" s="560"/>
      <c r="R30" s="560"/>
      <c r="S30" s="560"/>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0"/>
      <c r="CV30" s="560"/>
      <c r="CW30" s="560"/>
      <c r="CX30" s="560"/>
      <c r="CY30" s="560"/>
      <c r="CZ30" s="560"/>
      <c r="DA30" s="560"/>
      <c r="DB30" s="560"/>
      <c r="DC30" s="560"/>
      <c r="DD30" s="560"/>
      <c r="DE30" s="560"/>
      <c r="DF30" s="560"/>
      <c r="DG30" s="560"/>
      <c r="DH30" s="560"/>
      <c r="DI30" s="560"/>
      <c r="DJ30" s="560"/>
      <c r="DK30" s="560"/>
      <c r="DL30" s="560"/>
      <c r="DM30" s="560"/>
      <c r="DN30" s="560"/>
      <c r="DO30" s="560"/>
      <c r="DP30" s="560"/>
      <c r="DQ30" s="560"/>
      <c r="DR30" s="560"/>
      <c r="DS30" s="560"/>
      <c r="DT30" s="560"/>
      <c r="DU30" s="560"/>
      <c r="DV30" s="560"/>
      <c r="DW30" s="560"/>
      <c r="DX30" s="560"/>
      <c r="DY30" s="560"/>
      <c r="DZ30" s="560"/>
      <c r="EA30" s="560"/>
      <c r="EB30" s="560"/>
      <c r="EC30" s="560"/>
      <c r="ED30" s="560"/>
      <c r="EE30" s="560"/>
      <c r="EF30" s="560"/>
      <c r="EG30" s="560"/>
      <c r="EH30" s="560"/>
      <c r="EI30" s="560"/>
      <c r="EJ30" s="560"/>
      <c r="EK30" s="560"/>
      <c r="EL30" s="560"/>
      <c r="EM30" s="560"/>
      <c r="EN30" s="560"/>
      <c r="EO30" s="560"/>
      <c r="EP30" s="560"/>
      <c r="EQ30" s="560"/>
      <c r="ER30" s="560"/>
      <c r="ES30" s="560"/>
      <c r="ET30" s="560"/>
      <c r="EU30" s="560"/>
      <c r="EV30" s="560"/>
      <c r="EW30" s="560"/>
      <c r="EX30" s="560"/>
      <c r="EY30" s="560"/>
      <c r="EZ30" s="560"/>
      <c r="FA30" s="560"/>
      <c r="FB30" s="560"/>
      <c r="FC30" s="560"/>
      <c r="FD30" s="560"/>
      <c r="FE30" s="560"/>
      <c r="FF30" s="560"/>
      <c r="FG30" s="560"/>
      <c r="FH30" s="560"/>
      <c r="FI30" s="560"/>
      <c r="FJ30" s="560"/>
      <c r="FK30" s="560"/>
      <c r="FL30" s="560"/>
      <c r="FM30" s="560"/>
      <c r="FN30" s="560"/>
      <c r="FO30" s="560"/>
      <c r="FP30" s="560"/>
      <c r="FQ30" s="560"/>
      <c r="FR30" s="560"/>
      <c r="FS30" s="560"/>
      <c r="FT30" s="560"/>
      <c r="FU30" s="560"/>
      <c r="FV30" s="560"/>
      <c r="FW30" s="560"/>
      <c r="FX30" s="560"/>
      <c r="FY30" s="560"/>
      <c r="FZ30" s="560"/>
      <c r="GA30" s="560"/>
      <c r="GB30" s="560"/>
      <c r="GC30" s="560"/>
      <c r="GD30" s="560"/>
      <c r="GE30" s="560"/>
      <c r="GF30" s="560"/>
      <c r="GG30" s="560"/>
      <c r="GH30" s="560"/>
      <c r="GI30" s="560"/>
      <c r="GJ30" s="560"/>
      <c r="GK30" s="560"/>
      <c r="GL30" s="560"/>
      <c r="GM30" s="560"/>
      <c r="GN30" s="560"/>
      <c r="GO30" s="560"/>
      <c r="GP30" s="560"/>
      <c r="GQ30" s="560"/>
      <c r="GR30" s="560"/>
      <c r="GS30" s="560"/>
      <c r="GT30" s="560"/>
      <c r="GU30" s="560"/>
      <c r="GV30" s="560"/>
      <c r="GW30" s="560"/>
      <c r="GX30" s="560"/>
      <c r="GY30" s="560"/>
      <c r="GZ30" s="560"/>
      <c r="HA30" s="560"/>
      <c r="HB30" s="560"/>
      <c r="HC30" s="560"/>
      <c r="HD30" s="560"/>
      <c r="HE30" s="560"/>
      <c r="HF30" s="560"/>
      <c r="HG30" s="560"/>
      <c r="HH30" s="560"/>
      <c r="HI30" s="560"/>
      <c r="HJ30" s="560"/>
      <c r="HK30" s="560"/>
      <c r="HL30" s="560"/>
      <c r="HM30" s="560"/>
      <c r="HN30" s="560"/>
      <c r="HO30" s="560"/>
      <c r="HP30" s="560"/>
      <c r="HQ30" s="560"/>
      <c r="HR30" s="560"/>
      <c r="HS30" s="560"/>
      <c r="HT30" s="560"/>
      <c r="HU30" s="560"/>
      <c r="HV30" s="560"/>
      <c r="HW30" s="560"/>
      <c r="HX30" s="560"/>
      <c r="HY30" s="560"/>
      <c r="HZ30" s="560"/>
      <c r="IA30" s="560"/>
      <c r="IB30" s="560"/>
      <c r="IC30" s="560"/>
      <c r="ID30" s="560"/>
      <c r="IE30" s="560"/>
      <c r="IF30" s="560"/>
      <c r="IG30" s="560"/>
      <c r="IH30" s="560"/>
      <c r="II30" s="560"/>
      <c r="IJ30" s="560"/>
      <c r="IK30" s="560"/>
      <c r="IL30" s="560"/>
      <c r="IM30" s="560"/>
      <c r="IN30" s="560"/>
      <c r="IO30" s="560"/>
      <c r="IP30" s="560"/>
      <c r="IQ30" s="560"/>
      <c r="IR30" s="560"/>
      <c r="IS30" s="560"/>
      <c r="IT30" s="560"/>
      <c r="IU30" s="561"/>
    </row>
    <row r="31" spans="1:255" ht="15" customHeight="1" thickBot="1">
      <c r="A31" s="593"/>
      <c r="B31" s="602"/>
      <c r="C31" s="606">
        <v>7</v>
      </c>
      <c r="D31" s="607"/>
      <c r="E31" s="607"/>
      <c r="F31" s="608"/>
      <c r="G31" s="608"/>
      <c r="H31" s="608"/>
      <c r="I31" s="608"/>
      <c r="J31" s="608"/>
      <c r="K31" s="608"/>
      <c r="L31" s="609"/>
      <c r="M31" s="560"/>
      <c r="N31" s="560"/>
      <c r="O31" s="560"/>
      <c r="P31" s="560"/>
      <c r="Q31" s="560"/>
      <c r="R31" s="560"/>
      <c r="S31" s="560"/>
      <c r="T31" s="560"/>
      <c r="U31" s="560"/>
      <c r="V31" s="560"/>
      <c r="W31" s="560"/>
      <c r="X31" s="560"/>
      <c r="Y31" s="560"/>
      <c r="Z31" s="560"/>
      <c r="AA31" s="560"/>
      <c r="AB31" s="560"/>
      <c r="AC31" s="560"/>
      <c r="AD31" s="560"/>
      <c r="AE31" s="560"/>
      <c r="AF31" s="560"/>
      <c r="AG31" s="560"/>
      <c r="AH31" s="560"/>
      <c r="AI31" s="560"/>
      <c r="AJ31" s="560"/>
      <c r="AK31" s="560"/>
      <c r="AL31" s="560"/>
      <c r="AM31" s="560"/>
      <c r="AN31" s="560"/>
      <c r="AO31" s="560"/>
      <c r="AP31" s="560"/>
      <c r="AQ31" s="560"/>
      <c r="AR31" s="560"/>
      <c r="AS31" s="560"/>
      <c r="AT31" s="560"/>
      <c r="AU31" s="560"/>
      <c r="AV31" s="560"/>
      <c r="AW31" s="560"/>
      <c r="AX31" s="560"/>
      <c r="AY31" s="560"/>
      <c r="AZ31" s="560"/>
      <c r="BA31" s="560"/>
      <c r="BB31" s="560"/>
      <c r="BC31" s="560"/>
      <c r="BD31" s="560"/>
      <c r="BE31" s="560"/>
      <c r="BF31" s="560"/>
      <c r="BG31" s="560"/>
      <c r="BH31" s="560"/>
      <c r="BI31" s="560"/>
      <c r="BJ31" s="560"/>
      <c r="BK31" s="560"/>
      <c r="BL31" s="560"/>
      <c r="BM31" s="560"/>
      <c r="BN31" s="560"/>
      <c r="BO31" s="560"/>
      <c r="BP31" s="560"/>
      <c r="BQ31" s="560"/>
      <c r="BR31" s="560"/>
      <c r="BS31" s="560"/>
      <c r="BT31" s="560"/>
      <c r="BU31" s="560"/>
      <c r="BV31" s="560"/>
      <c r="BW31" s="560"/>
      <c r="BX31" s="560"/>
      <c r="BY31" s="560"/>
      <c r="BZ31" s="560"/>
      <c r="CA31" s="560"/>
      <c r="CB31" s="560"/>
      <c r="CC31" s="560"/>
      <c r="CD31" s="560"/>
      <c r="CE31" s="560"/>
      <c r="CF31" s="560"/>
      <c r="CG31" s="560"/>
      <c r="CH31" s="560"/>
      <c r="CI31" s="560"/>
      <c r="CJ31" s="560"/>
      <c r="CK31" s="560"/>
      <c r="CL31" s="560"/>
      <c r="CM31" s="560"/>
      <c r="CN31" s="560"/>
      <c r="CO31" s="560"/>
      <c r="CP31" s="560"/>
      <c r="CQ31" s="560"/>
      <c r="CR31" s="560"/>
      <c r="CS31" s="560"/>
      <c r="CT31" s="560"/>
      <c r="CU31" s="560"/>
      <c r="CV31" s="560"/>
      <c r="CW31" s="560"/>
      <c r="CX31" s="560"/>
      <c r="CY31" s="560"/>
      <c r="CZ31" s="560"/>
      <c r="DA31" s="560"/>
      <c r="DB31" s="560"/>
      <c r="DC31" s="560"/>
      <c r="DD31" s="560"/>
      <c r="DE31" s="560"/>
      <c r="DF31" s="560"/>
      <c r="DG31" s="560"/>
      <c r="DH31" s="560"/>
      <c r="DI31" s="560"/>
      <c r="DJ31" s="560"/>
      <c r="DK31" s="560"/>
      <c r="DL31" s="560"/>
      <c r="DM31" s="560"/>
      <c r="DN31" s="560"/>
      <c r="DO31" s="560"/>
      <c r="DP31" s="560"/>
      <c r="DQ31" s="560"/>
      <c r="DR31" s="560"/>
      <c r="DS31" s="560"/>
      <c r="DT31" s="560"/>
      <c r="DU31" s="560"/>
      <c r="DV31" s="560"/>
      <c r="DW31" s="560"/>
      <c r="DX31" s="560"/>
      <c r="DY31" s="560"/>
      <c r="DZ31" s="560"/>
      <c r="EA31" s="560"/>
      <c r="EB31" s="560"/>
      <c r="EC31" s="560"/>
      <c r="ED31" s="560"/>
      <c r="EE31" s="560"/>
      <c r="EF31" s="560"/>
      <c r="EG31" s="560"/>
      <c r="EH31" s="560"/>
      <c r="EI31" s="560"/>
      <c r="EJ31" s="560"/>
      <c r="EK31" s="560"/>
      <c r="EL31" s="560"/>
      <c r="EM31" s="560"/>
      <c r="EN31" s="560"/>
      <c r="EO31" s="560"/>
      <c r="EP31" s="560"/>
      <c r="EQ31" s="560"/>
      <c r="ER31" s="560"/>
      <c r="ES31" s="560"/>
      <c r="ET31" s="560"/>
      <c r="EU31" s="560"/>
      <c r="EV31" s="560"/>
      <c r="EW31" s="560"/>
      <c r="EX31" s="560"/>
      <c r="EY31" s="560"/>
      <c r="EZ31" s="560"/>
      <c r="FA31" s="560"/>
      <c r="FB31" s="560"/>
      <c r="FC31" s="560"/>
      <c r="FD31" s="560"/>
      <c r="FE31" s="560"/>
      <c r="FF31" s="560"/>
      <c r="FG31" s="560"/>
      <c r="FH31" s="560"/>
      <c r="FI31" s="560"/>
      <c r="FJ31" s="560"/>
      <c r="FK31" s="560"/>
      <c r="FL31" s="560"/>
      <c r="FM31" s="560"/>
      <c r="FN31" s="560"/>
      <c r="FO31" s="560"/>
      <c r="FP31" s="560"/>
      <c r="FQ31" s="560"/>
      <c r="FR31" s="560"/>
      <c r="FS31" s="560"/>
      <c r="FT31" s="560"/>
      <c r="FU31" s="560"/>
      <c r="FV31" s="560"/>
      <c r="FW31" s="560"/>
      <c r="FX31" s="560"/>
      <c r="FY31" s="560"/>
      <c r="FZ31" s="560"/>
      <c r="GA31" s="560"/>
      <c r="GB31" s="560"/>
      <c r="GC31" s="560"/>
      <c r="GD31" s="560"/>
      <c r="GE31" s="560"/>
      <c r="GF31" s="560"/>
      <c r="GG31" s="560"/>
      <c r="GH31" s="560"/>
      <c r="GI31" s="560"/>
      <c r="GJ31" s="560"/>
      <c r="GK31" s="560"/>
      <c r="GL31" s="560"/>
      <c r="GM31" s="560"/>
      <c r="GN31" s="560"/>
      <c r="GO31" s="560"/>
      <c r="GP31" s="560"/>
      <c r="GQ31" s="560"/>
      <c r="GR31" s="560"/>
      <c r="GS31" s="560"/>
      <c r="GT31" s="560"/>
      <c r="GU31" s="560"/>
      <c r="GV31" s="560"/>
      <c r="GW31" s="560"/>
      <c r="GX31" s="560"/>
      <c r="GY31" s="560"/>
      <c r="GZ31" s="560"/>
      <c r="HA31" s="560"/>
      <c r="HB31" s="560"/>
      <c r="HC31" s="560"/>
      <c r="HD31" s="560"/>
      <c r="HE31" s="560"/>
      <c r="HF31" s="560"/>
      <c r="HG31" s="560"/>
      <c r="HH31" s="560"/>
      <c r="HI31" s="560"/>
      <c r="HJ31" s="560"/>
      <c r="HK31" s="560"/>
      <c r="HL31" s="560"/>
      <c r="HM31" s="560"/>
      <c r="HN31" s="560"/>
      <c r="HO31" s="560"/>
      <c r="HP31" s="560"/>
      <c r="HQ31" s="560"/>
      <c r="HR31" s="560"/>
      <c r="HS31" s="560"/>
      <c r="HT31" s="560"/>
      <c r="HU31" s="560"/>
      <c r="HV31" s="560"/>
      <c r="HW31" s="560"/>
      <c r="HX31" s="560"/>
      <c r="HY31" s="560"/>
      <c r="HZ31" s="560"/>
      <c r="IA31" s="560"/>
      <c r="IB31" s="560"/>
      <c r="IC31" s="560"/>
      <c r="ID31" s="560"/>
      <c r="IE31" s="560"/>
      <c r="IF31" s="560"/>
      <c r="IG31" s="560"/>
      <c r="IH31" s="560"/>
      <c r="II31" s="560"/>
      <c r="IJ31" s="560"/>
      <c r="IK31" s="560"/>
      <c r="IL31" s="560"/>
      <c r="IM31" s="560"/>
      <c r="IN31" s="560"/>
      <c r="IO31" s="560"/>
      <c r="IP31" s="560"/>
      <c r="IQ31" s="560"/>
      <c r="IR31" s="560"/>
      <c r="IS31" s="560"/>
      <c r="IT31" s="560"/>
      <c r="IU31" s="561"/>
    </row>
    <row r="32" spans="1:255" ht="15" customHeight="1" thickBot="1">
      <c r="A32" s="593"/>
      <c r="B32" s="602"/>
      <c r="C32" s="606">
        <v>8</v>
      </c>
      <c r="D32" s="607"/>
      <c r="E32" s="607"/>
      <c r="F32" s="608"/>
      <c r="G32" s="608"/>
      <c r="H32" s="608"/>
      <c r="I32" s="608"/>
      <c r="J32" s="608"/>
      <c r="K32" s="608"/>
      <c r="L32" s="609"/>
      <c r="M32" s="560"/>
      <c r="N32" s="560"/>
      <c r="O32" s="560"/>
      <c r="P32" s="560"/>
      <c r="Q32" s="560"/>
      <c r="R32" s="560"/>
      <c r="S32" s="560"/>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0"/>
      <c r="CV32" s="560"/>
      <c r="CW32" s="560"/>
      <c r="CX32" s="560"/>
      <c r="CY32" s="560"/>
      <c r="CZ32" s="560"/>
      <c r="DA32" s="560"/>
      <c r="DB32" s="560"/>
      <c r="DC32" s="560"/>
      <c r="DD32" s="560"/>
      <c r="DE32" s="560"/>
      <c r="DF32" s="560"/>
      <c r="DG32" s="560"/>
      <c r="DH32" s="560"/>
      <c r="DI32" s="560"/>
      <c r="DJ32" s="560"/>
      <c r="DK32" s="560"/>
      <c r="DL32" s="560"/>
      <c r="DM32" s="560"/>
      <c r="DN32" s="560"/>
      <c r="DO32" s="560"/>
      <c r="DP32" s="560"/>
      <c r="DQ32" s="560"/>
      <c r="DR32" s="560"/>
      <c r="DS32" s="560"/>
      <c r="DT32" s="560"/>
      <c r="DU32" s="560"/>
      <c r="DV32" s="560"/>
      <c r="DW32" s="560"/>
      <c r="DX32" s="560"/>
      <c r="DY32" s="560"/>
      <c r="DZ32" s="560"/>
      <c r="EA32" s="560"/>
      <c r="EB32" s="560"/>
      <c r="EC32" s="560"/>
      <c r="ED32" s="560"/>
      <c r="EE32" s="560"/>
      <c r="EF32" s="560"/>
      <c r="EG32" s="560"/>
      <c r="EH32" s="560"/>
      <c r="EI32" s="560"/>
      <c r="EJ32" s="560"/>
      <c r="EK32" s="560"/>
      <c r="EL32" s="560"/>
      <c r="EM32" s="560"/>
      <c r="EN32" s="560"/>
      <c r="EO32" s="560"/>
      <c r="EP32" s="560"/>
      <c r="EQ32" s="560"/>
      <c r="ER32" s="560"/>
      <c r="ES32" s="560"/>
      <c r="ET32" s="560"/>
      <c r="EU32" s="560"/>
      <c r="EV32" s="560"/>
      <c r="EW32" s="560"/>
      <c r="EX32" s="560"/>
      <c r="EY32" s="560"/>
      <c r="EZ32" s="560"/>
      <c r="FA32" s="560"/>
      <c r="FB32" s="560"/>
      <c r="FC32" s="560"/>
      <c r="FD32" s="560"/>
      <c r="FE32" s="560"/>
      <c r="FF32" s="560"/>
      <c r="FG32" s="560"/>
      <c r="FH32" s="560"/>
      <c r="FI32" s="560"/>
      <c r="FJ32" s="560"/>
      <c r="FK32" s="560"/>
      <c r="FL32" s="560"/>
      <c r="FM32" s="560"/>
      <c r="FN32" s="560"/>
      <c r="FO32" s="560"/>
      <c r="FP32" s="560"/>
      <c r="FQ32" s="560"/>
      <c r="FR32" s="560"/>
      <c r="FS32" s="560"/>
      <c r="FT32" s="560"/>
      <c r="FU32" s="560"/>
      <c r="FV32" s="560"/>
      <c r="FW32" s="560"/>
      <c r="FX32" s="560"/>
      <c r="FY32" s="560"/>
      <c r="FZ32" s="560"/>
      <c r="GA32" s="560"/>
      <c r="GB32" s="560"/>
      <c r="GC32" s="560"/>
      <c r="GD32" s="560"/>
      <c r="GE32" s="560"/>
      <c r="GF32" s="560"/>
      <c r="GG32" s="560"/>
      <c r="GH32" s="560"/>
      <c r="GI32" s="560"/>
      <c r="GJ32" s="560"/>
      <c r="GK32" s="560"/>
      <c r="GL32" s="560"/>
      <c r="GM32" s="560"/>
      <c r="GN32" s="560"/>
      <c r="GO32" s="560"/>
      <c r="GP32" s="560"/>
      <c r="GQ32" s="560"/>
      <c r="GR32" s="560"/>
      <c r="GS32" s="560"/>
      <c r="GT32" s="560"/>
      <c r="GU32" s="560"/>
      <c r="GV32" s="560"/>
      <c r="GW32" s="560"/>
      <c r="GX32" s="560"/>
      <c r="GY32" s="560"/>
      <c r="GZ32" s="560"/>
      <c r="HA32" s="560"/>
      <c r="HB32" s="560"/>
      <c r="HC32" s="560"/>
      <c r="HD32" s="560"/>
      <c r="HE32" s="560"/>
      <c r="HF32" s="560"/>
      <c r="HG32" s="560"/>
      <c r="HH32" s="560"/>
      <c r="HI32" s="560"/>
      <c r="HJ32" s="560"/>
      <c r="HK32" s="560"/>
      <c r="HL32" s="560"/>
      <c r="HM32" s="560"/>
      <c r="HN32" s="560"/>
      <c r="HO32" s="560"/>
      <c r="HP32" s="560"/>
      <c r="HQ32" s="560"/>
      <c r="HR32" s="560"/>
      <c r="HS32" s="560"/>
      <c r="HT32" s="560"/>
      <c r="HU32" s="560"/>
      <c r="HV32" s="560"/>
      <c r="HW32" s="560"/>
      <c r="HX32" s="560"/>
      <c r="HY32" s="560"/>
      <c r="HZ32" s="560"/>
      <c r="IA32" s="560"/>
      <c r="IB32" s="560"/>
      <c r="IC32" s="560"/>
      <c r="ID32" s="560"/>
      <c r="IE32" s="560"/>
      <c r="IF32" s="560"/>
      <c r="IG32" s="560"/>
      <c r="IH32" s="560"/>
      <c r="II32" s="560"/>
      <c r="IJ32" s="560"/>
      <c r="IK32" s="560"/>
      <c r="IL32" s="560"/>
      <c r="IM32" s="560"/>
      <c r="IN32" s="560"/>
      <c r="IO32" s="560"/>
      <c r="IP32" s="560"/>
      <c r="IQ32" s="560"/>
      <c r="IR32" s="560"/>
      <c r="IS32" s="560"/>
      <c r="IT32" s="560"/>
      <c r="IU32" s="561"/>
    </row>
    <row r="33" spans="1:255" ht="15" customHeight="1" thickBot="1">
      <c r="A33" s="593"/>
      <c r="B33" s="602"/>
      <c r="C33" s="606">
        <v>9</v>
      </c>
      <c r="D33" s="607"/>
      <c r="E33" s="607"/>
      <c r="F33" s="608"/>
      <c r="G33" s="608"/>
      <c r="H33" s="608"/>
      <c r="I33" s="608"/>
      <c r="J33" s="608"/>
      <c r="K33" s="608"/>
      <c r="L33" s="609"/>
      <c r="M33" s="560"/>
      <c r="N33" s="560"/>
      <c r="O33" s="560"/>
      <c r="P33" s="560"/>
      <c r="Q33" s="560"/>
      <c r="R33" s="560"/>
      <c r="S33" s="560"/>
      <c r="T33" s="560"/>
      <c r="U33" s="560"/>
      <c r="V33" s="560"/>
      <c r="W33" s="560"/>
      <c r="X33" s="560"/>
      <c r="Y33" s="560"/>
      <c r="Z33" s="560"/>
      <c r="AA33" s="560"/>
      <c r="AB33" s="560"/>
      <c r="AC33" s="560"/>
      <c r="AD33" s="560"/>
      <c r="AE33" s="560"/>
      <c r="AF33" s="560"/>
      <c r="AG33" s="560"/>
      <c r="AH33" s="560"/>
      <c r="AI33" s="560"/>
      <c r="AJ33" s="560"/>
      <c r="AK33" s="560"/>
      <c r="AL33" s="560"/>
      <c r="AM33" s="560"/>
      <c r="AN33" s="560"/>
      <c r="AO33" s="560"/>
      <c r="AP33" s="560"/>
      <c r="AQ33" s="560"/>
      <c r="AR33" s="560"/>
      <c r="AS33" s="560"/>
      <c r="AT33" s="560"/>
      <c r="AU33" s="560"/>
      <c r="AV33" s="560"/>
      <c r="AW33" s="560"/>
      <c r="AX33" s="560"/>
      <c r="AY33" s="560"/>
      <c r="AZ33" s="560"/>
      <c r="BA33" s="560"/>
      <c r="BB33" s="560"/>
      <c r="BC33" s="560"/>
      <c r="BD33" s="560"/>
      <c r="BE33" s="560"/>
      <c r="BF33" s="560"/>
      <c r="BG33" s="560"/>
      <c r="BH33" s="560"/>
      <c r="BI33" s="560"/>
      <c r="BJ33" s="560"/>
      <c r="BK33" s="560"/>
      <c r="BL33" s="560"/>
      <c r="BM33" s="560"/>
      <c r="BN33" s="560"/>
      <c r="BO33" s="560"/>
      <c r="BP33" s="560"/>
      <c r="BQ33" s="560"/>
      <c r="BR33" s="560"/>
      <c r="BS33" s="560"/>
      <c r="BT33" s="560"/>
      <c r="BU33" s="560"/>
      <c r="BV33" s="560"/>
      <c r="BW33" s="560"/>
      <c r="BX33" s="560"/>
      <c r="BY33" s="560"/>
      <c r="BZ33" s="560"/>
      <c r="CA33" s="560"/>
      <c r="CB33" s="560"/>
      <c r="CC33" s="560"/>
      <c r="CD33" s="560"/>
      <c r="CE33" s="560"/>
      <c r="CF33" s="560"/>
      <c r="CG33" s="560"/>
      <c r="CH33" s="560"/>
      <c r="CI33" s="560"/>
      <c r="CJ33" s="560"/>
      <c r="CK33" s="560"/>
      <c r="CL33" s="560"/>
      <c r="CM33" s="560"/>
      <c r="CN33" s="560"/>
      <c r="CO33" s="560"/>
      <c r="CP33" s="560"/>
      <c r="CQ33" s="560"/>
      <c r="CR33" s="560"/>
      <c r="CS33" s="560"/>
      <c r="CT33" s="560"/>
      <c r="CU33" s="560"/>
      <c r="CV33" s="560"/>
      <c r="CW33" s="560"/>
      <c r="CX33" s="560"/>
      <c r="CY33" s="560"/>
      <c r="CZ33" s="560"/>
      <c r="DA33" s="560"/>
      <c r="DB33" s="560"/>
      <c r="DC33" s="560"/>
      <c r="DD33" s="560"/>
      <c r="DE33" s="560"/>
      <c r="DF33" s="560"/>
      <c r="DG33" s="560"/>
      <c r="DH33" s="560"/>
      <c r="DI33" s="560"/>
      <c r="DJ33" s="560"/>
      <c r="DK33" s="560"/>
      <c r="DL33" s="560"/>
      <c r="DM33" s="560"/>
      <c r="DN33" s="560"/>
      <c r="DO33" s="560"/>
      <c r="DP33" s="560"/>
      <c r="DQ33" s="560"/>
      <c r="DR33" s="560"/>
      <c r="DS33" s="560"/>
      <c r="DT33" s="560"/>
      <c r="DU33" s="560"/>
      <c r="DV33" s="560"/>
      <c r="DW33" s="560"/>
      <c r="DX33" s="560"/>
      <c r="DY33" s="560"/>
      <c r="DZ33" s="560"/>
      <c r="EA33" s="560"/>
      <c r="EB33" s="560"/>
      <c r="EC33" s="560"/>
      <c r="ED33" s="560"/>
      <c r="EE33" s="560"/>
      <c r="EF33" s="560"/>
      <c r="EG33" s="560"/>
      <c r="EH33" s="560"/>
      <c r="EI33" s="560"/>
      <c r="EJ33" s="560"/>
      <c r="EK33" s="560"/>
      <c r="EL33" s="560"/>
      <c r="EM33" s="560"/>
      <c r="EN33" s="560"/>
      <c r="EO33" s="560"/>
      <c r="EP33" s="560"/>
      <c r="EQ33" s="560"/>
      <c r="ER33" s="560"/>
      <c r="ES33" s="560"/>
      <c r="ET33" s="560"/>
      <c r="EU33" s="560"/>
      <c r="EV33" s="560"/>
      <c r="EW33" s="560"/>
      <c r="EX33" s="560"/>
      <c r="EY33" s="560"/>
      <c r="EZ33" s="560"/>
      <c r="FA33" s="560"/>
      <c r="FB33" s="560"/>
      <c r="FC33" s="560"/>
      <c r="FD33" s="560"/>
      <c r="FE33" s="560"/>
      <c r="FF33" s="560"/>
      <c r="FG33" s="560"/>
      <c r="FH33" s="560"/>
      <c r="FI33" s="560"/>
      <c r="FJ33" s="560"/>
      <c r="FK33" s="560"/>
      <c r="FL33" s="560"/>
      <c r="FM33" s="560"/>
      <c r="FN33" s="560"/>
      <c r="FO33" s="560"/>
      <c r="FP33" s="560"/>
      <c r="FQ33" s="560"/>
      <c r="FR33" s="560"/>
      <c r="FS33" s="560"/>
      <c r="FT33" s="560"/>
      <c r="FU33" s="560"/>
      <c r="FV33" s="560"/>
      <c r="FW33" s="560"/>
      <c r="FX33" s="560"/>
      <c r="FY33" s="560"/>
      <c r="FZ33" s="560"/>
      <c r="GA33" s="560"/>
      <c r="GB33" s="560"/>
      <c r="GC33" s="560"/>
      <c r="GD33" s="560"/>
      <c r="GE33" s="560"/>
      <c r="GF33" s="560"/>
      <c r="GG33" s="560"/>
      <c r="GH33" s="560"/>
      <c r="GI33" s="560"/>
      <c r="GJ33" s="560"/>
      <c r="GK33" s="560"/>
      <c r="GL33" s="560"/>
      <c r="GM33" s="560"/>
      <c r="GN33" s="560"/>
      <c r="GO33" s="560"/>
      <c r="GP33" s="560"/>
      <c r="GQ33" s="560"/>
      <c r="GR33" s="560"/>
      <c r="GS33" s="560"/>
      <c r="GT33" s="560"/>
      <c r="GU33" s="560"/>
      <c r="GV33" s="560"/>
      <c r="GW33" s="560"/>
      <c r="GX33" s="560"/>
      <c r="GY33" s="560"/>
      <c r="GZ33" s="560"/>
      <c r="HA33" s="560"/>
      <c r="HB33" s="560"/>
      <c r="HC33" s="560"/>
      <c r="HD33" s="560"/>
      <c r="HE33" s="560"/>
      <c r="HF33" s="560"/>
      <c r="HG33" s="560"/>
      <c r="HH33" s="560"/>
      <c r="HI33" s="560"/>
      <c r="HJ33" s="560"/>
      <c r="HK33" s="560"/>
      <c r="HL33" s="560"/>
      <c r="HM33" s="560"/>
      <c r="HN33" s="560"/>
      <c r="HO33" s="560"/>
      <c r="HP33" s="560"/>
      <c r="HQ33" s="560"/>
      <c r="HR33" s="560"/>
      <c r="HS33" s="560"/>
      <c r="HT33" s="560"/>
      <c r="HU33" s="560"/>
      <c r="HV33" s="560"/>
      <c r="HW33" s="560"/>
      <c r="HX33" s="560"/>
      <c r="HY33" s="560"/>
      <c r="HZ33" s="560"/>
      <c r="IA33" s="560"/>
      <c r="IB33" s="560"/>
      <c r="IC33" s="560"/>
      <c r="ID33" s="560"/>
      <c r="IE33" s="560"/>
      <c r="IF33" s="560"/>
      <c r="IG33" s="560"/>
      <c r="IH33" s="560"/>
      <c r="II33" s="560"/>
      <c r="IJ33" s="560"/>
      <c r="IK33" s="560"/>
      <c r="IL33" s="560"/>
      <c r="IM33" s="560"/>
      <c r="IN33" s="560"/>
      <c r="IO33" s="560"/>
      <c r="IP33" s="560"/>
      <c r="IQ33" s="560"/>
      <c r="IR33" s="560"/>
      <c r="IS33" s="560"/>
      <c r="IT33" s="560"/>
      <c r="IU33" s="561"/>
    </row>
    <row r="34" spans="1:255" ht="15" customHeight="1" thickBot="1">
      <c r="A34" s="593"/>
      <c r="B34" s="602"/>
      <c r="C34" s="606">
        <v>10</v>
      </c>
      <c r="D34" s="607"/>
      <c r="E34" s="607"/>
      <c r="F34" s="608"/>
      <c r="G34" s="608"/>
      <c r="H34" s="608"/>
      <c r="I34" s="608"/>
      <c r="J34" s="608"/>
      <c r="K34" s="608"/>
      <c r="L34" s="609"/>
      <c r="M34" s="560"/>
      <c r="N34" s="560"/>
      <c r="O34" s="560"/>
      <c r="P34" s="560"/>
      <c r="Q34" s="560"/>
      <c r="R34" s="560"/>
      <c r="S34" s="560"/>
      <c r="T34" s="560"/>
      <c r="U34" s="560"/>
      <c r="V34" s="560"/>
      <c r="W34" s="560"/>
      <c r="X34" s="560"/>
      <c r="Y34" s="560"/>
      <c r="Z34" s="560"/>
      <c r="AA34" s="560"/>
      <c r="AB34" s="560"/>
      <c r="AC34" s="560"/>
      <c r="AD34" s="560"/>
      <c r="AE34" s="560"/>
      <c r="AF34" s="560"/>
      <c r="AG34" s="560"/>
      <c r="AH34" s="560"/>
      <c r="AI34" s="560"/>
      <c r="AJ34" s="560"/>
      <c r="AK34" s="560"/>
      <c r="AL34" s="560"/>
      <c r="AM34" s="560"/>
      <c r="AN34" s="560"/>
      <c r="AO34" s="560"/>
      <c r="AP34" s="560"/>
      <c r="AQ34" s="560"/>
      <c r="AR34" s="560"/>
      <c r="AS34" s="560"/>
      <c r="AT34" s="560"/>
      <c r="AU34" s="560"/>
      <c r="AV34" s="560"/>
      <c r="AW34" s="560"/>
      <c r="AX34" s="560"/>
      <c r="AY34" s="560"/>
      <c r="AZ34" s="560"/>
      <c r="BA34" s="560"/>
      <c r="BB34" s="560"/>
      <c r="BC34" s="560"/>
      <c r="BD34" s="560"/>
      <c r="BE34" s="560"/>
      <c r="BF34" s="560"/>
      <c r="BG34" s="560"/>
      <c r="BH34" s="560"/>
      <c r="BI34" s="560"/>
      <c r="BJ34" s="560"/>
      <c r="BK34" s="560"/>
      <c r="BL34" s="560"/>
      <c r="BM34" s="560"/>
      <c r="BN34" s="560"/>
      <c r="BO34" s="560"/>
      <c r="BP34" s="560"/>
      <c r="BQ34" s="560"/>
      <c r="BR34" s="560"/>
      <c r="BS34" s="560"/>
      <c r="BT34" s="560"/>
      <c r="BU34" s="560"/>
      <c r="BV34" s="560"/>
      <c r="BW34" s="560"/>
      <c r="BX34" s="560"/>
      <c r="BY34" s="560"/>
      <c r="BZ34" s="560"/>
      <c r="CA34" s="560"/>
      <c r="CB34" s="560"/>
      <c r="CC34" s="560"/>
      <c r="CD34" s="560"/>
      <c r="CE34" s="560"/>
      <c r="CF34" s="560"/>
      <c r="CG34" s="560"/>
      <c r="CH34" s="560"/>
      <c r="CI34" s="560"/>
      <c r="CJ34" s="560"/>
      <c r="CK34" s="560"/>
      <c r="CL34" s="560"/>
      <c r="CM34" s="560"/>
      <c r="CN34" s="560"/>
      <c r="CO34" s="560"/>
      <c r="CP34" s="560"/>
      <c r="CQ34" s="560"/>
      <c r="CR34" s="560"/>
      <c r="CS34" s="560"/>
      <c r="CT34" s="560"/>
      <c r="CU34" s="560"/>
      <c r="CV34" s="560"/>
      <c r="CW34" s="560"/>
      <c r="CX34" s="560"/>
      <c r="CY34" s="560"/>
      <c r="CZ34" s="560"/>
      <c r="DA34" s="560"/>
      <c r="DB34" s="560"/>
      <c r="DC34" s="560"/>
      <c r="DD34" s="560"/>
      <c r="DE34" s="560"/>
      <c r="DF34" s="560"/>
      <c r="DG34" s="560"/>
      <c r="DH34" s="560"/>
      <c r="DI34" s="560"/>
      <c r="DJ34" s="560"/>
      <c r="DK34" s="560"/>
      <c r="DL34" s="560"/>
      <c r="DM34" s="560"/>
      <c r="DN34" s="560"/>
      <c r="DO34" s="560"/>
      <c r="DP34" s="560"/>
      <c r="DQ34" s="560"/>
      <c r="DR34" s="560"/>
      <c r="DS34" s="560"/>
      <c r="DT34" s="560"/>
      <c r="DU34" s="560"/>
      <c r="DV34" s="560"/>
      <c r="DW34" s="560"/>
      <c r="DX34" s="560"/>
      <c r="DY34" s="560"/>
      <c r="DZ34" s="560"/>
      <c r="EA34" s="560"/>
      <c r="EB34" s="560"/>
      <c r="EC34" s="560"/>
      <c r="ED34" s="560"/>
      <c r="EE34" s="560"/>
      <c r="EF34" s="560"/>
      <c r="EG34" s="560"/>
      <c r="EH34" s="560"/>
      <c r="EI34" s="560"/>
      <c r="EJ34" s="560"/>
      <c r="EK34" s="560"/>
      <c r="EL34" s="560"/>
      <c r="EM34" s="560"/>
      <c r="EN34" s="560"/>
      <c r="EO34" s="560"/>
      <c r="EP34" s="560"/>
      <c r="EQ34" s="560"/>
      <c r="ER34" s="560"/>
      <c r="ES34" s="560"/>
      <c r="ET34" s="560"/>
      <c r="EU34" s="560"/>
      <c r="EV34" s="560"/>
      <c r="EW34" s="560"/>
      <c r="EX34" s="560"/>
      <c r="EY34" s="560"/>
      <c r="EZ34" s="560"/>
      <c r="FA34" s="560"/>
      <c r="FB34" s="560"/>
      <c r="FC34" s="560"/>
      <c r="FD34" s="560"/>
      <c r="FE34" s="560"/>
      <c r="FF34" s="560"/>
      <c r="FG34" s="560"/>
      <c r="FH34" s="560"/>
      <c r="FI34" s="560"/>
      <c r="FJ34" s="560"/>
      <c r="FK34" s="560"/>
      <c r="FL34" s="560"/>
      <c r="FM34" s="560"/>
      <c r="FN34" s="560"/>
      <c r="FO34" s="560"/>
      <c r="FP34" s="560"/>
      <c r="FQ34" s="560"/>
      <c r="FR34" s="560"/>
      <c r="FS34" s="560"/>
      <c r="FT34" s="560"/>
      <c r="FU34" s="560"/>
      <c r="FV34" s="560"/>
      <c r="FW34" s="560"/>
      <c r="FX34" s="560"/>
      <c r="FY34" s="560"/>
      <c r="FZ34" s="560"/>
      <c r="GA34" s="560"/>
      <c r="GB34" s="560"/>
      <c r="GC34" s="560"/>
      <c r="GD34" s="560"/>
      <c r="GE34" s="560"/>
      <c r="GF34" s="560"/>
      <c r="GG34" s="560"/>
      <c r="GH34" s="560"/>
      <c r="GI34" s="560"/>
      <c r="GJ34" s="560"/>
      <c r="GK34" s="560"/>
      <c r="GL34" s="560"/>
      <c r="GM34" s="560"/>
      <c r="GN34" s="560"/>
      <c r="GO34" s="560"/>
      <c r="GP34" s="560"/>
      <c r="GQ34" s="560"/>
      <c r="GR34" s="560"/>
      <c r="GS34" s="560"/>
      <c r="GT34" s="560"/>
      <c r="GU34" s="560"/>
      <c r="GV34" s="560"/>
      <c r="GW34" s="560"/>
      <c r="GX34" s="560"/>
      <c r="GY34" s="560"/>
      <c r="GZ34" s="560"/>
      <c r="HA34" s="560"/>
      <c r="HB34" s="560"/>
      <c r="HC34" s="560"/>
      <c r="HD34" s="560"/>
      <c r="HE34" s="560"/>
      <c r="HF34" s="560"/>
      <c r="HG34" s="560"/>
      <c r="HH34" s="560"/>
      <c r="HI34" s="560"/>
      <c r="HJ34" s="560"/>
      <c r="HK34" s="560"/>
      <c r="HL34" s="560"/>
      <c r="HM34" s="560"/>
      <c r="HN34" s="560"/>
      <c r="HO34" s="560"/>
      <c r="HP34" s="560"/>
      <c r="HQ34" s="560"/>
      <c r="HR34" s="560"/>
      <c r="HS34" s="560"/>
      <c r="HT34" s="560"/>
      <c r="HU34" s="560"/>
      <c r="HV34" s="560"/>
      <c r="HW34" s="560"/>
      <c r="HX34" s="560"/>
      <c r="HY34" s="560"/>
      <c r="HZ34" s="560"/>
      <c r="IA34" s="560"/>
      <c r="IB34" s="560"/>
      <c r="IC34" s="560"/>
      <c r="ID34" s="560"/>
      <c r="IE34" s="560"/>
      <c r="IF34" s="560"/>
      <c r="IG34" s="560"/>
      <c r="IH34" s="560"/>
      <c r="II34" s="560"/>
      <c r="IJ34" s="560"/>
      <c r="IK34" s="560"/>
      <c r="IL34" s="560"/>
      <c r="IM34" s="560"/>
      <c r="IN34" s="560"/>
      <c r="IO34" s="560"/>
      <c r="IP34" s="560"/>
      <c r="IQ34" s="560"/>
      <c r="IR34" s="560"/>
      <c r="IS34" s="560"/>
      <c r="IT34" s="560"/>
      <c r="IU34" s="561"/>
    </row>
    <row r="35" spans="1:255" ht="15" customHeight="1" thickBot="1">
      <c r="A35" s="593"/>
      <c r="B35" s="602"/>
      <c r="C35" s="606">
        <v>11</v>
      </c>
      <c r="D35" s="607"/>
      <c r="E35" s="607"/>
      <c r="F35" s="608"/>
      <c r="G35" s="608"/>
      <c r="H35" s="608"/>
      <c r="I35" s="608"/>
      <c r="J35" s="608"/>
      <c r="K35" s="608"/>
      <c r="L35" s="609"/>
      <c r="M35" s="560"/>
      <c r="N35" s="560"/>
      <c r="O35" s="560"/>
      <c r="P35" s="560"/>
      <c r="Q35" s="560"/>
      <c r="R35" s="560"/>
      <c r="S35" s="560"/>
      <c r="T35" s="560"/>
      <c r="U35" s="560"/>
      <c r="V35" s="560"/>
      <c r="W35" s="560"/>
      <c r="X35" s="560"/>
      <c r="Y35" s="560"/>
      <c r="Z35" s="560"/>
      <c r="AA35" s="560"/>
      <c r="AB35" s="560"/>
      <c r="AC35" s="560"/>
      <c r="AD35" s="560"/>
      <c r="AE35" s="560"/>
      <c r="AF35" s="560"/>
      <c r="AG35" s="560"/>
      <c r="AH35" s="560"/>
      <c r="AI35" s="560"/>
      <c r="AJ35" s="560"/>
      <c r="AK35" s="560"/>
      <c r="AL35" s="560"/>
      <c r="AM35" s="560"/>
      <c r="AN35" s="560"/>
      <c r="AO35" s="560"/>
      <c r="AP35" s="560"/>
      <c r="AQ35" s="560"/>
      <c r="AR35" s="560"/>
      <c r="AS35" s="560"/>
      <c r="AT35" s="560"/>
      <c r="AU35" s="560"/>
      <c r="AV35" s="560"/>
      <c r="AW35" s="560"/>
      <c r="AX35" s="560"/>
      <c r="AY35" s="560"/>
      <c r="AZ35" s="560"/>
      <c r="BA35" s="560"/>
      <c r="BB35" s="560"/>
      <c r="BC35" s="560"/>
      <c r="BD35" s="560"/>
      <c r="BE35" s="560"/>
      <c r="BF35" s="560"/>
      <c r="BG35" s="560"/>
      <c r="BH35" s="560"/>
      <c r="BI35" s="560"/>
      <c r="BJ35" s="560"/>
      <c r="BK35" s="560"/>
      <c r="BL35" s="560"/>
      <c r="BM35" s="560"/>
      <c r="BN35" s="560"/>
      <c r="BO35" s="560"/>
      <c r="BP35" s="560"/>
      <c r="BQ35" s="560"/>
      <c r="BR35" s="560"/>
      <c r="BS35" s="560"/>
      <c r="BT35" s="560"/>
      <c r="BU35" s="560"/>
      <c r="BV35" s="560"/>
      <c r="BW35" s="560"/>
      <c r="BX35" s="560"/>
      <c r="BY35" s="560"/>
      <c r="BZ35" s="560"/>
      <c r="CA35" s="560"/>
      <c r="CB35" s="560"/>
      <c r="CC35" s="560"/>
      <c r="CD35" s="560"/>
      <c r="CE35" s="560"/>
      <c r="CF35" s="560"/>
      <c r="CG35" s="560"/>
      <c r="CH35" s="560"/>
      <c r="CI35" s="560"/>
      <c r="CJ35" s="560"/>
      <c r="CK35" s="560"/>
      <c r="CL35" s="560"/>
      <c r="CM35" s="560"/>
      <c r="CN35" s="560"/>
      <c r="CO35" s="560"/>
      <c r="CP35" s="560"/>
      <c r="CQ35" s="560"/>
      <c r="CR35" s="560"/>
      <c r="CS35" s="560"/>
      <c r="CT35" s="560"/>
      <c r="CU35" s="560"/>
      <c r="CV35" s="560"/>
      <c r="CW35" s="560"/>
      <c r="CX35" s="560"/>
      <c r="CY35" s="560"/>
      <c r="CZ35" s="560"/>
      <c r="DA35" s="560"/>
      <c r="DB35" s="560"/>
      <c r="DC35" s="560"/>
      <c r="DD35" s="560"/>
      <c r="DE35" s="560"/>
      <c r="DF35" s="560"/>
      <c r="DG35" s="560"/>
      <c r="DH35" s="560"/>
      <c r="DI35" s="560"/>
      <c r="DJ35" s="560"/>
      <c r="DK35" s="560"/>
      <c r="DL35" s="560"/>
      <c r="DM35" s="560"/>
      <c r="DN35" s="560"/>
      <c r="DO35" s="560"/>
      <c r="DP35" s="560"/>
      <c r="DQ35" s="560"/>
      <c r="DR35" s="560"/>
      <c r="DS35" s="560"/>
      <c r="DT35" s="560"/>
      <c r="DU35" s="560"/>
      <c r="DV35" s="560"/>
      <c r="DW35" s="560"/>
      <c r="DX35" s="560"/>
      <c r="DY35" s="560"/>
      <c r="DZ35" s="560"/>
      <c r="EA35" s="560"/>
      <c r="EB35" s="560"/>
      <c r="EC35" s="560"/>
      <c r="ED35" s="560"/>
      <c r="EE35" s="560"/>
      <c r="EF35" s="560"/>
      <c r="EG35" s="560"/>
      <c r="EH35" s="560"/>
      <c r="EI35" s="560"/>
      <c r="EJ35" s="560"/>
      <c r="EK35" s="560"/>
      <c r="EL35" s="560"/>
      <c r="EM35" s="560"/>
      <c r="EN35" s="560"/>
      <c r="EO35" s="560"/>
      <c r="EP35" s="560"/>
      <c r="EQ35" s="560"/>
      <c r="ER35" s="560"/>
      <c r="ES35" s="560"/>
      <c r="ET35" s="560"/>
      <c r="EU35" s="560"/>
      <c r="EV35" s="560"/>
      <c r="EW35" s="560"/>
      <c r="EX35" s="560"/>
      <c r="EY35" s="560"/>
      <c r="EZ35" s="560"/>
      <c r="FA35" s="560"/>
      <c r="FB35" s="560"/>
      <c r="FC35" s="560"/>
      <c r="FD35" s="560"/>
      <c r="FE35" s="560"/>
      <c r="FF35" s="560"/>
      <c r="FG35" s="560"/>
      <c r="FH35" s="560"/>
      <c r="FI35" s="560"/>
      <c r="FJ35" s="560"/>
      <c r="FK35" s="560"/>
      <c r="FL35" s="560"/>
      <c r="FM35" s="560"/>
      <c r="FN35" s="560"/>
      <c r="FO35" s="560"/>
      <c r="FP35" s="560"/>
      <c r="FQ35" s="560"/>
      <c r="FR35" s="560"/>
      <c r="FS35" s="560"/>
      <c r="FT35" s="560"/>
      <c r="FU35" s="560"/>
      <c r="FV35" s="560"/>
      <c r="FW35" s="560"/>
      <c r="FX35" s="560"/>
      <c r="FY35" s="560"/>
      <c r="FZ35" s="560"/>
      <c r="GA35" s="560"/>
      <c r="GB35" s="560"/>
      <c r="GC35" s="560"/>
      <c r="GD35" s="560"/>
      <c r="GE35" s="560"/>
      <c r="GF35" s="560"/>
      <c r="GG35" s="560"/>
      <c r="GH35" s="560"/>
      <c r="GI35" s="560"/>
      <c r="GJ35" s="560"/>
      <c r="GK35" s="560"/>
      <c r="GL35" s="560"/>
      <c r="GM35" s="560"/>
      <c r="GN35" s="560"/>
      <c r="GO35" s="560"/>
      <c r="GP35" s="560"/>
      <c r="GQ35" s="560"/>
      <c r="GR35" s="560"/>
      <c r="GS35" s="560"/>
      <c r="GT35" s="560"/>
      <c r="GU35" s="560"/>
      <c r="GV35" s="560"/>
      <c r="GW35" s="560"/>
      <c r="GX35" s="560"/>
      <c r="GY35" s="560"/>
      <c r="GZ35" s="560"/>
      <c r="HA35" s="560"/>
      <c r="HB35" s="560"/>
      <c r="HC35" s="560"/>
      <c r="HD35" s="560"/>
      <c r="HE35" s="560"/>
      <c r="HF35" s="560"/>
      <c r="HG35" s="560"/>
      <c r="HH35" s="560"/>
      <c r="HI35" s="560"/>
      <c r="HJ35" s="560"/>
      <c r="HK35" s="560"/>
      <c r="HL35" s="560"/>
      <c r="HM35" s="560"/>
      <c r="HN35" s="560"/>
      <c r="HO35" s="560"/>
      <c r="HP35" s="560"/>
      <c r="HQ35" s="560"/>
      <c r="HR35" s="560"/>
      <c r="HS35" s="560"/>
      <c r="HT35" s="560"/>
      <c r="HU35" s="560"/>
      <c r="HV35" s="560"/>
      <c r="HW35" s="560"/>
      <c r="HX35" s="560"/>
      <c r="HY35" s="560"/>
      <c r="HZ35" s="560"/>
      <c r="IA35" s="560"/>
      <c r="IB35" s="560"/>
      <c r="IC35" s="560"/>
      <c r="ID35" s="560"/>
      <c r="IE35" s="560"/>
      <c r="IF35" s="560"/>
      <c r="IG35" s="560"/>
      <c r="IH35" s="560"/>
      <c r="II35" s="560"/>
      <c r="IJ35" s="560"/>
      <c r="IK35" s="560"/>
      <c r="IL35" s="560"/>
      <c r="IM35" s="560"/>
      <c r="IN35" s="560"/>
      <c r="IO35" s="560"/>
      <c r="IP35" s="560"/>
      <c r="IQ35" s="560"/>
      <c r="IR35" s="560"/>
      <c r="IS35" s="560"/>
      <c r="IT35" s="560"/>
      <c r="IU35" s="561"/>
    </row>
    <row r="36" spans="1:255" ht="15" customHeight="1" thickBot="1">
      <c r="A36" s="593"/>
      <c r="B36" s="602"/>
      <c r="C36" s="606">
        <v>12</v>
      </c>
      <c r="D36" s="607"/>
      <c r="E36" s="607"/>
      <c r="F36" s="608"/>
      <c r="G36" s="608"/>
      <c r="H36" s="608"/>
      <c r="I36" s="608"/>
      <c r="J36" s="608"/>
      <c r="K36" s="608"/>
      <c r="L36" s="609"/>
      <c r="M36" s="560"/>
      <c r="N36" s="560"/>
      <c r="O36" s="560"/>
      <c r="P36" s="560"/>
      <c r="Q36" s="560"/>
      <c r="R36" s="560"/>
      <c r="S36" s="560"/>
      <c r="T36" s="560"/>
      <c r="U36" s="560"/>
      <c r="V36" s="560"/>
      <c r="W36" s="560"/>
      <c r="X36" s="560"/>
      <c r="Y36" s="560"/>
      <c r="Z36" s="560"/>
      <c r="AA36" s="560"/>
      <c r="AB36" s="560"/>
      <c r="AC36" s="560"/>
      <c r="AD36" s="560"/>
      <c r="AE36" s="560"/>
      <c r="AF36" s="560"/>
      <c r="AG36" s="560"/>
      <c r="AH36" s="560"/>
      <c r="AI36" s="560"/>
      <c r="AJ36" s="560"/>
      <c r="AK36" s="560"/>
      <c r="AL36" s="560"/>
      <c r="AM36" s="560"/>
      <c r="AN36" s="560"/>
      <c r="AO36" s="560"/>
      <c r="AP36" s="560"/>
      <c r="AQ36" s="560"/>
      <c r="AR36" s="560"/>
      <c r="AS36" s="560"/>
      <c r="AT36" s="560"/>
      <c r="AU36" s="560"/>
      <c r="AV36" s="560"/>
      <c r="AW36" s="560"/>
      <c r="AX36" s="560"/>
      <c r="AY36" s="560"/>
      <c r="AZ36" s="560"/>
      <c r="BA36" s="560"/>
      <c r="BB36" s="560"/>
      <c r="BC36" s="560"/>
      <c r="BD36" s="560"/>
      <c r="BE36" s="560"/>
      <c r="BF36" s="560"/>
      <c r="BG36" s="560"/>
      <c r="BH36" s="560"/>
      <c r="BI36" s="560"/>
      <c r="BJ36" s="560"/>
      <c r="BK36" s="560"/>
      <c r="BL36" s="560"/>
      <c r="BM36" s="560"/>
      <c r="BN36" s="560"/>
      <c r="BO36" s="560"/>
      <c r="BP36" s="560"/>
      <c r="BQ36" s="560"/>
      <c r="BR36" s="560"/>
      <c r="BS36" s="560"/>
      <c r="BT36" s="560"/>
      <c r="BU36" s="560"/>
      <c r="BV36" s="560"/>
      <c r="BW36" s="560"/>
      <c r="BX36" s="560"/>
      <c r="BY36" s="560"/>
      <c r="BZ36" s="560"/>
      <c r="CA36" s="560"/>
      <c r="CB36" s="560"/>
      <c r="CC36" s="560"/>
      <c r="CD36" s="560"/>
      <c r="CE36" s="560"/>
      <c r="CF36" s="560"/>
      <c r="CG36" s="560"/>
      <c r="CH36" s="560"/>
      <c r="CI36" s="560"/>
      <c r="CJ36" s="560"/>
      <c r="CK36" s="560"/>
      <c r="CL36" s="560"/>
      <c r="CM36" s="560"/>
      <c r="CN36" s="560"/>
      <c r="CO36" s="560"/>
      <c r="CP36" s="560"/>
      <c r="CQ36" s="560"/>
      <c r="CR36" s="560"/>
      <c r="CS36" s="560"/>
      <c r="CT36" s="560"/>
      <c r="CU36" s="560"/>
      <c r="CV36" s="560"/>
      <c r="CW36" s="560"/>
      <c r="CX36" s="560"/>
      <c r="CY36" s="560"/>
      <c r="CZ36" s="560"/>
      <c r="DA36" s="560"/>
      <c r="DB36" s="560"/>
      <c r="DC36" s="560"/>
      <c r="DD36" s="560"/>
      <c r="DE36" s="560"/>
      <c r="DF36" s="560"/>
      <c r="DG36" s="560"/>
      <c r="DH36" s="560"/>
      <c r="DI36" s="560"/>
      <c r="DJ36" s="560"/>
      <c r="DK36" s="560"/>
      <c r="DL36" s="560"/>
      <c r="DM36" s="560"/>
      <c r="DN36" s="560"/>
      <c r="DO36" s="560"/>
      <c r="DP36" s="560"/>
      <c r="DQ36" s="560"/>
      <c r="DR36" s="560"/>
      <c r="DS36" s="560"/>
      <c r="DT36" s="560"/>
      <c r="DU36" s="560"/>
      <c r="DV36" s="560"/>
      <c r="DW36" s="560"/>
      <c r="DX36" s="560"/>
      <c r="DY36" s="560"/>
      <c r="DZ36" s="560"/>
      <c r="EA36" s="560"/>
      <c r="EB36" s="560"/>
      <c r="EC36" s="560"/>
      <c r="ED36" s="560"/>
      <c r="EE36" s="560"/>
      <c r="EF36" s="560"/>
      <c r="EG36" s="560"/>
      <c r="EH36" s="560"/>
      <c r="EI36" s="560"/>
      <c r="EJ36" s="560"/>
      <c r="EK36" s="560"/>
      <c r="EL36" s="560"/>
      <c r="EM36" s="560"/>
      <c r="EN36" s="560"/>
      <c r="EO36" s="560"/>
      <c r="EP36" s="560"/>
      <c r="EQ36" s="560"/>
      <c r="ER36" s="560"/>
      <c r="ES36" s="560"/>
      <c r="ET36" s="560"/>
      <c r="EU36" s="560"/>
      <c r="EV36" s="560"/>
      <c r="EW36" s="560"/>
      <c r="EX36" s="560"/>
      <c r="EY36" s="560"/>
      <c r="EZ36" s="560"/>
      <c r="FA36" s="560"/>
      <c r="FB36" s="560"/>
      <c r="FC36" s="560"/>
      <c r="FD36" s="560"/>
      <c r="FE36" s="560"/>
      <c r="FF36" s="560"/>
      <c r="FG36" s="560"/>
      <c r="FH36" s="560"/>
      <c r="FI36" s="560"/>
      <c r="FJ36" s="560"/>
      <c r="FK36" s="560"/>
      <c r="FL36" s="560"/>
      <c r="FM36" s="560"/>
      <c r="FN36" s="560"/>
      <c r="FO36" s="560"/>
      <c r="FP36" s="560"/>
      <c r="FQ36" s="560"/>
      <c r="FR36" s="560"/>
      <c r="FS36" s="560"/>
      <c r="FT36" s="560"/>
      <c r="FU36" s="560"/>
      <c r="FV36" s="560"/>
      <c r="FW36" s="560"/>
      <c r="FX36" s="560"/>
      <c r="FY36" s="560"/>
      <c r="FZ36" s="560"/>
      <c r="GA36" s="560"/>
      <c r="GB36" s="560"/>
      <c r="GC36" s="560"/>
      <c r="GD36" s="560"/>
      <c r="GE36" s="560"/>
      <c r="GF36" s="560"/>
      <c r="GG36" s="560"/>
      <c r="GH36" s="560"/>
      <c r="GI36" s="560"/>
      <c r="GJ36" s="560"/>
      <c r="GK36" s="560"/>
      <c r="GL36" s="560"/>
      <c r="GM36" s="560"/>
      <c r="GN36" s="560"/>
      <c r="GO36" s="560"/>
      <c r="GP36" s="560"/>
      <c r="GQ36" s="560"/>
      <c r="GR36" s="560"/>
      <c r="GS36" s="560"/>
      <c r="GT36" s="560"/>
      <c r="GU36" s="560"/>
      <c r="GV36" s="560"/>
      <c r="GW36" s="560"/>
      <c r="GX36" s="560"/>
      <c r="GY36" s="560"/>
      <c r="GZ36" s="560"/>
      <c r="HA36" s="560"/>
      <c r="HB36" s="560"/>
      <c r="HC36" s="560"/>
      <c r="HD36" s="560"/>
      <c r="HE36" s="560"/>
      <c r="HF36" s="560"/>
      <c r="HG36" s="560"/>
      <c r="HH36" s="560"/>
      <c r="HI36" s="560"/>
      <c r="HJ36" s="560"/>
      <c r="HK36" s="560"/>
      <c r="HL36" s="560"/>
      <c r="HM36" s="560"/>
      <c r="HN36" s="560"/>
      <c r="HO36" s="560"/>
      <c r="HP36" s="560"/>
      <c r="HQ36" s="560"/>
      <c r="HR36" s="560"/>
      <c r="HS36" s="560"/>
      <c r="HT36" s="560"/>
      <c r="HU36" s="560"/>
      <c r="HV36" s="560"/>
      <c r="HW36" s="560"/>
      <c r="HX36" s="560"/>
      <c r="HY36" s="560"/>
      <c r="HZ36" s="560"/>
      <c r="IA36" s="560"/>
      <c r="IB36" s="560"/>
      <c r="IC36" s="560"/>
      <c r="ID36" s="560"/>
      <c r="IE36" s="560"/>
      <c r="IF36" s="560"/>
      <c r="IG36" s="560"/>
      <c r="IH36" s="560"/>
      <c r="II36" s="560"/>
      <c r="IJ36" s="560"/>
      <c r="IK36" s="560"/>
      <c r="IL36" s="560"/>
      <c r="IM36" s="560"/>
      <c r="IN36" s="560"/>
      <c r="IO36" s="560"/>
      <c r="IP36" s="560"/>
      <c r="IQ36" s="560"/>
      <c r="IR36" s="560"/>
      <c r="IS36" s="560"/>
      <c r="IT36" s="560"/>
      <c r="IU36" s="561"/>
    </row>
    <row r="37" spans="1:255" ht="15.95" customHeight="1" thickBot="1">
      <c r="A37" s="593"/>
      <c r="B37" s="610"/>
      <c r="C37" s="594"/>
      <c r="D37" s="596" t="s">
        <v>184</v>
      </c>
      <c r="E37" s="611"/>
      <c r="F37" s="599">
        <f>SUM(F25:F36)</f>
        <v>2.21</v>
      </c>
      <c r="G37" s="600">
        <f>SUM(G25:G36)</f>
        <v>0</v>
      </c>
      <c r="H37" s="600">
        <f>SUM(H25:H36)</f>
        <v>11689599742</v>
      </c>
      <c r="I37" s="600">
        <f>SUM(I25:I36)</f>
        <v>11293254803</v>
      </c>
      <c r="J37" s="600">
        <f>SUM(J25:J36)</f>
        <v>4117052895</v>
      </c>
      <c r="K37" s="612"/>
      <c r="L37" s="613"/>
      <c r="M37" s="560"/>
      <c r="N37" s="560"/>
      <c r="O37" s="560"/>
      <c r="P37" s="560"/>
      <c r="Q37" s="560"/>
      <c r="R37" s="560"/>
      <c r="S37" s="560"/>
      <c r="T37" s="560"/>
      <c r="U37" s="560"/>
      <c r="V37" s="560"/>
      <c r="W37" s="560"/>
      <c r="X37" s="560"/>
      <c r="Y37" s="560"/>
      <c r="Z37" s="560"/>
      <c r="AA37" s="560"/>
      <c r="AB37" s="560"/>
      <c r="AC37" s="560"/>
      <c r="AD37" s="560"/>
      <c r="AE37" s="560"/>
      <c r="AF37" s="560"/>
      <c r="AG37" s="560"/>
      <c r="AH37" s="560"/>
      <c r="AI37" s="560"/>
      <c r="AJ37" s="560"/>
      <c r="AK37" s="560"/>
      <c r="AL37" s="560"/>
      <c r="AM37" s="560"/>
      <c r="AN37" s="560"/>
      <c r="AO37" s="560"/>
      <c r="AP37" s="560"/>
      <c r="AQ37" s="560"/>
      <c r="AR37" s="560"/>
      <c r="AS37" s="560"/>
      <c r="AT37" s="560"/>
      <c r="AU37" s="560"/>
      <c r="AV37" s="560"/>
      <c r="AW37" s="560"/>
      <c r="AX37" s="560"/>
      <c r="AY37" s="560"/>
      <c r="AZ37" s="560"/>
      <c r="BA37" s="560"/>
      <c r="BB37" s="560"/>
      <c r="BC37" s="560"/>
      <c r="BD37" s="560"/>
      <c r="BE37" s="560"/>
      <c r="BF37" s="560"/>
      <c r="BG37" s="560"/>
      <c r="BH37" s="560"/>
      <c r="BI37" s="560"/>
      <c r="BJ37" s="560"/>
      <c r="BK37" s="560"/>
      <c r="BL37" s="560"/>
      <c r="BM37" s="560"/>
      <c r="BN37" s="560"/>
      <c r="BO37" s="560"/>
      <c r="BP37" s="560"/>
      <c r="BQ37" s="560"/>
      <c r="BR37" s="560"/>
      <c r="BS37" s="560"/>
      <c r="BT37" s="560"/>
      <c r="BU37" s="560"/>
      <c r="BV37" s="560"/>
      <c r="BW37" s="560"/>
      <c r="BX37" s="560"/>
      <c r="BY37" s="560"/>
      <c r="BZ37" s="560"/>
      <c r="CA37" s="560"/>
      <c r="CB37" s="560"/>
      <c r="CC37" s="560"/>
      <c r="CD37" s="560"/>
      <c r="CE37" s="560"/>
      <c r="CF37" s="560"/>
      <c r="CG37" s="560"/>
      <c r="CH37" s="560"/>
      <c r="CI37" s="560"/>
      <c r="CJ37" s="560"/>
      <c r="CK37" s="560"/>
      <c r="CL37" s="560"/>
      <c r="CM37" s="560"/>
      <c r="CN37" s="560"/>
      <c r="CO37" s="560"/>
      <c r="CP37" s="560"/>
      <c r="CQ37" s="560"/>
      <c r="CR37" s="560"/>
      <c r="CS37" s="560"/>
      <c r="CT37" s="560"/>
      <c r="CU37" s="560"/>
      <c r="CV37" s="560"/>
      <c r="CW37" s="560"/>
      <c r="CX37" s="560"/>
      <c r="CY37" s="560"/>
      <c r="CZ37" s="560"/>
      <c r="DA37" s="560"/>
      <c r="DB37" s="560"/>
      <c r="DC37" s="560"/>
      <c r="DD37" s="560"/>
      <c r="DE37" s="560"/>
      <c r="DF37" s="560"/>
      <c r="DG37" s="560"/>
      <c r="DH37" s="560"/>
      <c r="DI37" s="560"/>
      <c r="DJ37" s="560"/>
      <c r="DK37" s="560"/>
      <c r="DL37" s="560"/>
      <c r="DM37" s="560"/>
      <c r="DN37" s="560"/>
      <c r="DO37" s="560"/>
      <c r="DP37" s="560"/>
      <c r="DQ37" s="560"/>
      <c r="DR37" s="560"/>
      <c r="DS37" s="560"/>
      <c r="DT37" s="560"/>
      <c r="DU37" s="560"/>
      <c r="DV37" s="560"/>
      <c r="DW37" s="560"/>
      <c r="DX37" s="560"/>
      <c r="DY37" s="560"/>
      <c r="DZ37" s="560"/>
      <c r="EA37" s="560"/>
      <c r="EB37" s="560"/>
      <c r="EC37" s="560"/>
      <c r="ED37" s="560"/>
      <c r="EE37" s="560"/>
      <c r="EF37" s="560"/>
      <c r="EG37" s="560"/>
      <c r="EH37" s="560"/>
      <c r="EI37" s="560"/>
      <c r="EJ37" s="560"/>
      <c r="EK37" s="560"/>
      <c r="EL37" s="560"/>
      <c r="EM37" s="560"/>
      <c r="EN37" s="560"/>
      <c r="EO37" s="560"/>
      <c r="EP37" s="560"/>
      <c r="EQ37" s="560"/>
      <c r="ER37" s="560"/>
      <c r="ES37" s="560"/>
      <c r="ET37" s="560"/>
      <c r="EU37" s="560"/>
      <c r="EV37" s="560"/>
      <c r="EW37" s="560"/>
      <c r="EX37" s="560"/>
      <c r="EY37" s="560"/>
      <c r="EZ37" s="560"/>
      <c r="FA37" s="560"/>
      <c r="FB37" s="560"/>
      <c r="FC37" s="560"/>
      <c r="FD37" s="560"/>
      <c r="FE37" s="560"/>
      <c r="FF37" s="560"/>
      <c r="FG37" s="560"/>
      <c r="FH37" s="560"/>
      <c r="FI37" s="560"/>
      <c r="FJ37" s="560"/>
      <c r="FK37" s="560"/>
      <c r="FL37" s="560"/>
      <c r="FM37" s="560"/>
      <c r="FN37" s="560"/>
      <c r="FO37" s="560"/>
      <c r="FP37" s="560"/>
      <c r="FQ37" s="560"/>
      <c r="FR37" s="560"/>
      <c r="FS37" s="560"/>
      <c r="FT37" s="560"/>
      <c r="FU37" s="560"/>
      <c r="FV37" s="560"/>
      <c r="FW37" s="560"/>
      <c r="FX37" s="560"/>
      <c r="FY37" s="560"/>
      <c r="FZ37" s="560"/>
      <c r="GA37" s="560"/>
      <c r="GB37" s="560"/>
      <c r="GC37" s="560"/>
      <c r="GD37" s="560"/>
      <c r="GE37" s="560"/>
      <c r="GF37" s="560"/>
      <c r="GG37" s="560"/>
      <c r="GH37" s="560"/>
      <c r="GI37" s="560"/>
      <c r="GJ37" s="560"/>
      <c r="GK37" s="560"/>
      <c r="GL37" s="560"/>
      <c r="GM37" s="560"/>
      <c r="GN37" s="560"/>
      <c r="GO37" s="560"/>
      <c r="GP37" s="560"/>
      <c r="GQ37" s="560"/>
      <c r="GR37" s="560"/>
      <c r="GS37" s="560"/>
      <c r="GT37" s="560"/>
      <c r="GU37" s="560"/>
      <c r="GV37" s="560"/>
      <c r="GW37" s="560"/>
      <c r="GX37" s="560"/>
      <c r="GY37" s="560"/>
      <c r="GZ37" s="560"/>
      <c r="HA37" s="560"/>
      <c r="HB37" s="560"/>
      <c r="HC37" s="560"/>
      <c r="HD37" s="560"/>
      <c r="HE37" s="560"/>
      <c r="HF37" s="560"/>
      <c r="HG37" s="560"/>
      <c r="HH37" s="560"/>
      <c r="HI37" s="560"/>
      <c r="HJ37" s="560"/>
      <c r="HK37" s="560"/>
      <c r="HL37" s="560"/>
      <c r="HM37" s="560"/>
      <c r="HN37" s="560"/>
      <c r="HO37" s="560"/>
      <c r="HP37" s="560"/>
      <c r="HQ37" s="560"/>
      <c r="HR37" s="560"/>
      <c r="HS37" s="560"/>
      <c r="HT37" s="560"/>
      <c r="HU37" s="560"/>
      <c r="HV37" s="560"/>
      <c r="HW37" s="560"/>
      <c r="HX37" s="560"/>
      <c r="HY37" s="560"/>
      <c r="HZ37" s="560"/>
      <c r="IA37" s="560"/>
      <c r="IB37" s="560"/>
      <c r="IC37" s="560"/>
      <c r="ID37" s="560"/>
      <c r="IE37" s="560"/>
      <c r="IF37" s="560"/>
      <c r="IG37" s="560"/>
      <c r="IH37" s="560"/>
      <c r="II37" s="560"/>
      <c r="IJ37" s="560"/>
      <c r="IK37" s="560"/>
      <c r="IL37" s="560"/>
      <c r="IM37" s="560"/>
      <c r="IN37" s="560"/>
      <c r="IO37" s="560"/>
      <c r="IP37" s="560"/>
      <c r="IQ37" s="560"/>
      <c r="IR37" s="560"/>
      <c r="IS37" s="560"/>
      <c r="IT37" s="560"/>
      <c r="IU37" s="561"/>
    </row>
    <row r="38" spans="1:255" ht="24" customHeight="1" thickBot="1">
      <c r="A38" s="593"/>
      <c r="B38" s="614" t="s">
        <v>195</v>
      </c>
      <c r="C38" s="615"/>
      <c r="D38" s="1234" t="s">
        <v>1538</v>
      </c>
      <c r="E38" s="1243"/>
      <c r="F38" s="1243"/>
      <c r="G38" s="1243"/>
      <c r="H38" s="1243"/>
      <c r="I38" s="1243"/>
      <c r="J38" s="1243"/>
      <c r="K38" s="1244"/>
      <c r="L38" s="613"/>
      <c r="M38" s="560"/>
      <c r="N38" s="560"/>
      <c r="O38" s="560"/>
      <c r="P38" s="560"/>
      <c r="Q38" s="560"/>
      <c r="R38" s="560"/>
      <c r="S38" s="560"/>
      <c r="T38" s="560"/>
      <c r="U38" s="560"/>
      <c r="V38" s="560"/>
      <c r="W38" s="560"/>
      <c r="X38" s="560"/>
      <c r="Y38" s="560"/>
      <c r="Z38" s="560"/>
      <c r="AA38" s="560"/>
      <c r="AB38" s="560"/>
      <c r="AC38" s="560"/>
      <c r="AD38" s="560"/>
      <c r="AE38" s="560"/>
      <c r="AF38" s="560"/>
      <c r="AG38" s="560"/>
      <c r="AH38" s="560"/>
      <c r="AI38" s="560"/>
      <c r="AJ38" s="560"/>
      <c r="AK38" s="560"/>
      <c r="AL38" s="560"/>
      <c r="AM38" s="560"/>
      <c r="AN38" s="560"/>
      <c r="AO38" s="560"/>
      <c r="AP38" s="560"/>
      <c r="AQ38" s="560"/>
      <c r="AR38" s="560"/>
      <c r="AS38" s="560"/>
      <c r="AT38" s="560"/>
      <c r="AU38" s="560"/>
      <c r="AV38" s="560"/>
      <c r="AW38" s="560"/>
      <c r="AX38" s="560"/>
      <c r="AY38" s="560"/>
      <c r="AZ38" s="560"/>
      <c r="BA38" s="560"/>
      <c r="BB38" s="560"/>
      <c r="BC38" s="560"/>
      <c r="BD38" s="560"/>
      <c r="BE38" s="560"/>
      <c r="BF38" s="560"/>
      <c r="BG38" s="560"/>
      <c r="BH38" s="560"/>
      <c r="BI38" s="560"/>
      <c r="BJ38" s="560"/>
      <c r="BK38" s="560"/>
      <c r="BL38" s="560"/>
      <c r="BM38" s="560"/>
      <c r="BN38" s="560"/>
      <c r="BO38" s="560"/>
      <c r="BP38" s="560"/>
      <c r="BQ38" s="560"/>
      <c r="BR38" s="560"/>
      <c r="BS38" s="560"/>
      <c r="BT38" s="560"/>
      <c r="BU38" s="560"/>
      <c r="BV38" s="560"/>
      <c r="BW38" s="560"/>
      <c r="BX38" s="560"/>
      <c r="BY38" s="560"/>
      <c r="BZ38" s="560"/>
      <c r="CA38" s="560"/>
      <c r="CB38" s="560"/>
      <c r="CC38" s="560"/>
      <c r="CD38" s="560"/>
      <c r="CE38" s="560"/>
      <c r="CF38" s="560"/>
      <c r="CG38" s="560"/>
      <c r="CH38" s="560"/>
      <c r="CI38" s="560"/>
      <c r="CJ38" s="560"/>
      <c r="CK38" s="560"/>
      <c r="CL38" s="560"/>
      <c r="CM38" s="560"/>
      <c r="CN38" s="560"/>
      <c r="CO38" s="560"/>
      <c r="CP38" s="560"/>
      <c r="CQ38" s="560"/>
      <c r="CR38" s="560"/>
      <c r="CS38" s="560"/>
      <c r="CT38" s="560"/>
      <c r="CU38" s="560"/>
      <c r="CV38" s="560"/>
      <c r="CW38" s="560"/>
      <c r="CX38" s="560"/>
      <c r="CY38" s="560"/>
      <c r="CZ38" s="560"/>
      <c r="DA38" s="560"/>
      <c r="DB38" s="560"/>
      <c r="DC38" s="560"/>
      <c r="DD38" s="560"/>
      <c r="DE38" s="560"/>
      <c r="DF38" s="560"/>
      <c r="DG38" s="560"/>
      <c r="DH38" s="560"/>
      <c r="DI38" s="560"/>
      <c r="DJ38" s="560"/>
      <c r="DK38" s="560"/>
      <c r="DL38" s="560"/>
      <c r="DM38" s="560"/>
      <c r="DN38" s="560"/>
      <c r="DO38" s="560"/>
      <c r="DP38" s="560"/>
      <c r="DQ38" s="560"/>
      <c r="DR38" s="560"/>
      <c r="DS38" s="560"/>
      <c r="DT38" s="560"/>
      <c r="DU38" s="560"/>
      <c r="DV38" s="560"/>
      <c r="DW38" s="560"/>
      <c r="DX38" s="560"/>
      <c r="DY38" s="560"/>
      <c r="DZ38" s="560"/>
      <c r="EA38" s="560"/>
      <c r="EB38" s="560"/>
      <c r="EC38" s="560"/>
      <c r="ED38" s="560"/>
      <c r="EE38" s="560"/>
      <c r="EF38" s="560"/>
      <c r="EG38" s="560"/>
      <c r="EH38" s="560"/>
      <c r="EI38" s="560"/>
      <c r="EJ38" s="560"/>
      <c r="EK38" s="560"/>
      <c r="EL38" s="560"/>
      <c r="EM38" s="560"/>
      <c r="EN38" s="560"/>
      <c r="EO38" s="560"/>
      <c r="EP38" s="560"/>
      <c r="EQ38" s="560"/>
      <c r="ER38" s="560"/>
      <c r="ES38" s="560"/>
      <c r="ET38" s="560"/>
      <c r="EU38" s="560"/>
      <c r="EV38" s="560"/>
      <c r="EW38" s="560"/>
      <c r="EX38" s="560"/>
      <c r="EY38" s="560"/>
      <c r="EZ38" s="560"/>
      <c r="FA38" s="560"/>
      <c r="FB38" s="560"/>
      <c r="FC38" s="560"/>
      <c r="FD38" s="560"/>
      <c r="FE38" s="560"/>
      <c r="FF38" s="560"/>
      <c r="FG38" s="560"/>
      <c r="FH38" s="560"/>
      <c r="FI38" s="560"/>
      <c r="FJ38" s="560"/>
      <c r="FK38" s="560"/>
      <c r="FL38" s="560"/>
      <c r="FM38" s="560"/>
      <c r="FN38" s="560"/>
      <c r="FO38" s="560"/>
      <c r="FP38" s="560"/>
      <c r="FQ38" s="560"/>
      <c r="FR38" s="560"/>
      <c r="FS38" s="560"/>
      <c r="FT38" s="560"/>
      <c r="FU38" s="560"/>
      <c r="FV38" s="560"/>
      <c r="FW38" s="560"/>
      <c r="FX38" s="560"/>
      <c r="FY38" s="560"/>
      <c r="FZ38" s="560"/>
      <c r="GA38" s="560"/>
      <c r="GB38" s="560"/>
      <c r="GC38" s="560"/>
      <c r="GD38" s="560"/>
      <c r="GE38" s="560"/>
      <c r="GF38" s="560"/>
      <c r="GG38" s="560"/>
      <c r="GH38" s="560"/>
      <c r="GI38" s="560"/>
      <c r="GJ38" s="560"/>
      <c r="GK38" s="560"/>
      <c r="GL38" s="560"/>
      <c r="GM38" s="560"/>
      <c r="GN38" s="560"/>
      <c r="GO38" s="560"/>
      <c r="GP38" s="560"/>
      <c r="GQ38" s="560"/>
      <c r="GR38" s="560"/>
      <c r="GS38" s="560"/>
      <c r="GT38" s="560"/>
      <c r="GU38" s="560"/>
      <c r="GV38" s="560"/>
      <c r="GW38" s="560"/>
      <c r="GX38" s="560"/>
      <c r="GY38" s="560"/>
      <c r="GZ38" s="560"/>
      <c r="HA38" s="560"/>
      <c r="HB38" s="560"/>
      <c r="HC38" s="560"/>
      <c r="HD38" s="560"/>
      <c r="HE38" s="560"/>
      <c r="HF38" s="560"/>
      <c r="HG38" s="560"/>
      <c r="HH38" s="560"/>
      <c r="HI38" s="560"/>
      <c r="HJ38" s="560"/>
      <c r="HK38" s="560"/>
      <c r="HL38" s="560"/>
      <c r="HM38" s="560"/>
      <c r="HN38" s="560"/>
      <c r="HO38" s="560"/>
      <c r="HP38" s="560"/>
      <c r="HQ38" s="560"/>
      <c r="HR38" s="560"/>
      <c r="HS38" s="560"/>
      <c r="HT38" s="560"/>
      <c r="HU38" s="560"/>
      <c r="HV38" s="560"/>
      <c r="HW38" s="560"/>
      <c r="HX38" s="560"/>
      <c r="HY38" s="560"/>
      <c r="HZ38" s="560"/>
      <c r="IA38" s="560"/>
      <c r="IB38" s="560"/>
      <c r="IC38" s="560"/>
      <c r="ID38" s="560"/>
      <c r="IE38" s="560"/>
      <c r="IF38" s="560"/>
      <c r="IG38" s="560"/>
      <c r="IH38" s="560"/>
      <c r="II38" s="560"/>
      <c r="IJ38" s="560"/>
      <c r="IK38" s="560"/>
      <c r="IL38" s="560"/>
      <c r="IM38" s="560"/>
      <c r="IN38" s="560"/>
      <c r="IO38" s="560"/>
      <c r="IP38" s="560"/>
      <c r="IQ38" s="560"/>
      <c r="IR38" s="560"/>
      <c r="IS38" s="560"/>
      <c r="IT38" s="560"/>
      <c r="IU38" s="561"/>
    </row>
    <row r="39" spans="1:255" ht="24" customHeight="1" thickBot="1">
      <c r="A39" s="593"/>
      <c r="B39" s="614" t="s">
        <v>197</v>
      </c>
      <c r="C39" s="615"/>
      <c r="D39" s="1234" t="s">
        <v>198</v>
      </c>
      <c r="E39" s="1243"/>
      <c r="F39" s="1243"/>
      <c r="G39" s="1243"/>
      <c r="H39" s="1243"/>
      <c r="I39" s="1243"/>
      <c r="J39" s="1243"/>
      <c r="K39" s="1244"/>
      <c r="L39" s="559"/>
      <c r="M39" s="560"/>
      <c r="N39" s="560"/>
      <c r="O39" s="560"/>
      <c r="P39" s="560"/>
      <c r="Q39" s="560"/>
      <c r="R39" s="560"/>
      <c r="S39" s="560"/>
      <c r="T39" s="560"/>
      <c r="U39" s="560"/>
      <c r="V39" s="560"/>
      <c r="W39" s="560"/>
      <c r="X39" s="560"/>
      <c r="Y39" s="560"/>
      <c r="Z39" s="560"/>
      <c r="AA39" s="560"/>
      <c r="AB39" s="560"/>
      <c r="AC39" s="560"/>
      <c r="AD39" s="560"/>
      <c r="AE39" s="560"/>
      <c r="AF39" s="560"/>
      <c r="AG39" s="560"/>
      <c r="AH39" s="560"/>
      <c r="AI39" s="560"/>
      <c r="AJ39" s="560"/>
      <c r="AK39" s="560"/>
      <c r="AL39" s="560"/>
      <c r="AM39" s="560"/>
      <c r="AN39" s="560"/>
      <c r="AO39" s="560"/>
      <c r="AP39" s="560"/>
      <c r="AQ39" s="560"/>
      <c r="AR39" s="560"/>
      <c r="AS39" s="560"/>
      <c r="AT39" s="560"/>
      <c r="AU39" s="560"/>
      <c r="AV39" s="560"/>
      <c r="AW39" s="560"/>
      <c r="AX39" s="560"/>
      <c r="AY39" s="560"/>
      <c r="AZ39" s="560"/>
      <c r="BA39" s="560"/>
      <c r="BB39" s="560"/>
      <c r="BC39" s="560"/>
      <c r="BD39" s="560"/>
      <c r="BE39" s="560"/>
      <c r="BF39" s="560"/>
      <c r="BG39" s="560"/>
      <c r="BH39" s="560"/>
      <c r="BI39" s="560"/>
      <c r="BJ39" s="560"/>
      <c r="BK39" s="560"/>
      <c r="BL39" s="560"/>
      <c r="BM39" s="560"/>
      <c r="BN39" s="560"/>
      <c r="BO39" s="560"/>
      <c r="BP39" s="560"/>
      <c r="BQ39" s="560"/>
      <c r="BR39" s="560"/>
      <c r="BS39" s="560"/>
      <c r="BT39" s="560"/>
      <c r="BU39" s="560"/>
      <c r="BV39" s="560"/>
      <c r="BW39" s="560"/>
      <c r="BX39" s="560"/>
      <c r="BY39" s="560"/>
      <c r="BZ39" s="560"/>
      <c r="CA39" s="560"/>
      <c r="CB39" s="560"/>
      <c r="CC39" s="560"/>
      <c r="CD39" s="560"/>
      <c r="CE39" s="560"/>
      <c r="CF39" s="560"/>
      <c r="CG39" s="560"/>
      <c r="CH39" s="560"/>
      <c r="CI39" s="560"/>
      <c r="CJ39" s="560"/>
      <c r="CK39" s="560"/>
      <c r="CL39" s="560"/>
      <c r="CM39" s="560"/>
      <c r="CN39" s="560"/>
      <c r="CO39" s="560"/>
      <c r="CP39" s="560"/>
      <c r="CQ39" s="560"/>
      <c r="CR39" s="560"/>
      <c r="CS39" s="560"/>
      <c r="CT39" s="560"/>
      <c r="CU39" s="560"/>
      <c r="CV39" s="560"/>
      <c r="CW39" s="560"/>
      <c r="CX39" s="560"/>
      <c r="CY39" s="560"/>
      <c r="CZ39" s="560"/>
      <c r="DA39" s="560"/>
      <c r="DB39" s="560"/>
      <c r="DC39" s="560"/>
      <c r="DD39" s="560"/>
      <c r="DE39" s="560"/>
      <c r="DF39" s="560"/>
      <c r="DG39" s="560"/>
      <c r="DH39" s="560"/>
      <c r="DI39" s="560"/>
      <c r="DJ39" s="560"/>
      <c r="DK39" s="560"/>
      <c r="DL39" s="560"/>
      <c r="DM39" s="560"/>
      <c r="DN39" s="560"/>
      <c r="DO39" s="560"/>
      <c r="DP39" s="560"/>
      <c r="DQ39" s="560"/>
      <c r="DR39" s="560"/>
      <c r="DS39" s="560"/>
      <c r="DT39" s="560"/>
      <c r="DU39" s="560"/>
      <c r="DV39" s="560"/>
      <c r="DW39" s="560"/>
      <c r="DX39" s="560"/>
      <c r="DY39" s="560"/>
      <c r="DZ39" s="560"/>
      <c r="EA39" s="560"/>
      <c r="EB39" s="560"/>
      <c r="EC39" s="560"/>
      <c r="ED39" s="560"/>
      <c r="EE39" s="560"/>
      <c r="EF39" s="560"/>
      <c r="EG39" s="560"/>
      <c r="EH39" s="560"/>
      <c r="EI39" s="560"/>
      <c r="EJ39" s="560"/>
      <c r="EK39" s="560"/>
      <c r="EL39" s="560"/>
      <c r="EM39" s="560"/>
      <c r="EN39" s="560"/>
      <c r="EO39" s="560"/>
      <c r="EP39" s="560"/>
      <c r="EQ39" s="560"/>
      <c r="ER39" s="560"/>
      <c r="ES39" s="560"/>
      <c r="ET39" s="560"/>
      <c r="EU39" s="560"/>
      <c r="EV39" s="560"/>
      <c r="EW39" s="560"/>
      <c r="EX39" s="560"/>
      <c r="EY39" s="560"/>
      <c r="EZ39" s="560"/>
      <c r="FA39" s="560"/>
      <c r="FB39" s="560"/>
      <c r="FC39" s="560"/>
      <c r="FD39" s="560"/>
      <c r="FE39" s="560"/>
      <c r="FF39" s="560"/>
      <c r="FG39" s="560"/>
      <c r="FH39" s="560"/>
      <c r="FI39" s="560"/>
      <c r="FJ39" s="560"/>
      <c r="FK39" s="560"/>
      <c r="FL39" s="560"/>
      <c r="FM39" s="560"/>
      <c r="FN39" s="560"/>
      <c r="FO39" s="560"/>
      <c r="FP39" s="560"/>
      <c r="FQ39" s="560"/>
      <c r="FR39" s="560"/>
      <c r="FS39" s="560"/>
      <c r="FT39" s="560"/>
      <c r="FU39" s="560"/>
      <c r="FV39" s="560"/>
      <c r="FW39" s="560"/>
      <c r="FX39" s="560"/>
      <c r="FY39" s="560"/>
      <c r="FZ39" s="560"/>
      <c r="GA39" s="560"/>
      <c r="GB39" s="560"/>
      <c r="GC39" s="560"/>
      <c r="GD39" s="560"/>
      <c r="GE39" s="560"/>
      <c r="GF39" s="560"/>
      <c r="GG39" s="560"/>
      <c r="GH39" s="560"/>
      <c r="GI39" s="560"/>
      <c r="GJ39" s="560"/>
      <c r="GK39" s="560"/>
      <c r="GL39" s="560"/>
      <c r="GM39" s="560"/>
      <c r="GN39" s="560"/>
      <c r="GO39" s="560"/>
      <c r="GP39" s="560"/>
      <c r="GQ39" s="560"/>
      <c r="GR39" s="560"/>
      <c r="GS39" s="560"/>
      <c r="GT39" s="560"/>
      <c r="GU39" s="560"/>
      <c r="GV39" s="560"/>
      <c r="GW39" s="560"/>
      <c r="GX39" s="560"/>
      <c r="GY39" s="560"/>
      <c r="GZ39" s="560"/>
      <c r="HA39" s="560"/>
      <c r="HB39" s="560"/>
      <c r="HC39" s="560"/>
      <c r="HD39" s="560"/>
      <c r="HE39" s="560"/>
      <c r="HF39" s="560"/>
      <c r="HG39" s="560"/>
      <c r="HH39" s="560"/>
      <c r="HI39" s="560"/>
      <c r="HJ39" s="560"/>
      <c r="HK39" s="560"/>
      <c r="HL39" s="560"/>
      <c r="HM39" s="560"/>
      <c r="HN39" s="560"/>
      <c r="HO39" s="560"/>
      <c r="HP39" s="560"/>
      <c r="HQ39" s="560"/>
      <c r="HR39" s="560"/>
      <c r="HS39" s="560"/>
      <c r="HT39" s="560"/>
      <c r="HU39" s="560"/>
      <c r="HV39" s="560"/>
      <c r="HW39" s="560"/>
      <c r="HX39" s="560"/>
      <c r="HY39" s="560"/>
      <c r="HZ39" s="560"/>
      <c r="IA39" s="560"/>
      <c r="IB39" s="560"/>
      <c r="IC39" s="560"/>
      <c r="ID39" s="560"/>
      <c r="IE39" s="560"/>
      <c r="IF39" s="560"/>
      <c r="IG39" s="560"/>
      <c r="IH39" s="560"/>
      <c r="II39" s="560"/>
      <c r="IJ39" s="560"/>
      <c r="IK39" s="560"/>
      <c r="IL39" s="560"/>
      <c r="IM39" s="560"/>
      <c r="IN39" s="560"/>
      <c r="IO39" s="560"/>
      <c r="IP39" s="560"/>
      <c r="IQ39" s="560"/>
      <c r="IR39" s="560"/>
      <c r="IS39" s="560"/>
      <c r="IT39" s="560"/>
      <c r="IU39" s="561"/>
    </row>
    <row r="40" spans="1:255" ht="15" customHeight="1" thickBot="1">
      <c r="A40" s="569"/>
      <c r="B40" s="616"/>
      <c r="C40" s="617"/>
      <c r="D40" s="618"/>
      <c r="E40" s="618"/>
      <c r="F40" s="568"/>
      <c r="G40" s="568"/>
      <c r="H40" s="568"/>
      <c r="I40" s="568"/>
      <c r="J40" s="568"/>
      <c r="K40" s="568"/>
      <c r="L40" s="560"/>
      <c r="M40" s="560"/>
      <c r="N40" s="560"/>
      <c r="O40" s="560"/>
      <c r="P40" s="560"/>
      <c r="Q40" s="560"/>
      <c r="R40" s="560"/>
      <c r="S40" s="560"/>
      <c r="T40" s="560"/>
      <c r="U40" s="560"/>
      <c r="V40" s="560"/>
      <c r="W40" s="560"/>
      <c r="X40" s="560"/>
      <c r="Y40" s="560"/>
      <c r="Z40" s="560"/>
      <c r="AA40" s="560"/>
      <c r="AB40" s="560"/>
      <c r="AC40" s="560"/>
      <c r="AD40" s="560"/>
      <c r="AE40" s="560"/>
      <c r="AF40" s="560"/>
      <c r="AG40" s="560"/>
      <c r="AH40" s="560"/>
      <c r="AI40" s="560"/>
      <c r="AJ40" s="560"/>
      <c r="AK40" s="560"/>
      <c r="AL40" s="560"/>
      <c r="AM40" s="560"/>
      <c r="AN40" s="560"/>
      <c r="AO40" s="560"/>
      <c r="AP40" s="560"/>
      <c r="AQ40" s="560"/>
      <c r="AR40" s="560"/>
      <c r="AS40" s="560"/>
      <c r="AT40" s="560"/>
      <c r="AU40" s="560"/>
      <c r="AV40" s="560"/>
      <c r="AW40" s="560"/>
      <c r="AX40" s="560"/>
      <c r="AY40" s="560"/>
      <c r="AZ40" s="560"/>
      <c r="BA40" s="560"/>
      <c r="BB40" s="560"/>
      <c r="BC40" s="560"/>
      <c r="BD40" s="560"/>
      <c r="BE40" s="560"/>
      <c r="BF40" s="560"/>
      <c r="BG40" s="560"/>
      <c r="BH40" s="560"/>
      <c r="BI40" s="560"/>
      <c r="BJ40" s="560"/>
      <c r="BK40" s="560"/>
      <c r="BL40" s="560"/>
      <c r="BM40" s="560"/>
      <c r="BN40" s="560"/>
      <c r="BO40" s="560"/>
      <c r="BP40" s="560"/>
      <c r="BQ40" s="560"/>
      <c r="BR40" s="560"/>
      <c r="BS40" s="560"/>
      <c r="BT40" s="560"/>
      <c r="BU40" s="560"/>
      <c r="BV40" s="560"/>
      <c r="BW40" s="560"/>
      <c r="BX40" s="560"/>
      <c r="BY40" s="560"/>
      <c r="BZ40" s="560"/>
      <c r="CA40" s="560"/>
      <c r="CB40" s="560"/>
      <c r="CC40" s="560"/>
      <c r="CD40" s="560"/>
      <c r="CE40" s="560"/>
      <c r="CF40" s="560"/>
      <c r="CG40" s="560"/>
      <c r="CH40" s="560"/>
      <c r="CI40" s="560"/>
      <c r="CJ40" s="560"/>
      <c r="CK40" s="560"/>
      <c r="CL40" s="560"/>
      <c r="CM40" s="560"/>
      <c r="CN40" s="560"/>
      <c r="CO40" s="560"/>
      <c r="CP40" s="560"/>
      <c r="CQ40" s="560"/>
      <c r="CR40" s="560"/>
      <c r="CS40" s="560"/>
      <c r="CT40" s="560"/>
      <c r="CU40" s="560"/>
      <c r="CV40" s="560"/>
      <c r="CW40" s="560"/>
      <c r="CX40" s="560"/>
      <c r="CY40" s="560"/>
      <c r="CZ40" s="560"/>
      <c r="DA40" s="560"/>
      <c r="DB40" s="560"/>
      <c r="DC40" s="560"/>
      <c r="DD40" s="560"/>
      <c r="DE40" s="560"/>
      <c r="DF40" s="560"/>
      <c r="DG40" s="560"/>
      <c r="DH40" s="560"/>
      <c r="DI40" s="560"/>
      <c r="DJ40" s="560"/>
      <c r="DK40" s="560"/>
      <c r="DL40" s="560"/>
      <c r="DM40" s="560"/>
      <c r="DN40" s="560"/>
      <c r="DO40" s="560"/>
      <c r="DP40" s="560"/>
      <c r="DQ40" s="560"/>
      <c r="DR40" s="560"/>
      <c r="DS40" s="560"/>
      <c r="DT40" s="560"/>
      <c r="DU40" s="560"/>
      <c r="DV40" s="560"/>
      <c r="DW40" s="560"/>
      <c r="DX40" s="560"/>
      <c r="DY40" s="560"/>
      <c r="DZ40" s="560"/>
      <c r="EA40" s="560"/>
      <c r="EB40" s="560"/>
      <c r="EC40" s="560"/>
      <c r="ED40" s="560"/>
      <c r="EE40" s="560"/>
      <c r="EF40" s="560"/>
      <c r="EG40" s="560"/>
      <c r="EH40" s="560"/>
      <c r="EI40" s="560"/>
      <c r="EJ40" s="560"/>
      <c r="EK40" s="560"/>
      <c r="EL40" s="560"/>
      <c r="EM40" s="560"/>
      <c r="EN40" s="560"/>
      <c r="EO40" s="560"/>
      <c r="EP40" s="560"/>
      <c r="EQ40" s="560"/>
      <c r="ER40" s="560"/>
      <c r="ES40" s="560"/>
      <c r="ET40" s="560"/>
      <c r="EU40" s="560"/>
      <c r="EV40" s="560"/>
      <c r="EW40" s="560"/>
      <c r="EX40" s="560"/>
      <c r="EY40" s="560"/>
      <c r="EZ40" s="560"/>
      <c r="FA40" s="560"/>
      <c r="FB40" s="560"/>
      <c r="FC40" s="560"/>
      <c r="FD40" s="560"/>
      <c r="FE40" s="560"/>
      <c r="FF40" s="560"/>
      <c r="FG40" s="560"/>
      <c r="FH40" s="560"/>
      <c r="FI40" s="560"/>
      <c r="FJ40" s="560"/>
      <c r="FK40" s="560"/>
      <c r="FL40" s="560"/>
      <c r="FM40" s="560"/>
      <c r="FN40" s="560"/>
      <c r="FO40" s="560"/>
      <c r="FP40" s="560"/>
      <c r="FQ40" s="560"/>
      <c r="FR40" s="560"/>
      <c r="FS40" s="560"/>
      <c r="FT40" s="560"/>
      <c r="FU40" s="560"/>
      <c r="FV40" s="560"/>
      <c r="FW40" s="560"/>
      <c r="FX40" s="560"/>
      <c r="FY40" s="560"/>
      <c r="FZ40" s="560"/>
      <c r="GA40" s="560"/>
      <c r="GB40" s="560"/>
      <c r="GC40" s="560"/>
      <c r="GD40" s="560"/>
      <c r="GE40" s="560"/>
      <c r="GF40" s="560"/>
      <c r="GG40" s="560"/>
      <c r="GH40" s="560"/>
      <c r="GI40" s="560"/>
      <c r="GJ40" s="560"/>
      <c r="GK40" s="560"/>
      <c r="GL40" s="560"/>
      <c r="GM40" s="560"/>
      <c r="GN40" s="560"/>
      <c r="GO40" s="560"/>
      <c r="GP40" s="560"/>
      <c r="GQ40" s="560"/>
      <c r="GR40" s="560"/>
      <c r="GS40" s="560"/>
      <c r="GT40" s="560"/>
      <c r="GU40" s="560"/>
      <c r="GV40" s="560"/>
      <c r="GW40" s="560"/>
      <c r="GX40" s="560"/>
      <c r="GY40" s="560"/>
      <c r="GZ40" s="560"/>
      <c r="HA40" s="560"/>
      <c r="HB40" s="560"/>
      <c r="HC40" s="560"/>
      <c r="HD40" s="560"/>
      <c r="HE40" s="560"/>
      <c r="HF40" s="560"/>
      <c r="HG40" s="560"/>
      <c r="HH40" s="560"/>
      <c r="HI40" s="560"/>
      <c r="HJ40" s="560"/>
      <c r="HK40" s="560"/>
      <c r="HL40" s="560"/>
      <c r="HM40" s="560"/>
      <c r="HN40" s="560"/>
      <c r="HO40" s="560"/>
      <c r="HP40" s="560"/>
      <c r="HQ40" s="560"/>
      <c r="HR40" s="560"/>
      <c r="HS40" s="560"/>
      <c r="HT40" s="560"/>
      <c r="HU40" s="560"/>
      <c r="HV40" s="560"/>
      <c r="HW40" s="560"/>
      <c r="HX40" s="560"/>
      <c r="HY40" s="560"/>
      <c r="HZ40" s="560"/>
      <c r="IA40" s="560"/>
      <c r="IB40" s="560"/>
      <c r="IC40" s="560"/>
      <c r="ID40" s="560"/>
      <c r="IE40" s="560"/>
      <c r="IF40" s="560"/>
      <c r="IG40" s="560"/>
      <c r="IH40" s="560"/>
      <c r="II40" s="560"/>
      <c r="IJ40" s="560"/>
      <c r="IK40" s="560"/>
      <c r="IL40" s="560"/>
      <c r="IM40" s="560"/>
      <c r="IN40" s="560"/>
      <c r="IO40" s="560"/>
      <c r="IP40" s="560"/>
      <c r="IQ40" s="560"/>
      <c r="IR40" s="560"/>
      <c r="IS40" s="560"/>
      <c r="IT40" s="560"/>
      <c r="IU40" s="561"/>
    </row>
    <row r="41" spans="1:255" ht="24" customHeight="1" thickBot="1">
      <c r="A41" s="593"/>
      <c r="B41" s="1221" t="s">
        <v>199</v>
      </c>
      <c r="C41" s="1222"/>
      <c r="D41" s="1222"/>
      <c r="E41" s="619"/>
      <c r="F41" s="559"/>
      <c r="G41" s="560"/>
      <c r="H41" s="560"/>
      <c r="I41" s="560"/>
      <c r="J41" s="560"/>
      <c r="K41" s="560"/>
      <c r="L41" s="560"/>
      <c r="M41" s="560"/>
      <c r="N41" s="560"/>
      <c r="O41" s="560"/>
      <c r="P41" s="560"/>
      <c r="Q41" s="560"/>
      <c r="R41" s="560"/>
      <c r="S41" s="560"/>
      <c r="T41" s="560"/>
      <c r="U41" s="560"/>
      <c r="V41" s="560"/>
      <c r="W41" s="560"/>
      <c r="X41" s="560"/>
      <c r="Y41" s="560"/>
      <c r="Z41" s="560"/>
      <c r="AA41" s="560"/>
      <c r="AB41" s="560"/>
      <c r="AC41" s="560"/>
      <c r="AD41" s="560"/>
      <c r="AE41" s="560"/>
      <c r="AF41" s="560"/>
      <c r="AG41" s="560"/>
      <c r="AH41" s="560"/>
      <c r="AI41" s="560"/>
      <c r="AJ41" s="560"/>
      <c r="AK41" s="560"/>
      <c r="AL41" s="560"/>
      <c r="AM41" s="560"/>
      <c r="AN41" s="560"/>
      <c r="AO41" s="560"/>
      <c r="AP41" s="560"/>
      <c r="AQ41" s="560"/>
      <c r="AR41" s="560"/>
      <c r="AS41" s="560"/>
      <c r="AT41" s="560"/>
      <c r="AU41" s="560"/>
      <c r="AV41" s="560"/>
      <c r="AW41" s="560"/>
      <c r="AX41" s="560"/>
      <c r="AY41" s="560"/>
      <c r="AZ41" s="560"/>
      <c r="BA41" s="560"/>
      <c r="BB41" s="560"/>
      <c r="BC41" s="560"/>
      <c r="BD41" s="560"/>
      <c r="BE41" s="560"/>
      <c r="BF41" s="560"/>
      <c r="BG41" s="560"/>
      <c r="BH41" s="560"/>
      <c r="BI41" s="560"/>
      <c r="BJ41" s="560"/>
      <c r="BK41" s="560"/>
      <c r="BL41" s="560"/>
      <c r="BM41" s="560"/>
      <c r="BN41" s="560"/>
      <c r="BO41" s="560"/>
      <c r="BP41" s="560"/>
      <c r="BQ41" s="560"/>
      <c r="BR41" s="560"/>
      <c r="BS41" s="560"/>
      <c r="BT41" s="560"/>
      <c r="BU41" s="560"/>
      <c r="BV41" s="560"/>
      <c r="BW41" s="560"/>
      <c r="BX41" s="560"/>
      <c r="BY41" s="560"/>
      <c r="BZ41" s="560"/>
      <c r="CA41" s="560"/>
      <c r="CB41" s="560"/>
      <c r="CC41" s="560"/>
      <c r="CD41" s="560"/>
      <c r="CE41" s="560"/>
      <c r="CF41" s="560"/>
      <c r="CG41" s="560"/>
      <c r="CH41" s="560"/>
      <c r="CI41" s="560"/>
      <c r="CJ41" s="560"/>
      <c r="CK41" s="560"/>
      <c r="CL41" s="560"/>
      <c r="CM41" s="560"/>
      <c r="CN41" s="560"/>
      <c r="CO41" s="560"/>
      <c r="CP41" s="560"/>
      <c r="CQ41" s="560"/>
      <c r="CR41" s="560"/>
      <c r="CS41" s="560"/>
      <c r="CT41" s="560"/>
      <c r="CU41" s="560"/>
      <c r="CV41" s="560"/>
      <c r="CW41" s="560"/>
      <c r="CX41" s="560"/>
      <c r="CY41" s="560"/>
      <c r="CZ41" s="560"/>
      <c r="DA41" s="560"/>
      <c r="DB41" s="560"/>
      <c r="DC41" s="560"/>
      <c r="DD41" s="560"/>
      <c r="DE41" s="560"/>
      <c r="DF41" s="560"/>
      <c r="DG41" s="560"/>
      <c r="DH41" s="560"/>
      <c r="DI41" s="560"/>
      <c r="DJ41" s="560"/>
      <c r="DK41" s="560"/>
      <c r="DL41" s="560"/>
      <c r="DM41" s="560"/>
      <c r="DN41" s="560"/>
      <c r="DO41" s="560"/>
      <c r="DP41" s="560"/>
      <c r="DQ41" s="560"/>
      <c r="DR41" s="560"/>
      <c r="DS41" s="560"/>
      <c r="DT41" s="560"/>
      <c r="DU41" s="560"/>
      <c r="DV41" s="560"/>
      <c r="DW41" s="560"/>
      <c r="DX41" s="560"/>
      <c r="DY41" s="560"/>
      <c r="DZ41" s="560"/>
      <c r="EA41" s="560"/>
      <c r="EB41" s="560"/>
      <c r="EC41" s="560"/>
      <c r="ED41" s="560"/>
      <c r="EE41" s="560"/>
      <c r="EF41" s="560"/>
      <c r="EG41" s="560"/>
      <c r="EH41" s="560"/>
      <c r="EI41" s="560"/>
      <c r="EJ41" s="560"/>
      <c r="EK41" s="560"/>
      <c r="EL41" s="560"/>
      <c r="EM41" s="560"/>
      <c r="EN41" s="560"/>
      <c r="EO41" s="560"/>
      <c r="EP41" s="560"/>
      <c r="EQ41" s="560"/>
      <c r="ER41" s="560"/>
      <c r="ES41" s="560"/>
      <c r="ET41" s="560"/>
      <c r="EU41" s="560"/>
      <c r="EV41" s="560"/>
      <c r="EW41" s="560"/>
      <c r="EX41" s="560"/>
      <c r="EY41" s="560"/>
      <c r="EZ41" s="560"/>
      <c r="FA41" s="560"/>
      <c r="FB41" s="560"/>
      <c r="FC41" s="560"/>
      <c r="FD41" s="560"/>
      <c r="FE41" s="560"/>
      <c r="FF41" s="560"/>
      <c r="FG41" s="560"/>
      <c r="FH41" s="560"/>
      <c r="FI41" s="560"/>
      <c r="FJ41" s="560"/>
      <c r="FK41" s="560"/>
      <c r="FL41" s="560"/>
      <c r="FM41" s="560"/>
      <c r="FN41" s="560"/>
      <c r="FO41" s="560"/>
      <c r="FP41" s="560"/>
      <c r="FQ41" s="560"/>
      <c r="FR41" s="560"/>
      <c r="FS41" s="560"/>
      <c r="FT41" s="560"/>
      <c r="FU41" s="560"/>
      <c r="FV41" s="560"/>
      <c r="FW41" s="560"/>
      <c r="FX41" s="560"/>
      <c r="FY41" s="560"/>
      <c r="FZ41" s="560"/>
      <c r="GA41" s="560"/>
      <c r="GB41" s="560"/>
      <c r="GC41" s="560"/>
      <c r="GD41" s="560"/>
      <c r="GE41" s="560"/>
      <c r="GF41" s="560"/>
      <c r="GG41" s="560"/>
      <c r="GH41" s="560"/>
      <c r="GI41" s="560"/>
      <c r="GJ41" s="560"/>
      <c r="GK41" s="560"/>
      <c r="GL41" s="560"/>
      <c r="GM41" s="560"/>
      <c r="GN41" s="560"/>
      <c r="GO41" s="560"/>
      <c r="GP41" s="560"/>
      <c r="GQ41" s="560"/>
      <c r="GR41" s="560"/>
      <c r="GS41" s="560"/>
      <c r="GT41" s="560"/>
      <c r="GU41" s="560"/>
      <c r="GV41" s="560"/>
      <c r="GW41" s="560"/>
      <c r="GX41" s="560"/>
      <c r="GY41" s="560"/>
      <c r="GZ41" s="560"/>
      <c r="HA41" s="560"/>
      <c r="HB41" s="560"/>
      <c r="HC41" s="560"/>
      <c r="HD41" s="560"/>
      <c r="HE41" s="560"/>
      <c r="HF41" s="560"/>
      <c r="HG41" s="560"/>
      <c r="HH41" s="560"/>
      <c r="HI41" s="560"/>
      <c r="HJ41" s="560"/>
      <c r="HK41" s="560"/>
      <c r="HL41" s="560"/>
      <c r="HM41" s="560"/>
      <c r="HN41" s="560"/>
      <c r="HO41" s="560"/>
      <c r="HP41" s="560"/>
      <c r="HQ41" s="560"/>
      <c r="HR41" s="560"/>
      <c r="HS41" s="560"/>
      <c r="HT41" s="560"/>
      <c r="HU41" s="560"/>
      <c r="HV41" s="560"/>
      <c r="HW41" s="560"/>
      <c r="HX41" s="560"/>
      <c r="HY41" s="560"/>
      <c r="HZ41" s="560"/>
      <c r="IA41" s="560"/>
      <c r="IB41" s="560"/>
      <c r="IC41" s="560"/>
      <c r="ID41" s="560"/>
      <c r="IE41" s="560"/>
      <c r="IF41" s="560"/>
      <c r="IG41" s="560"/>
      <c r="IH41" s="560"/>
      <c r="II41" s="560"/>
      <c r="IJ41" s="560"/>
      <c r="IK41" s="560"/>
      <c r="IL41" s="560"/>
      <c r="IM41" s="560"/>
      <c r="IN41" s="560"/>
      <c r="IO41" s="560"/>
      <c r="IP41" s="560"/>
      <c r="IQ41" s="560"/>
      <c r="IR41" s="560"/>
      <c r="IS41" s="560"/>
      <c r="IT41" s="560"/>
      <c r="IU41" s="561"/>
    </row>
    <row r="42" spans="1:255" ht="15.95" customHeight="1" thickBot="1">
      <c r="A42" s="620">
        <f t="shared" ref="A42:A47" si="0">A43-1</f>
        <v>120</v>
      </c>
      <c r="B42" s="1220">
        <v>1</v>
      </c>
      <c r="C42" s="603"/>
      <c r="D42" s="621" t="s">
        <v>200</v>
      </c>
      <c r="E42" s="622" t="s">
        <v>285</v>
      </c>
      <c r="F42" s="559"/>
      <c r="G42" s="560"/>
      <c r="H42" s="560"/>
      <c r="I42" s="560"/>
      <c r="J42" s="560"/>
      <c r="K42" s="560"/>
      <c r="L42" s="560"/>
      <c r="M42" s="560"/>
      <c r="N42" s="560"/>
      <c r="O42" s="560"/>
      <c r="P42" s="560"/>
      <c r="Q42" s="560"/>
      <c r="R42" s="560"/>
      <c r="S42" s="560"/>
      <c r="T42" s="560"/>
      <c r="U42" s="560"/>
      <c r="V42" s="560"/>
      <c r="W42" s="560"/>
      <c r="X42" s="560"/>
      <c r="Y42" s="560"/>
      <c r="Z42" s="560"/>
      <c r="AA42" s="560"/>
      <c r="AB42" s="560"/>
      <c r="AC42" s="560"/>
      <c r="AD42" s="560"/>
      <c r="AE42" s="560"/>
      <c r="AF42" s="560"/>
      <c r="AG42" s="560"/>
      <c r="AH42" s="560"/>
      <c r="AI42" s="560"/>
      <c r="AJ42" s="560"/>
      <c r="AK42" s="560"/>
      <c r="AL42" s="560"/>
      <c r="AM42" s="560"/>
      <c r="AN42" s="560"/>
      <c r="AO42" s="560"/>
      <c r="AP42" s="560"/>
      <c r="AQ42" s="560"/>
      <c r="AR42" s="560"/>
      <c r="AS42" s="560"/>
      <c r="AT42" s="560"/>
      <c r="AU42" s="560"/>
      <c r="AV42" s="560"/>
      <c r="AW42" s="560"/>
      <c r="AX42" s="560"/>
      <c r="AY42" s="560"/>
      <c r="AZ42" s="560"/>
      <c r="BA42" s="560"/>
      <c r="BB42" s="560"/>
      <c r="BC42" s="560"/>
      <c r="BD42" s="560"/>
      <c r="BE42" s="560"/>
      <c r="BF42" s="560"/>
      <c r="BG42" s="560"/>
      <c r="BH42" s="560"/>
      <c r="BI42" s="560"/>
      <c r="BJ42" s="560"/>
      <c r="BK42" s="560"/>
      <c r="BL42" s="560"/>
      <c r="BM42" s="560"/>
      <c r="BN42" s="560"/>
      <c r="BO42" s="560"/>
      <c r="BP42" s="560"/>
      <c r="BQ42" s="560"/>
      <c r="BR42" s="560"/>
      <c r="BS42" s="560"/>
      <c r="BT42" s="560"/>
      <c r="BU42" s="560"/>
      <c r="BV42" s="560"/>
      <c r="BW42" s="560"/>
      <c r="BX42" s="560"/>
      <c r="BY42" s="560"/>
      <c r="BZ42" s="560"/>
      <c r="CA42" s="560"/>
      <c r="CB42" s="560"/>
      <c r="CC42" s="560"/>
      <c r="CD42" s="560"/>
      <c r="CE42" s="560"/>
      <c r="CF42" s="560"/>
      <c r="CG42" s="560"/>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0"/>
      <c r="DF42" s="560"/>
      <c r="DG42" s="560"/>
      <c r="DH42" s="560"/>
      <c r="DI42" s="560"/>
      <c r="DJ42" s="560"/>
      <c r="DK42" s="560"/>
      <c r="DL42" s="560"/>
      <c r="DM42" s="560"/>
      <c r="DN42" s="560"/>
      <c r="DO42" s="560"/>
      <c r="DP42" s="560"/>
      <c r="DQ42" s="560"/>
      <c r="DR42" s="560"/>
      <c r="DS42" s="560"/>
      <c r="DT42" s="560"/>
      <c r="DU42" s="560"/>
      <c r="DV42" s="560"/>
      <c r="DW42" s="560"/>
      <c r="DX42" s="560"/>
      <c r="DY42" s="560"/>
      <c r="DZ42" s="560"/>
      <c r="EA42" s="560"/>
      <c r="EB42" s="560"/>
      <c r="EC42" s="560"/>
      <c r="ED42" s="560"/>
      <c r="EE42" s="560"/>
      <c r="EF42" s="560"/>
      <c r="EG42" s="560"/>
      <c r="EH42" s="560"/>
      <c r="EI42" s="560"/>
      <c r="EJ42" s="560"/>
      <c r="EK42" s="560"/>
      <c r="EL42" s="560"/>
      <c r="EM42" s="560"/>
      <c r="EN42" s="560"/>
      <c r="EO42" s="560"/>
      <c r="EP42" s="560"/>
      <c r="EQ42" s="560"/>
      <c r="ER42" s="560"/>
      <c r="ES42" s="560"/>
      <c r="ET42" s="560"/>
      <c r="EU42" s="560"/>
      <c r="EV42" s="560"/>
      <c r="EW42" s="560"/>
      <c r="EX42" s="560"/>
      <c r="EY42" s="560"/>
      <c r="EZ42" s="560"/>
      <c r="FA42" s="560"/>
      <c r="FB42" s="560"/>
      <c r="FC42" s="560"/>
      <c r="FD42" s="560"/>
      <c r="FE42" s="560"/>
      <c r="FF42" s="560"/>
      <c r="FG42" s="560"/>
      <c r="FH42" s="560"/>
      <c r="FI42" s="560"/>
      <c r="FJ42" s="560"/>
      <c r="FK42" s="560"/>
      <c r="FL42" s="560"/>
      <c r="FM42" s="560"/>
      <c r="FN42" s="560"/>
      <c r="FO42" s="560"/>
      <c r="FP42" s="560"/>
      <c r="FQ42" s="560"/>
      <c r="FR42" s="560"/>
      <c r="FS42" s="560"/>
      <c r="FT42" s="560"/>
      <c r="FU42" s="560"/>
      <c r="FV42" s="560"/>
      <c r="FW42" s="560"/>
      <c r="FX42" s="560"/>
      <c r="FY42" s="560"/>
      <c r="FZ42" s="560"/>
      <c r="GA42" s="560"/>
      <c r="GB42" s="560"/>
      <c r="GC42" s="560"/>
      <c r="GD42" s="560"/>
      <c r="GE42" s="560"/>
      <c r="GF42" s="560"/>
      <c r="GG42" s="560"/>
      <c r="GH42" s="560"/>
      <c r="GI42" s="560"/>
      <c r="GJ42" s="560"/>
      <c r="GK42" s="560"/>
      <c r="GL42" s="560"/>
      <c r="GM42" s="560"/>
      <c r="GN42" s="560"/>
      <c r="GO42" s="560"/>
      <c r="GP42" s="560"/>
      <c r="GQ42" s="560"/>
      <c r="GR42" s="560"/>
      <c r="GS42" s="560"/>
      <c r="GT42" s="560"/>
      <c r="GU42" s="560"/>
      <c r="GV42" s="560"/>
      <c r="GW42" s="560"/>
      <c r="GX42" s="560"/>
      <c r="GY42" s="560"/>
      <c r="GZ42" s="560"/>
      <c r="HA42" s="560"/>
      <c r="HB42" s="560"/>
      <c r="HC42" s="560"/>
      <c r="HD42" s="560"/>
      <c r="HE42" s="560"/>
      <c r="HF42" s="560"/>
      <c r="HG42" s="560"/>
      <c r="HH42" s="560"/>
      <c r="HI42" s="560"/>
      <c r="HJ42" s="560"/>
      <c r="HK42" s="560"/>
      <c r="HL42" s="560"/>
      <c r="HM42" s="560"/>
      <c r="HN42" s="560"/>
      <c r="HO42" s="560"/>
      <c r="HP42" s="560"/>
      <c r="HQ42" s="560"/>
      <c r="HR42" s="560"/>
      <c r="HS42" s="560"/>
      <c r="HT42" s="560"/>
      <c r="HU42" s="560"/>
      <c r="HV42" s="560"/>
      <c r="HW42" s="560"/>
      <c r="HX42" s="560"/>
      <c r="HY42" s="560"/>
      <c r="HZ42" s="560"/>
      <c r="IA42" s="560"/>
      <c r="IB42" s="560"/>
      <c r="IC42" s="560"/>
      <c r="ID42" s="560"/>
      <c r="IE42" s="560"/>
      <c r="IF42" s="560"/>
      <c r="IG42" s="560"/>
      <c r="IH42" s="560"/>
      <c r="II42" s="560"/>
      <c r="IJ42" s="560"/>
      <c r="IK42" s="560"/>
      <c r="IL42" s="560"/>
      <c r="IM42" s="560"/>
      <c r="IN42" s="560"/>
      <c r="IO42" s="560"/>
      <c r="IP42" s="560"/>
      <c r="IQ42" s="560"/>
      <c r="IR42" s="560"/>
      <c r="IS42" s="560"/>
      <c r="IT42" s="560"/>
      <c r="IU42" s="561"/>
    </row>
    <row r="43" spans="1:255" ht="15.95" customHeight="1" thickBot="1">
      <c r="A43" s="620">
        <f t="shared" si="0"/>
        <v>121</v>
      </c>
      <c r="B43" s="1218"/>
      <c r="C43" s="604"/>
      <c r="D43" s="596" t="s">
        <v>202</v>
      </c>
      <c r="E43" s="622" t="s">
        <v>461</v>
      </c>
      <c r="F43" s="559"/>
      <c r="G43" s="560"/>
      <c r="H43" s="560"/>
      <c r="I43" s="560"/>
      <c r="J43" s="560"/>
      <c r="K43" s="560"/>
      <c r="L43" s="560"/>
      <c r="M43" s="560"/>
      <c r="N43" s="560"/>
      <c r="O43" s="560"/>
      <c r="P43" s="560"/>
      <c r="Q43" s="560"/>
      <c r="R43" s="560"/>
      <c r="S43" s="560"/>
      <c r="T43" s="560"/>
      <c r="U43" s="560"/>
      <c r="V43" s="560"/>
      <c r="W43" s="560"/>
      <c r="X43" s="560"/>
      <c r="Y43" s="560"/>
      <c r="Z43" s="560"/>
      <c r="AA43" s="560"/>
      <c r="AB43" s="560"/>
      <c r="AC43" s="560"/>
      <c r="AD43" s="560"/>
      <c r="AE43" s="560"/>
      <c r="AF43" s="560"/>
      <c r="AG43" s="560"/>
      <c r="AH43" s="560"/>
      <c r="AI43" s="560"/>
      <c r="AJ43" s="560"/>
      <c r="AK43" s="560"/>
      <c r="AL43" s="560"/>
      <c r="AM43" s="560"/>
      <c r="AN43" s="560"/>
      <c r="AO43" s="560"/>
      <c r="AP43" s="560"/>
      <c r="AQ43" s="560"/>
      <c r="AR43" s="560"/>
      <c r="AS43" s="560"/>
      <c r="AT43" s="560"/>
      <c r="AU43" s="560"/>
      <c r="AV43" s="560"/>
      <c r="AW43" s="560"/>
      <c r="AX43" s="560"/>
      <c r="AY43" s="560"/>
      <c r="AZ43" s="560"/>
      <c r="BA43" s="560"/>
      <c r="BB43" s="560"/>
      <c r="BC43" s="560"/>
      <c r="BD43" s="560"/>
      <c r="BE43" s="560"/>
      <c r="BF43" s="560"/>
      <c r="BG43" s="560"/>
      <c r="BH43" s="560"/>
      <c r="BI43" s="560"/>
      <c r="BJ43" s="560"/>
      <c r="BK43" s="560"/>
      <c r="BL43" s="560"/>
      <c r="BM43" s="560"/>
      <c r="BN43" s="560"/>
      <c r="BO43" s="560"/>
      <c r="BP43" s="560"/>
      <c r="BQ43" s="560"/>
      <c r="BR43" s="560"/>
      <c r="BS43" s="560"/>
      <c r="BT43" s="560"/>
      <c r="BU43" s="560"/>
      <c r="BV43" s="560"/>
      <c r="BW43" s="560"/>
      <c r="BX43" s="560"/>
      <c r="BY43" s="560"/>
      <c r="BZ43" s="560"/>
      <c r="CA43" s="560"/>
      <c r="CB43" s="560"/>
      <c r="CC43" s="560"/>
      <c r="CD43" s="560"/>
      <c r="CE43" s="560"/>
      <c r="CF43" s="560"/>
      <c r="CG43" s="560"/>
      <c r="CH43" s="560"/>
      <c r="CI43" s="560"/>
      <c r="CJ43" s="560"/>
      <c r="CK43" s="560"/>
      <c r="CL43" s="560"/>
      <c r="CM43" s="560"/>
      <c r="CN43" s="560"/>
      <c r="CO43" s="560"/>
      <c r="CP43" s="560"/>
      <c r="CQ43" s="560"/>
      <c r="CR43" s="560"/>
      <c r="CS43" s="560"/>
      <c r="CT43" s="560"/>
      <c r="CU43" s="560"/>
      <c r="CV43" s="560"/>
      <c r="CW43" s="560"/>
      <c r="CX43" s="560"/>
      <c r="CY43" s="560"/>
      <c r="CZ43" s="560"/>
      <c r="DA43" s="560"/>
      <c r="DB43" s="560"/>
      <c r="DC43" s="560"/>
      <c r="DD43" s="560"/>
      <c r="DE43" s="560"/>
      <c r="DF43" s="560"/>
      <c r="DG43" s="560"/>
      <c r="DH43" s="560"/>
      <c r="DI43" s="560"/>
      <c r="DJ43" s="560"/>
      <c r="DK43" s="560"/>
      <c r="DL43" s="560"/>
      <c r="DM43" s="560"/>
      <c r="DN43" s="560"/>
      <c r="DO43" s="560"/>
      <c r="DP43" s="560"/>
      <c r="DQ43" s="560"/>
      <c r="DR43" s="560"/>
      <c r="DS43" s="560"/>
      <c r="DT43" s="560"/>
      <c r="DU43" s="560"/>
      <c r="DV43" s="560"/>
      <c r="DW43" s="560"/>
      <c r="DX43" s="560"/>
      <c r="DY43" s="560"/>
      <c r="DZ43" s="560"/>
      <c r="EA43" s="560"/>
      <c r="EB43" s="560"/>
      <c r="EC43" s="560"/>
      <c r="ED43" s="560"/>
      <c r="EE43" s="560"/>
      <c r="EF43" s="560"/>
      <c r="EG43" s="560"/>
      <c r="EH43" s="560"/>
      <c r="EI43" s="560"/>
      <c r="EJ43" s="560"/>
      <c r="EK43" s="560"/>
      <c r="EL43" s="560"/>
      <c r="EM43" s="560"/>
      <c r="EN43" s="560"/>
      <c r="EO43" s="560"/>
      <c r="EP43" s="560"/>
      <c r="EQ43" s="560"/>
      <c r="ER43" s="560"/>
      <c r="ES43" s="560"/>
      <c r="ET43" s="560"/>
      <c r="EU43" s="560"/>
      <c r="EV43" s="560"/>
      <c r="EW43" s="560"/>
      <c r="EX43" s="560"/>
      <c r="EY43" s="560"/>
      <c r="EZ43" s="560"/>
      <c r="FA43" s="560"/>
      <c r="FB43" s="560"/>
      <c r="FC43" s="560"/>
      <c r="FD43" s="560"/>
      <c r="FE43" s="560"/>
      <c r="FF43" s="560"/>
      <c r="FG43" s="560"/>
      <c r="FH43" s="560"/>
      <c r="FI43" s="560"/>
      <c r="FJ43" s="560"/>
      <c r="FK43" s="560"/>
      <c r="FL43" s="560"/>
      <c r="FM43" s="560"/>
      <c r="FN43" s="560"/>
      <c r="FO43" s="560"/>
      <c r="FP43" s="560"/>
      <c r="FQ43" s="560"/>
      <c r="FR43" s="560"/>
      <c r="FS43" s="560"/>
      <c r="FT43" s="560"/>
      <c r="FU43" s="560"/>
      <c r="FV43" s="560"/>
      <c r="FW43" s="560"/>
      <c r="FX43" s="560"/>
      <c r="FY43" s="560"/>
      <c r="FZ43" s="560"/>
      <c r="GA43" s="560"/>
      <c r="GB43" s="560"/>
      <c r="GC43" s="560"/>
      <c r="GD43" s="560"/>
      <c r="GE43" s="560"/>
      <c r="GF43" s="560"/>
      <c r="GG43" s="560"/>
      <c r="GH43" s="560"/>
      <c r="GI43" s="560"/>
      <c r="GJ43" s="560"/>
      <c r="GK43" s="560"/>
      <c r="GL43" s="560"/>
      <c r="GM43" s="560"/>
      <c r="GN43" s="560"/>
      <c r="GO43" s="560"/>
      <c r="GP43" s="560"/>
      <c r="GQ43" s="560"/>
      <c r="GR43" s="560"/>
      <c r="GS43" s="560"/>
      <c r="GT43" s="560"/>
      <c r="GU43" s="560"/>
      <c r="GV43" s="560"/>
      <c r="GW43" s="560"/>
      <c r="GX43" s="560"/>
      <c r="GY43" s="560"/>
      <c r="GZ43" s="560"/>
      <c r="HA43" s="560"/>
      <c r="HB43" s="560"/>
      <c r="HC43" s="560"/>
      <c r="HD43" s="560"/>
      <c r="HE43" s="560"/>
      <c r="HF43" s="560"/>
      <c r="HG43" s="560"/>
      <c r="HH43" s="560"/>
      <c r="HI43" s="560"/>
      <c r="HJ43" s="560"/>
      <c r="HK43" s="560"/>
      <c r="HL43" s="560"/>
      <c r="HM43" s="560"/>
      <c r="HN43" s="560"/>
      <c r="HO43" s="560"/>
      <c r="HP43" s="560"/>
      <c r="HQ43" s="560"/>
      <c r="HR43" s="560"/>
      <c r="HS43" s="560"/>
      <c r="HT43" s="560"/>
      <c r="HU43" s="560"/>
      <c r="HV43" s="560"/>
      <c r="HW43" s="560"/>
      <c r="HX43" s="560"/>
      <c r="HY43" s="560"/>
      <c r="HZ43" s="560"/>
      <c r="IA43" s="560"/>
      <c r="IB43" s="560"/>
      <c r="IC43" s="560"/>
      <c r="ID43" s="560"/>
      <c r="IE43" s="560"/>
      <c r="IF43" s="560"/>
      <c r="IG43" s="560"/>
      <c r="IH43" s="560"/>
      <c r="II43" s="560"/>
      <c r="IJ43" s="560"/>
      <c r="IK43" s="560"/>
      <c r="IL43" s="560"/>
      <c r="IM43" s="560"/>
      <c r="IN43" s="560"/>
      <c r="IO43" s="560"/>
      <c r="IP43" s="560"/>
      <c r="IQ43" s="560"/>
      <c r="IR43" s="560"/>
      <c r="IS43" s="560"/>
      <c r="IT43" s="560"/>
      <c r="IU43" s="561"/>
    </row>
    <row r="44" spans="1:255" ht="15.95" customHeight="1" thickBot="1">
      <c r="A44" s="620">
        <f t="shared" si="0"/>
        <v>122</v>
      </c>
      <c r="B44" s="1218"/>
      <c r="C44" s="604"/>
      <c r="D44" s="596" t="s">
        <v>204</v>
      </c>
      <c r="E44" s="622" t="s">
        <v>462</v>
      </c>
      <c r="F44" s="559"/>
      <c r="G44" s="560"/>
      <c r="H44" s="560"/>
      <c r="I44" s="560"/>
      <c r="J44" s="560"/>
      <c r="K44" s="560"/>
      <c r="L44" s="560"/>
      <c r="M44" s="560"/>
      <c r="N44" s="560"/>
      <c r="O44" s="560"/>
      <c r="P44" s="560"/>
      <c r="Q44" s="560"/>
      <c r="R44" s="560"/>
      <c r="S44" s="560"/>
      <c r="T44" s="560"/>
      <c r="U44" s="560"/>
      <c r="V44" s="560"/>
      <c r="W44" s="560"/>
      <c r="X44" s="560"/>
      <c r="Y44" s="560"/>
      <c r="Z44" s="560"/>
      <c r="AA44" s="560"/>
      <c r="AB44" s="560"/>
      <c r="AC44" s="560"/>
      <c r="AD44" s="560"/>
      <c r="AE44" s="560"/>
      <c r="AF44" s="560"/>
      <c r="AG44" s="560"/>
      <c r="AH44" s="560"/>
      <c r="AI44" s="560"/>
      <c r="AJ44" s="560"/>
      <c r="AK44" s="560"/>
      <c r="AL44" s="560"/>
      <c r="AM44" s="560"/>
      <c r="AN44" s="560"/>
      <c r="AO44" s="560"/>
      <c r="AP44" s="560"/>
      <c r="AQ44" s="560"/>
      <c r="AR44" s="560"/>
      <c r="AS44" s="560"/>
      <c r="AT44" s="560"/>
      <c r="AU44" s="560"/>
      <c r="AV44" s="560"/>
      <c r="AW44" s="560"/>
      <c r="AX44" s="560"/>
      <c r="AY44" s="560"/>
      <c r="AZ44" s="560"/>
      <c r="BA44" s="560"/>
      <c r="BB44" s="560"/>
      <c r="BC44" s="560"/>
      <c r="BD44" s="560"/>
      <c r="BE44" s="560"/>
      <c r="BF44" s="560"/>
      <c r="BG44" s="560"/>
      <c r="BH44" s="560"/>
      <c r="BI44" s="560"/>
      <c r="BJ44" s="560"/>
      <c r="BK44" s="560"/>
      <c r="BL44" s="560"/>
      <c r="BM44" s="560"/>
      <c r="BN44" s="560"/>
      <c r="BO44" s="560"/>
      <c r="BP44" s="560"/>
      <c r="BQ44" s="560"/>
      <c r="BR44" s="560"/>
      <c r="BS44" s="560"/>
      <c r="BT44" s="560"/>
      <c r="BU44" s="560"/>
      <c r="BV44" s="560"/>
      <c r="BW44" s="560"/>
      <c r="BX44" s="560"/>
      <c r="BY44" s="560"/>
      <c r="BZ44" s="560"/>
      <c r="CA44" s="560"/>
      <c r="CB44" s="560"/>
      <c r="CC44" s="560"/>
      <c r="CD44" s="560"/>
      <c r="CE44" s="560"/>
      <c r="CF44" s="560"/>
      <c r="CG44" s="560"/>
      <c r="CH44" s="560"/>
      <c r="CI44" s="560"/>
      <c r="CJ44" s="560"/>
      <c r="CK44" s="560"/>
      <c r="CL44" s="560"/>
      <c r="CM44" s="560"/>
      <c r="CN44" s="560"/>
      <c r="CO44" s="560"/>
      <c r="CP44" s="560"/>
      <c r="CQ44" s="560"/>
      <c r="CR44" s="560"/>
      <c r="CS44" s="560"/>
      <c r="CT44" s="560"/>
      <c r="CU44" s="560"/>
      <c r="CV44" s="560"/>
      <c r="CW44" s="560"/>
      <c r="CX44" s="560"/>
      <c r="CY44" s="560"/>
      <c r="CZ44" s="560"/>
      <c r="DA44" s="560"/>
      <c r="DB44" s="560"/>
      <c r="DC44" s="560"/>
      <c r="DD44" s="560"/>
      <c r="DE44" s="560"/>
      <c r="DF44" s="560"/>
      <c r="DG44" s="560"/>
      <c r="DH44" s="560"/>
      <c r="DI44" s="560"/>
      <c r="DJ44" s="560"/>
      <c r="DK44" s="560"/>
      <c r="DL44" s="560"/>
      <c r="DM44" s="560"/>
      <c r="DN44" s="560"/>
      <c r="DO44" s="560"/>
      <c r="DP44" s="560"/>
      <c r="DQ44" s="560"/>
      <c r="DR44" s="560"/>
      <c r="DS44" s="560"/>
      <c r="DT44" s="560"/>
      <c r="DU44" s="560"/>
      <c r="DV44" s="560"/>
      <c r="DW44" s="560"/>
      <c r="DX44" s="560"/>
      <c r="DY44" s="560"/>
      <c r="DZ44" s="560"/>
      <c r="EA44" s="560"/>
      <c r="EB44" s="560"/>
      <c r="EC44" s="560"/>
      <c r="ED44" s="560"/>
      <c r="EE44" s="560"/>
      <c r="EF44" s="560"/>
      <c r="EG44" s="560"/>
      <c r="EH44" s="560"/>
      <c r="EI44" s="560"/>
      <c r="EJ44" s="560"/>
      <c r="EK44" s="560"/>
      <c r="EL44" s="560"/>
      <c r="EM44" s="560"/>
      <c r="EN44" s="560"/>
      <c r="EO44" s="560"/>
      <c r="EP44" s="560"/>
      <c r="EQ44" s="560"/>
      <c r="ER44" s="560"/>
      <c r="ES44" s="560"/>
      <c r="ET44" s="560"/>
      <c r="EU44" s="560"/>
      <c r="EV44" s="560"/>
      <c r="EW44" s="560"/>
      <c r="EX44" s="560"/>
      <c r="EY44" s="560"/>
      <c r="EZ44" s="560"/>
      <c r="FA44" s="560"/>
      <c r="FB44" s="560"/>
      <c r="FC44" s="560"/>
      <c r="FD44" s="560"/>
      <c r="FE44" s="560"/>
      <c r="FF44" s="560"/>
      <c r="FG44" s="560"/>
      <c r="FH44" s="560"/>
      <c r="FI44" s="560"/>
      <c r="FJ44" s="560"/>
      <c r="FK44" s="560"/>
      <c r="FL44" s="560"/>
      <c r="FM44" s="560"/>
      <c r="FN44" s="560"/>
      <c r="FO44" s="560"/>
      <c r="FP44" s="560"/>
      <c r="FQ44" s="560"/>
      <c r="FR44" s="560"/>
      <c r="FS44" s="560"/>
      <c r="FT44" s="560"/>
      <c r="FU44" s="560"/>
      <c r="FV44" s="560"/>
      <c r="FW44" s="560"/>
      <c r="FX44" s="560"/>
      <c r="FY44" s="560"/>
      <c r="FZ44" s="560"/>
      <c r="GA44" s="560"/>
      <c r="GB44" s="560"/>
      <c r="GC44" s="560"/>
      <c r="GD44" s="560"/>
      <c r="GE44" s="560"/>
      <c r="GF44" s="560"/>
      <c r="GG44" s="560"/>
      <c r="GH44" s="560"/>
      <c r="GI44" s="560"/>
      <c r="GJ44" s="560"/>
      <c r="GK44" s="560"/>
      <c r="GL44" s="560"/>
      <c r="GM44" s="560"/>
      <c r="GN44" s="560"/>
      <c r="GO44" s="560"/>
      <c r="GP44" s="560"/>
      <c r="GQ44" s="560"/>
      <c r="GR44" s="560"/>
      <c r="GS44" s="560"/>
      <c r="GT44" s="560"/>
      <c r="GU44" s="560"/>
      <c r="GV44" s="560"/>
      <c r="GW44" s="560"/>
      <c r="GX44" s="560"/>
      <c r="GY44" s="560"/>
      <c r="GZ44" s="560"/>
      <c r="HA44" s="560"/>
      <c r="HB44" s="560"/>
      <c r="HC44" s="560"/>
      <c r="HD44" s="560"/>
      <c r="HE44" s="560"/>
      <c r="HF44" s="560"/>
      <c r="HG44" s="560"/>
      <c r="HH44" s="560"/>
      <c r="HI44" s="560"/>
      <c r="HJ44" s="560"/>
      <c r="HK44" s="560"/>
      <c r="HL44" s="560"/>
      <c r="HM44" s="560"/>
      <c r="HN44" s="560"/>
      <c r="HO44" s="560"/>
      <c r="HP44" s="560"/>
      <c r="HQ44" s="560"/>
      <c r="HR44" s="560"/>
      <c r="HS44" s="560"/>
      <c r="HT44" s="560"/>
      <c r="HU44" s="560"/>
      <c r="HV44" s="560"/>
      <c r="HW44" s="560"/>
      <c r="HX44" s="560"/>
      <c r="HY44" s="560"/>
      <c r="HZ44" s="560"/>
      <c r="IA44" s="560"/>
      <c r="IB44" s="560"/>
      <c r="IC44" s="560"/>
      <c r="ID44" s="560"/>
      <c r="IE44" s="560"/>
      <c r="IF44" s="560"/>
      <c r="IG44" s="560"/>
      <c r="IH44" s="560"/>
      <c r="II44" s="560"/>
      <c r="IJ44" s="560"/>
      <c r="IK44" s="560"/>
      <c r="IL44" s="560"/>
      <c r="IM44" s="560"/>
      <c r="IN44" s="560"/>
      <c r="IO44" s="560"/>
      <c r="IP44" s="560"/>
      <c r="IQ44" s="560"/>
      <c r="IR44" s="560"/>
      <c r="IS44" s="560"/>
      <c r="IT44" s="560"/>
      <c r="IU44" s="561"/>
    </row>
    <row r="45" spans="1:255" ht="15.95" customHeight="1" thickBot="1">
      <c r="A45" s="620">
        <f t="shared" si="0"/>
        <v>123</v>
      </c>
      <c r="B45" s="1218"/>
      <c r="C45" s="604"/>
      <c r="D45" s="596" t="s">
        <v>205</v>
      </c>
      <c r="E45" s="622" t="s">
        <v>658</v>
      </c>
      <c r="F45" s="559"/>
      <c r="G45" s="560"/>
      <c r="H45" s="560"/>
      <c r="I45" s="560"/>
      <c r="J45" s="560"/>
      <c r="K45" s="560"/>
      <c r="L45" s="560"/>
      <c r="M45" s="560"/>
      <c r="N45" s="560"/>
      <c r="O45" s="560"/>
      <c r="P45" s="560"/>
      <c r="Q45" s="560"/>
      <c r="R45" s="560"/>
      <c r="S45" s="560"/>
      <c r="T45" s="560"/>
      <c r="U45" s="560"/>
      <c r="V45" s="560"/>
      <c r="W45" s="560"/>
      <c r="X45" s="560"/>
      <c r="Y45" s="560"/>
      <c r="Z45" s="560"/>
      <c r="AA45" s="560"/>
      <c r="AB45" s="560"/>
      <c r="AC45" s="560"/>
      <c r="AD45" s="560"/>
      <c r="AE45" s="560"/>
      <c r="AF45" s="560"/>
      <c r="AG45" s="560"/>
      <c r="AH45" s="560"/>
      <c r="AI45" s="560"/>
      <c r="AJ45" s="560"/>
      <c r="AK45" s="560"/>
      <c r="AL45" s="560"/>
      <c r="AM45" s="560"/>
      <c r="AN45" s="560"/>
      <c r="AO45" s="560"/>
      <c r="AP45" s="560"/>
      <c r="AQ45" s="560"/>
      <c r="AR45" s="560"/>
      <c r="AS45" s="560"/>
      <c r="AT45" s="560"/>
      <c r="AU45" s="560"/>
      <c r="AV45" s="560"/>
      <c r="AW45" s="560"/>
      <c r="AX45" s="560"/>
      <c r="AY45" s="560"/>
      <c r="AZ45" s="560"/>
      <c r="BA45" s="560"/>
      <c r="BB45" s="560"/>
      <c r="BC45" s="560"/>
      <c r="BD45" s="560"/>
      <c r="BE45" s="560"/>
      <c r="BF45" s="560"/>
      <c r="BG45" s="560"/>
      <c r="BH45" s="560"/>
      <c r="BI45" s="560"/>
      <c r="BJ45" s="560"/>
      <c r="BK45" s="560"/>
      <c r="BL45" s="560"/>
      <c r="BM45" s="560"/>
      <c r="BN45" s="560"/>
      <c r="BO45" s="560"/>
      <c r="BP45" s="560"/>
      <c r="BQ45" s="560"/>
      <c r="BR45" s="560"/>
      <c r="BS45" s="560"/>
      <c r="BT45" s="560"/>
      <c r="BU45" s="560"/>
      <c r="BV45" s="560"/>
      <c r="BW45" s="560"/>
      <c r="BX45" s="560"/>
      <c r="BY45" s="560"/>
      <c r="BZ45" s="560"/>
      <c r="CA45" s="560"/>
      <c r="CB45" s="560"/>
      <c r="CC45" s="560"/>
      <c r="CD45" s="560"/>
      <c r="CE45" s="560"/>
      <c r="CF45" s="560"/>
      <c r="CG45" s="560"/>
      <c r="CH45" s="560"/>
      <c r="CI45" s="560"/>
      <c r="CJ45" s="560"/>
      <c r="CK45" s="560"/>
      <c r="CL45" s="560"/>
      <c r="CM45" s="560"/>
      <c r="CN45" s="560"/>
      <c r="CO45" s="560"/>
      <c r="CP45" s="560"/>
      <c r="CQ45" s="560"/>
      <c r="CR45" s="560"/>
      <c r="CS45" s="560"/>
      <c r="CT45" s="560"/>
      <c r="CU45" s="560"/>
      <c r="CV45" s="560"/>
      <c r="CW45" s="560"/>
      <c r="CX45" s="560"/>
      <c r="CY45" s="560"/>
      <c r="CZ45" s="560"/>
      <c r="DA45" s="560"/>
      <c r="DB45" s="560"/>
      <c r="DC45" s="560"/>
      <c r="DD45" s="560"/>
      <c r="DE45" s="560"/>
      <c r="DF45" s="560"/>
      <c r="DG45" s="560"/>
      <c r="DH45" s="560"/>
      <c r="DI45" s="560"/>
      <c r="DJ45" s="560"/>
      <c r="DK45" s="560"/>
      <c r="DL45" s="560"/>
      <c r="DM45" s="560"/>
      <c r="DN45" s="560"/>
      <c r="DO45" s="560"/>
      <c r="DP45" s="560"/>
      <c r="DQ45" s="560"/>
      <c r="DR45" s="560"/>
      <c r="DS45" s="560"/>
      <c r="DT45" s="560"/>
      <c r="DU45" s="560"/>
      <c r="DV45" s="560"/>
      <c r="DW45" s="560"/>
      <c r="DX45" s="560"/>
      <c r="DY45" s="560"/>
      <c r="DZ45" s="560"/>
      <c r="EA45" s="560"/>
      <c r="EB45" s="560"/>
      <c r="EC45" s="560"/>
      <c r="ED45" s="560"/>
      <c r="EE45" s="560"/>
      <c r="EF45" s="560"/>
      <c r="EG45" s="560"/>
      <c r="EH45" s="560"/>
      <c r="EI45" s="560"/>
      <c r="EJ45" s="560"/>
      <c r="EK45" s="560"/>
      <c r="EL45" s="560"/>
      <c r="EM45" s="560"/>
      <c r="EN45" s="560"/>
      <c r="EO45" s="560"/>
      <c r="EP45" s="560"/>
      <c r="EQ45" s="560"/>
      <c r="ER45" s="560"/>
      <c r="ES45" s="560"/>
      <c r="ET45" s="560"/>
      <c r="EU45" s="560"/>
      <c r="EV45" s="560"/>
      <c r="EW45" s="560"/>
      <c r="EX45" s="560"/>
      <c r="EY45" s="560"/>
      <c r="EZ45" s="560"/>
      <c r="FA45" s="560"/>
      <c r="FB45" s="560"/>
      <c r="FC45" s="560"/>
      <c r="FD45" s="560"/>
      <c r="FE45" s="560"/>
      <c r="FF45" s="560"/>
      <c r="FG45" s="560"/>
      <c r="FH45" s="560"/>
      <c r="FI45" s="560"/>
      <c r="FJ45" s="560"/>
      <c r="FK45" s="560"/>
      <c r="FL45" s="560"/>
      <c r="FM45" s="560"/>
      <c r="FN45" s="560"/>
      <c r="FO45" s="560"/>
      <c r="FP45" s="560"/>
      <c r="FQ45" s="560"/>
      <c r="FR45" s="560"/>
      <c r="FS45" s="560"/>
      <c r="FT45" s="560"/>
      <c r="FU45" s="560"/>
      <c r="FV45" s="560"/>
      <c r="FW45" s="560"/>
      <c r="FX45" s="560"/>
      <c r="FY45" s="560"/>
      <c r="FZ45" s="560"/>
      <c r="GA45" s="560"/>
      <c r="GB45" s="560"/>
      <c r="GC45" s="560"/>
      <c r="GD45" s="560"/>
      <c r="GE45" s="560"/>
      <c r="GF45" s="560"/>
      <c r="GG45" s="560"/>
      <c r="GH45" s="560"/>
      <c r="GI45" s="560"/>
      <c r="GJ45" s="560"/>
      <c r="GK45" s="560"/>
      <c r="GL45" s="560"/>
      <c r="GM45" s="560"/>
      <c r="GN45" s="560"/>
      <c r="GO45" s="560"/>
      <c r="GP45" s="560"/>
      <c r="GQ45" s="560"/>
      <c r="GR45" s="560"/>
      <c r="GS45" s="560"/>
      <c r="GT45" s="560"/>
      <c r="GU45" s="560"/>
      <c r="GV45" s="560"/>
      <c r="GW45" s="560"/>
      <c r="GX45" s="560"/>
      <c r="GY45" s="560"/>
      <c r="GZ45" s="560"/>
      <c r="HA45" s="560"/>
      <c r="HB45" s="560"/>
      <c r="HC45" s="560"/>
      <c r="HD45" s="560"/>
      <c r="HE45" s="560"/>
      <c r="HF45" s="560"/>
      <c r="HG45" s="560"/>
      <c r="HH45" s="560"/>
      <c r="HI45" s="560"/>
      <c r="HJ45" s="560"/>
      <c r="HK45" s="560"/>
      <c r="HL45" s="560"/>
      <c r="HM45" s="560"/>
      <c r="HN45" s="560"/>
      <c r="HO45" s="560"/>
      <c r="HP45" s="560"/>
      <c r="HQ45" s="560"/>
      <c r="HR45" s="560"/>
      <c r="HS45" s="560"/>
      <c r="HT45" s="560"/>
      <c r="HU45" s="560"/>
      <c r="HV45" s="560"/>
      <c r="HW45" s="560"/>
      <c r="HX45" s="560"/>
      <c r="HY45" s="560"/>
      <c r="HZ45" s="560"/>
      <c r="IA45" s="560"/>
      <c r="IB45" s="560"/>
      <c r="IC45" s="560"/>
      <c r="ID45" s="560"/>
      <c r="IE45" s="560"/>
      <c r="IF45" s="560"/>
      <c r="IG45" s="560"/>
      <c r="IH45" s="560"/>
      <c r="II45" s="560"/>
      <c r="IJ45" s="560"/>
      <c r="IK45" s="560"/>
      <c r="IL45" s="560"/>
      <c r="IM45" s="560"/>
      <c r="IN45" s="560"/>
      <c r="IO45" s="560"/>
      <c r="IP45" s="560"/>
      <c r="IQ45" s="560"/>
      <c r="IR45" s="560"/>
      <c r="IS45" s="560"/>
      <c r="IT45" s="560"/>
      <c r="IU45" s="561"/>
    </row>
    <row r="46" spans="1:255" ht="15.95" customHeight="1" thickBot="1">
      <c r="A46" s="620">
        <f t="shared" si="0"/>
        <v>124</v>
      </c>
      <c r="B46" s="1218"/>
      <c r="C46" s="604"/>
      <c r="D46" s="596" t="s">
        <v>207</v>
      </c>
      <c r="E46" s="623" t="s">
        <v>463</v>
      </c>
      <c r="F46" s="559"/>
      <c r="G46" s="560"/>
      <c r="H46" s="560"/>
      <c r="I46" s="560"/>
      <c r="J46" s="560"/>
      <c r="K46" s="560"/>
      <c r="L46" s="560"/>
      <c r="M46" s="560"/>
      <c r="N46" s="560"/>
      <c r="O46" s="560"/>
      <c r="P46" s="560"/>
      <c r="Q46" s="560"/>
      <c r="R46" s="560"/>
      <c r="S46" s="560"/>
      <c r="T46" s="560"/>
      <c r="U46" s="560"/>
      <c r="V46" s="560"/>
      <c r="W46" s="560"/>
      <c r="X46" s="560"/>
      <c r="Y46" s="560"/>
      <c r="Z46" s="560"/>
      <c r="AA46" s="560"/>
      <c r="AB46" s="560"/>
      <c r="AC46" s="560"/>
      <c r="AD46" s="560"/>
      <c r="AE46" s="560"/>
      <c r="AF46" s="560"/>
      <c r="AG46" s="560"/>
      <c r="AH46" s="560"/>
      <c r="AI46" s="560"/>
      <c r="AJ46" s="560"/>
      <c r="AK46" s="560"/>
      <c r="AL46" s="560"/>
      <c r="AM46" s="560"/>
      <c r="AN46" s="560"/>
      <c r="AO46" s="560"/>
      <c r="AP46" s="560"/>
      <c r="AQ46" s="560"/>
      <c r="AR46" s="560"/>
      <c r="AS46" s="560"/>
      <c r="AT46" s="560"/>
      <c r="AU46" s="560"/>
      <c r="AV46" s="560"/>
      <c r="AW46" s="560"/>
      <c r="AX46" s="560"/>
      <c r="AY46" s="560"/>
      <c r="AZ46" s="560"/>
      <c r="BA46" s="560"/>
      <c r="BB46" s="560"/>
      <c r="BC46" s="560"/>
      <c r="BD46" s="560"/>
      <c r="BE46" s="560"/>
      <c r="BF46" s="560"/>
      <c r="BG46" s="560"/>
      <c r="BH46" s="560"/>
      <c r="BI46" s="560"/>
      <c r="BJ46" s="560"/>
      <c r="BK46" s="560"/>
      <c r="BL46" s="560"/>
      <c r="BM46" s="560"/>
      <c r="BN46" s="560"/>
      <c r="BO46" s="560"/>
      <c r="BP46" s="560"/>
      <c r="BQ46" s="560"/>
      <c r="BR46" s="560"/>
      <c r="BS46" s="560"/>
      <c r="BT46" s="560"/>
      <c r="BU46" s="560"/>
      <c r="BV46" s="560"/>
      <c r="BW46" s="560"/>
      <c r="BX46" s="560"/>
      <c r="BY46" s="560"/>
      <c r="BZ46" s="560"/>
      <c r="CA46" s="560"/>
      <c r="CB46" s="560"/>
      <c r="CC46" s="560"/>
      <c r="CD46" s="560"/>
      <c r="CE46" s="560"/>
      <c r="CF46" s="560"/>
      <c r="CG46" s="560"/>
      <c r="CH46" s="560"/>
      <c r="CI46" s="560"/>
      <c r="CJ46" s="560"/>
      <c r="CK46" s="560"/>
      <c r="CL46" s="560"/>
      <c r="CM46" s="560"/>
      <c r="CN46" s="560"/>
      <c r="CO46" s="560"/>
      <c r="CP46" s="560"/>
      <c r="CQ46" s="560"/>
      <c r="CR46" s="560"/>
      <c r="CS46" s="560"/>
      <c r="CT46" s="560"/>
      <c r="CU46" s="560"/>
      <c r="CV46" s="560"/>
      <c r="CW46" s="560"/>
      <c r="CX46" s="560"/>
      <c r="CY46" s="560"/>
      <c r="CZ46" s="560"/>
      <c r="DA46" s="560"/>
      <c r="DB46" s="560"/>
      <c r="DC46" s="560"/>
      <c r="DD46" s="560"/>
      <c r="DE46" s="560"/>
      <c r="DF46" s="560"/>
      <c r="DG46" s="560"/>
      <c r="DH46" s="560"/>
      <c r="DI46" s="560"/>
      <c r="DJ46" s="560"/>
      <c r="DK46" s="560"/>
      <c r="DL46" s="560"/>
      <c r="DM46" s="560"/>
      <c r="DN46" s="560"/>
      <c r="DO46" s="560"/>
      <c r="DP46" s="560"/>
      <c r="DQ46" s="560"/>
      <c r="DR46" s="560"/>
      <c r="DS46" s="560"/>
      <c r="DT46" s="560"/>
      <c r="DU46" s="560"/>
      <c r="DV46" s="560"/>
      <c r="DW46" s="560"/>
      <c r="DX46" s="560"/>
      <c r="DY46" s="560"/>
      <c r="DZ46" s="560"/>
      <c r="EA46" s="560"/>
      <c r="EB46" s="560"/>
      <c r="EC46" s="560"/>
      <c r="ED46" s="560"/>
      <c r="EE46" s="560"/>
      <c r="EF46" s="560"/>
      <c r="EG46" s="560"/>
      <c r="EH46" s="560"/>
      <c r="EI46" s="560"/>
      <c r="EJ46" s="560"/>
      <c r="EK46" s="560"/>
      <c r="EL46" s="560"/>
      <c r="EM46" s="560"/>
      <c r="EN46" s="560"/>
      <c r="EO46" s="560"/>
      <c r="EP46" s="560"/>
      <c r="EQ46" s="560"/>
      <c r="ER46" s="560"/>
      <c r="ES46" s="560"/>
      <c r="ET46" s="560"/>
      <c r="EU46" s="560"/>
      <c r="EV46" s="560"/>
      <c r="EW46" s="560"/>
      <c r="EX46" s="560"/>
      <c r="EY46" s="560"/>
      <c r="EZ46" s="560"/>
      <c r="FA46" s="560"/>
      <c r="FB46" s="560"/>
      <c r="FC46" s="560"/>
      <c r="FD46" s="560"/>
      <c r="FE46" s="560"/>
      <c r="FF46" s="560"/>
      <c r="FG46" s="560"/>
      <c r="FH46" s="560"/>
      <c r="FI46" s="560"/>
      <c r="FJ46" s="560"/>
      <c r="FK46" s="560"/>
      <c r="FL46" s="560"/>
      <c r="FM46" s="560"/>
      <c r="FN46" s="560"/>
      <c r="FO46" s="560"/>
      <c r="FP46" s="560"/>
      <c r="FQ46" s="560"/>
      <c r="FR46" s="560"/>
      <c r="FS46" s="560"/>
      <c r="FT46" s="560"/>
      <c r="FU46" s="560"/>
      <c r="FV46" s="560"/>
      <c r="FW46" s="560"/>
      <c r="FX46" s="560"/>
      <c r="FY46" s="560"/>
      <c r="FZ46" s="560"/>
      <c r="GA46" s="560"/>
      <c r="GB46" s="560"/>
      <c r="GC46" s="560"/>
      <c r="GD46" s="560"/>
      <c r="GE46" s="560"/>
      <c r="GF46" s="560"/>
      <c r="GG46" s="560"/>
      <c r="GH46" s="560"/>
      <c r="GI46" s="560"/>
      <c r="GJ46" s="560"/>
      <c r="GK46" s="560"/>
      <c r="GL46" s="560"/>
      <c r="GM46" s="560"/>
      <c r="GN46" s="560"/>
      <c r="GO46" s="560"/>
      <c r="GP46" s="560"/>
      <c r="GQ46" s="560"/>
      <c r="GR46" s="560"/>
      <c r="GS46" s="560"/>
      <c r="GT46" s="560"/>
      <c r="GU46" s="560"/>
      <c r="GV46" s="560"/>
      <c r="GW46" s="560"/>
      <c r="GX46" s="560"/>
      <c r="GY46" s="560"/>
      <c r="GZ46" s="560"/>
      <c r="HA46" s="560"/>
      <c r="HB46" s="560"/>
      <c r="HC46" s="560"/>
      <c r="HD46" s="560"/>
      <c r="HE46" s="560"/>
      <c r="HF46" s="560"/>
      <c r="HG46" s="560"/>
      <c r="HH46" s="560"/>
      <c r="HI46" s="560"/>
      <c r="HJ46" s="560"/>
      <c r="HK46" s="560"/>
      <c r="HL46" s="560"/>
      <c r="HM46" s="560"/>
      <c r="HN46" s="560"/>
      <c r="HO46" s="560"/>
      <c r="HP46" s="560"/>
      <c r="HQ46" s="560"/>
      <c r="HR46" s="560"/>
      <c r="HS46" s="560"/>
      <c r="HT46" s="560"/>
      <c r="HU46" s="560"/>
      <c r="HV46" s="560"/>
      <c r="HW46" s="560"/>
      <c r="HX46" s="560"/>
      <c r="HY46" s="560"/>
      <c r="HZ46" s="560"/>
      <c r="IA46" s="560"/>
      <c r="IB46" s="560"/>
      <c r="IC46" s="560"/>
      <c r="ID46" s="560"/>
      <c r="IE46" s="560"/>
      <c r="IF46" s="560"/>
      <c r="IG46" s="560"/>
      <c r="IH46" s="560"/>
      <c r="II46" s="560"/>
      <c r="IJ46" s="560"/>
      <c r="IK46" s="560"/>
      <c r="IL46" s="560"/>
      <c r="IM46" s="560"/>
      <c r="IN46" s="560"/>
      <c r="IO46" s="560"/>
      <c r="IP46" s="560"/>
      <c r="IQ46" s="560"/>
      <c r="IR46" s="560"/>
      <c r="IS46" s="560"/>
      <c r="IT46" s="560"/>
      <c r="IU46" s="561"/>
    </row>
    <row r="47" spans="1:255" ht="15.95" customHeight="1" thickBot="1">
      <c r="A47" s="620">
        <f t="shared" si="0"/>
        <v>125</v>
      </c>
      <c r="B47" s="1218"/>
      <c r="C47" s="604"/>
      <c r="D47" s="596" t="s">
        <v>208</v>
      </c>
      <c r="E47" s="622">
        <v>3146171810</v>
      </c>
      <c r="F47" s="559"/>
      <c r="G47" s="560"/>
      <c r="H47" s="560"/>
      <c r="I47" s="560"/>
      <c r="J47" s="560"/>
      <c r="K47" s="560"/>
      <c r="L47" s="560"/>
      <c r="M47" s="560"/>
      <c r="N47" s="560"/>
      <c r="O47" s="560"/>
      <c r="P47" s="560"/>
      <c r="Q47" s="560"/>
      <c r="R47" s="560"/>
      <c r="S47" s="560"/>
      <c r="T47" s="560"/>
      <c r="U47" s="560"/>
      <c r="V47" s="560"/>
      <c r="W47" s="560"/>
      <c r="X47" s="560"/>
      <c r="Y47" s="560"/>
      <c r="Z47" s="560"/>
      <c r="AA47" s="560"/>
      <c r="AB47" s="560"/>
      <c r="AC47" s="560"/>
      <c r="AD47" s="560"/>
      <c r="AE47" s="560"/>
      <c r="AF47" s="560"/>
      <c r="AG47" s="560"/>
      <c r="AH47" s="560"/>
      <c r="AI47" s="560"/>
      <c r="AJ47" s="560"/>
      <c r="AK47" s="560"/>
      <c r="AL47" s="560"/>
      <c r="AM47" s="560"/>
      <c r="AN47" s="560"/>
      <c r="AO47" s="560"/>
      <c r="AP47" s="560"/>
      <c r="AQ47" s="560"/>
      <c r="AR47" s="560"/>
      <c r="AS47" s="560"/>
      <c r="AT47" s="560"/>
      <c r="AU47" s="560"/>
      <c r="AV47" s="560"/>
      <c r="AW47" s="560"/>
      <c r="AX47" s="560"/>
      <c r="AY47" s="560"/>
      <c r="AZ47" s="560"/>
      <c r="BA47" s="560"/>
      <c r="BB47" s="560"/>
      <c r="BC47" s="560"/>
      <c r="BD47" s="560"/>
      <c r="BE47" s="560"/>
      <c r="BF47" s="560"/>
      <c r="BG47" s="560"/>
      <c r="BH47" s="560"/>
      <c r="BI47" s="560"/>
      <c r="BJ47" s="560"/>
      <c r="BK47" s="560"/>
      <c r="BL47" s="560"/>
      <c r="BM47" s="560"/>
      <c r="BN47" s="560"/>
      <c r="BO47" s="560"/>
      <c r="BP47" s="560"/>
      <c r="BQ47" s="560"/>
      <c r="BR47" s="560"/>
      <c r="BS47" s="560"/>
      <c r="BT47" s="560"/>
      <c r="BU47" s="560"/>
      <c r="BV47" s="560"/>
      <c r="BW47" s="560"/>
      <c r="BX47" s="560"/>
      <c r="BY47" s="560"/>
      <c r="BZ47" s="560"/>
      <c r="CA47" s="560"/>
      <c r="CB47" s="560"/>
      <c r="CC47" s="560"/>
      <c r="CD47" s="560"/>
      <c r="CE47" s="560"/>
      <c r="CF47" s="560"/>
      <c r="CG47" s="560"/>
      <c r="CH47" s="560"/>
      <c r="CI47" s="560"/>
      <c r="CJ47" s="560"/>
      <c r="CK47" s="560"/>
      <c r="CL47" s="560"/>
      <c r="CM47" s="560"/>
      <c r="CN47" s="560"/>
      <c r="CO47" s="560"/>
      <c r="CP47" s="560"/>
      <c r="CQ47" s="560"/>
      <c r="CR47" s="560"/>
      <c r="CS47" s="560"/>
      <c r="CT47" s="560"/>
      <c r="CU47" s="560"/>
      <c r="CV47" s="560"/>
      <c r="CW47" s="560"/>
      <c r="CX47" s="560"/>
      <c r="CY47" s="560"/>
      <c r="CZ47" s="560"/>
      <c r="DA47" s="560"/>
      <c r="DB47" s="560"/>
      <c r="DC47" s="560"/>
      <c r="DD47" s="560"/>
      <c r="DE47" s="560"/>
      <c r="DF47" s="560"/>
      <c r="DG47" s="560"/>
      <c r="DH47" s="560"/>
      <c r="DI47" s="560"/>
      <c r="DJ47" s="560"/>
      <c r="DK47" s="560"/>
      <c r="DL47" s="560"/>
      <c r="DM47" s="560"/>
      <c r="DN47" s="560"/>
      <c r="DO47" s="560"/>
      <c r="DP47" s="560"/>
      <c r="DQ47" s="560"/>
      <c r="DR47" s="560"/>
      <c r="DS47" s="560"/>
      <c r="DT47" s="560"/>
      <c r="DU47" s="560"/>
      <c r="DV47" s="560"/>
      <c r="DW47" s="560"/>
      <c r="DX47" s="560"/>
      <c r="DY47" s="560"/>
      <c r="DZ47" s="560"/>
      <c r="EA47" s="560"/>
      <c r="EB47" s="560"/>
      <c r="EC47" s="560"/>
      <c r="ED47" s="560"/>
      <c r="EE47" s="560"/>
      <c r="EF47" s="560"/>
      <c r="EG47" s="560"/>
      <c r="EH47" s="560"/>
      <c r="EI47" s="560"/>
      <c r="EJ47" s="560"/>
      <c r="EK47" s="560"/>
      <c r="EL47" s="560"/>
      <c r="EM47" s="560"/>
      <c r="EN47" s="560"/>
      <c r="EO47" s="560"/>
      <c r="EP47" s="560"/>
      <c r="EQ47" s="560"/>
      <c r="ER47" s="560"/>
      <c r="ES47" s="560"/>
      <c r="ET47" s="560"/>
      <c r="EU47" s="560"/>
      <c r="EV47" s="560"/>
      <c r="EW47" s="560"/>
      <c r="EX47" s="560"/>
      <c r="EY47" s="560"/>
      <c r="EZ47" s="560"/>
      <c r="FA47" s="560"/>
      <c r="FB47" s="560"/>
      <c r="FC47" s="560"/>
      <c r="FD47" s="560"/>
      <c r="FE47" s="560"/>
      <c r="FF47" s="560"/>
      <c r="FG47" s="560"/>
      <c r="FH47" s="560"/>
      <c r="FI47" s="560"/>
      <c r="FJ47" s="560"/>
      <c r="FK47" s="560"/>
      <c r="FL47" s="560"/>
      <c r="FM47" s="560"/>
      <c r="FN47" s="560"/>
      <c r="FO47" s="560"/>
      <c r="FP47" s="560"/>
      <c r="FQ47" s="560"/>
      <c r="FR47" s="560"/>
      <c r="FS47" s="560"/>
      <c r="FT47" s="560"/>
      <c r="FU47" s="560"/>
      <c r="FV47" s="560"/>
      <c r="FW47" s="560"/>
      <c r="FX47" s="560"/>
      <c r="FY47" s="560"/>
      <c r="FZ47" s="560"/>
      <c r="GA47" s="560"/>
      <c r="GB47" s="560"/>
      <c r="GC47" s="560"/>
      <c r="GD47" s="560"/>
      <c r="GE47" s="560"/>
      <c r="GF47" s="560"/>
      <c r="GG47" s="560"/>
      <c r="GH47" s="560"/>
      <c r="GI47" s="560"/>
      <c r="GJ47" s="560"/>
      <c r="GK47" s="560"/>
      <c r="GL47" s="560"/>
      <c r="GM47" s="560"/>
      <c r="GN47" s="560"/>
      <c r="GO47" s="560"/>
      <c r="GP47" s="560"/>
      <c r="GQ47" s="560"/>
      <c r="GR47" s="560"/>
      <c r="GS47" s="560"/>
      <c r="GT47" s="560"/>
      <c r="GU47" s="560"/>
      <c r="GV47" s="560"/>
      <c r="GW47" s="560"/>
      <c r="GX47" s="560"/>
      <c r="GY47" s="560"/>
      <c r="GZ47" s="560"/>
      <c r="HA47" s="560"/>
      <c r="HB47" s="560"/>
      <c r="HC47" s="560"/>
      <c r="HD47" s="560"/>
      <c r="HE47" s="560"/>
      <c r="HF47" s="560"/>
      <c r="HG47" s="560"/>
      <c r="HH47" s="560"/>
      <c r="HI47" s="560"/>
      <c r="HJ47" s="560"/>
      <c r="HK47" s="560"/>
      <c r="HL47" s="560"/>
      <c r="HM47" s="560"/>
      <c r="HN47" s="560"/>
      <c r="HO47" s="560"/>
      <c r="HP47" s="560"/>
      <c r="HQ47" s="560"/>
      <c r="HR47" s="560"/>
      <c r="HS47" s="560"/>
      <c r="HT47" s="560"/>
      <c r="HU47" s="560"/>
      <c r="HV47" s="560"/>
      <c r="HW47" s="560"/>
      <c r="HX47" s="560"/>
      <c r="HY47" s="560"/>
      <c r="HZ47" s="560"/>
      <c r="IA47" s="560"/>
      <c r="IB47" s="560"/>
      <c r="IC47" s="560"/>
      <c r="ID47" s="560"/>
      <c r="IE47" s="560"/>
      <c r="IF47" s="560"/>
      <c r="IG47" s="560"/>
      <c r="IH47" s="560"/>
      <c r="II47" s="560"/>
      <c r="IJ47" s="560"/>
      <c r="IK47" s="560"/>
      <c r="IL47" s="560"/>
      <c r="IM47" s="560"/>
      <c r="IN47" s="560"/>
      <c r="IO47" s="560"/>
      <c r="IP47" s="560"/>
      <c r="IQ47" s="560"/>
      <c r="IR47" s="560"/>
      <c r="IS47" s="560"/>
      <c r="IT47" s="560"/>
      <c r="IU47" s="561"/>
    </row>
    <row r="48" spans="1:255" ht="15.95" customHeight="1" thickBot="1">
      <c r="A48" s="620">
        <v>126</v>
      </c>
      <c r="B48" s="1219"/>
      <c r="C48" s="605"/>
      <c r="D48" s="596" t="s">
        <v>210</v>
      </c>
      <c r="E48" s="622" t="s">
        <v>464</v>
      </c>
      <c r="F48" s="559"/>
      <c r="G48" s="560"/>
      <c r="H48" s="560"/>
      <c r="I48" s="560"/>
      <c r="J48" s="560"/>
      <c r="K48" s="560"/>
      <c r="L48" s="560"/>
      <c r="M48" s="560"/>
      <c r="N48" s="560"/>
      <c r="O48" s="560"/>
      <c r="P48" s="560"/>
      <c r="Q48" s="560"/>
      <c r="R48" s="560"/>
      <c r="S48" s="560"/>
      <c r="T48" s="560"/>
      <c r="U48" s="560"/>
      <c r="V48" s="560"/>
      <c r="W48" s="560"/>
      <c r="X48" s="560"/>
      <c r="Y48" s="560"/>
      <c r="Z48" s="560"/>
      <c r="AA48" s="560"/>
      <c r="AB48" s="560"/>
      <c r="AC48" s="560"/>
      <c r="AD48" s="560"/>
      <c r="AE48" s="560"/>
      <c r="AF48" s="560"/>
      <c r="AG48" s="560"/>
      <c r="AH48" s="560"/>
      <c r="AI48" s="560"/>
      <c r="AJ48" s="560"/>
      <c r="AK48" s="560"/>
      <c r="AL48" s="560"/>
      <c r="AM48" s="560"/>
      <c r="AN48" s="560"/>
      <c r="AO48" s="560"/>
      <c r="AP48" s="560"/>
      <c r="AQ48" s="560"/>
      <c r="AR48" s="560"/>
      <c r="AS48" s="560"/>
      <c r="AT48" s="560"/>
      <c r="AU48" s="560"/>
      <c r="AV48" s="560"/>
      <c r="AW48" s="560"/>
      <c r="AX48" s="560"/>
      <c r="AY48" s="560"/>
      <c r="AZ48" s="560"/>
      <c r="BA48" s="560"/>
      <c r="BB48" s="560"/>
      <c r="BC48" s="560"/>
      <c r="BD48" s="560"/>
      <c r="BE48" s="560"/>
      <c r="BF48" s="560"/>
      <c r="BG48" s="560"/>
      <c r="BH48" s="560"/>
      <c r="BI48" s="560"/>
      <c r="BJ48" s="560"/>
      <c r="BK48" s="560"/>
      <c r="BL48" s="560"/>
      <c r="BM48" s="560"/>
      <c r="BN48" s="560"/>
      <c r="BO48" s="560"/>
      <c r="BP48" s="560"/>
      <c r="BQ48" s="560"/>
      <c r="BR48" s="560"/>
      <c r="BS48" s="560"/>
      <c r="BT48" s="560"/>
      <c r="BU48" s="560"/>
      <c r="BV48" s="560"/>
      <c r="BW48" s="560"/>
      <c r="BX48" s="560"/>
      <c r="BY48" s="560"/>
      <c r="BZ48" s="560"/>
      <c r="CA48" s="560"/>
      <c r="CB48" s="560"/>
      <c r="CC48" s="560"/>
      <c r="CD48" s="560"/>
      <c r="CE48" s="560"/>
      <c r="CF48" s="560"/>
      <c r="CG48" s="560"/>
      <c r="CH48" s="560"/>
      <c r="CI48" s="560"/>
      <c r="CJ48" s="560"/>
      <c r="CK48" s="560"/>
      <c r="CL48" s="560"/>
      <c r="CM48" s="560"/>
      <c r="CN48" s="560"/>
      <c r="CO48" s="560"/>
      <c r="CP48" s="560"/>
      <c r="CQ48" s="560"/>
      <c r="CR48" s="560"/>
      <c r="CS48" s="560"/>
      <c r="CT48" s="560"/>
      <c r="CU48" s="560"/>
      <c r="CV48" s="560"/>
      <c r="CW48" s="560"/>
      <c r="CX48" s="560"/>
      <c r="CY48" s="560"/>
      <c r="CZ48" s="560"/>
      <c r="DA48" s="560"/>
      <c r="DB48" s="560"/>
      <c r="DC48" s="560"/>
      <c r="DD48" s="560"/>
      <c r="DE48" s="560"/>
      <c r="DF48" s="560"/>
      <c r="DG48" s="560"/>
      <c r="DH48" s="560"/>
      <c r="DI48" s="560"/>
      <c r="DJ48" s="560"/>
      <c r="DK48" s="560"/>
      <c r="DL48" s="560"/>
      <c r="DM48" s="560"/>
      <c r="DN48" s="560"/>
      <c r="DO48" s="560"/>
      <c r="DP48" s="560"/>
      <c r="DQ48" s="560"/>
      <c r="DR48" s="560"/>
      <c r="DS48" s="560"/>
      <c r="DT48" s="560"/>
      <c r="DU48" s="560"/>
      <c r="DV48" s="560"/>
      <c r="DW48" s="560"/>
      <c r="DX48" s="560"/>
      <c r="DY48" s="560"/>
      <c r="DZ48" s="560"/>
      <c r="EA48" s="560"/>
      <c r="EB48" s="560"/>
      <c r="EC48" s="560"/>
      <c r="ED48" s="560"/>
      <c r="EE48" s="560"/>
      <c r="EF48" s="560"/>
      <c r="EG48" s="560"/>
      <c r="EH48" s="560"/>
      <c r="EI48" s="560"/>
      <c r="EJ48" s="560"/>
      <c r="EK48" s="560"/>
      <c r="EL48" s="560"/>
      <c r="EM48" s="560"/>
      <c r="EN48" s="560"/>
      <c r="EO48" s="560"/>
      <c r="EP48" s="560"/>
      <c r="EQ48" s="560"/>
      <c r="ER48" s="560"/>
      <c r="ES48" s="560"/>
      <c r="ET48" s="560"/>
      <c r="EU48" s="560"/>
      <c r="EV48" s="560"/>
      <c r="EW48" s="560"/>
      <c r="EX48" s="560"/>
      <c r="EY48" s="560"/>
      <c r="EZ48" s="560"/>
      <c r="FA48" s="560"/>
      <c r="FB48" s="560"/>
      <c r="FC48" s="560"/>
      <c r="FD48" s="560"/>
      <c r="FE48" s="560"/>
      <c r="FF48" s="560"/>
      <c r="FG48" s="560"/>
      <c r="FH48" s="560"/>
      <c r="FI48" s="560"/>
      <c r="FJ48" s="560"/>
      <c r="FK48" s="560"/>
      <c r="FL48" s="560"/>
      <c r="FM48" s="560"/>
      <c r="FN48" s="560"/>
      <c r="FO48" s="560"/>
      <c r="FP48" s="560"/>
      <c r="FQ48" s="560"/>
      <c r="FR48" s="560"/>
      <c r="FS48" s="560"/>
      <c r="FT48" s="560"/>
      <c r="FU48" s="560"/>
      <c r="FV48" s="560"/>
      <c r="FW48" s="560"/>
      <c r="FX48" s="560"/>
      <c r="FY48" s="560"/>
      <c r="FZ48" s="560"/>
      <c r="GA48" s="560"/>
      <c r="GB48" s="560"/>
      <c r="GC48" s="560"/>
      <c r="GD48" s="560"/>
      <c r="GE48" s="560"/>
      <c r="GF48" s="560"/>
      <c r="GG48" s="560"/>
      <c r="GH48" s="560"/>
      <c r="GI48" s="560"/>
      <c r="GJ48" s="560"/>
      <c r="GK48" s="560"/>
      <c r="GL48" s="560"/>
      <c r="GM48" s="560"/>
      <c r="GN48" s="560"/>
      <c r="GO48" s="560"/>
      <c r="GP48" s="560"/>
      <c r="GQ48" s="560"/>
      <c r="GR48" s="560"/>
      <c r="GS48" s="560"/>
      <c r="GT48" s="560"/>
      <c r="GU48" s="560"/>
      <c r="GV48" s="560"/>
      <c r="GW48" s="560"/>
      <c r="GX48" s="560"/>
      <c r="GY48" s="560"/>
      <c r="GZ48" s="560"/>
      <c r="HA48" s="560"/>
      <c r="HB48" s="560"/>
      <c r="HC48" s="560"/>
      <c r="HD48" s="560"/>
      <c r="HE48" s="560"/>
      <c r="HF48" s="560"/>
      <c r="HG48" s="560"/>
      <c r="HH48" s="560"/>
      <c r="HI48" s="560"/>
      <c r="HJ48" s="560"/>
      <c r="HK48" s="560"/>
      <c r="HL48" s="560"/>
      <c r="HM48" s="560"/>
      <c r="HN48" s="560"/>
      <c r="HO48" s="560"/>
      <c r="HP48" s="560"/>
      <c r="HQ48" s="560"/>
      <c r="HR48" s="560"/>
      <c r="HS48" s="560"/>
      <c r="HT48" s="560"/>
      <c r="HU48" s="560"/>
      <c r="HV48" s="560"/>
      <c r="HW48" s="560"/>
      <c r="HX48" s="560"/>
      <c r="HY48" s="560"/>
      <c r="HZ48" s="560"/>
      <c r="IA48" s="560"/>
      <c r="IB48" s="560"/>
      <c r="IC48" s="560"/>
      <c r="ID48" s="560"/>
      <c r="IE48" s="560"/>
      <c r="IF48" s="560"/>
      <c r="IG48" s="560"/>
      <c r="IH48" s="560"/>
      <c r="II48" s="560"/>
      <c r="IJ48" s="560"/>
      <c r="IK48" s="560"/>
      <c r="IL48" s="560"/>
      <c r="IM48" s="560"/>
      <c r="IN48" s="560"/>
      <c r="IO48" s="560"/>
      <c r="IP48" s="560"/>
      <c r="IQ48" s="560"/>
      <c r="IR48" s="560"/>
      <c r="IS48" s="560"/>
      <c r="IT48" s="560"/>
      <c r="IU48" s="561"/>
    </row>
    <row r="49" spans="1:255" ht="15" customHeight="1" thickBot="1">
      <c r="A49" s="569"/>
      <c r="B49" s="616"/>
      <c r="C49" s="617"/>
      <c r="D49" s="618"/>
      <c r="E49" s="618"/>
      <c r="F49" s="560"/>
      <c r="G49" s="560"/>
      <c r="H49" s="560"/>
      <c r="I49" s="560"/>
      <c r="J49" s="560"/>
      <c r="K49" s="560"/>
      <c r="L49" s="560"/>
      <c r="M49" s="560"/>
      <c r="N49" s="560"/>
      <c r="O49" s="560"/>
      <c r="P49" s="560"/>
      <c r="Q49" s="560"/>
      <c r="R49" s="560"/>
      <c r="S49" s="560"/>
      <c r="T49" s="560"/>
      <c r="U49" s="560"/>
      <c r="V49" s="560"/>
      <c r="W49" s="560"/>
      <c r="X49" s="560"/>
      <c r="Y49" s="560"/>
      <c r="Z49" s="560"/>
      <c r="AA49" s="560"/>
      <c r="AB49" s="560"/>
      <c r="AC49" s="560"/>
      <c r="AD49" s="560"/>
      <c r="AE49" s="560"/>
      <c r="AF49" s="560"/>
      <c r="AG49" s="560"/>
      <c r="AH49" s="560"/>
      <c r="AI49" s="560"/>
      <c r="AJ49" s="560"/>
      <c r="AK49" s="560"/>
      <c r="AL49" s="560"/>
      <c r="AM49" s="560"/>
      <c r="AN49" s="560"/>
      <c r="AO49" s="560"/>
      <c r="AP49" s="560"/>
      <c r="AQ49" s="560"/>
      <c r="AR49" s="560"/>
      <c r="AS49" s="560"/>
      <c r="AT49" s="560"/>
      <c r="AU49" s="560"/>
      <c r="AV49" s="560"/>
      <c r="AW49" s="560"/>
      <c r="AX49" s="560"/>
      <c r="AY49" s="560"/>
      <c r="AZ49" s="560"/>
      <c r="BA49" s="560"/>
      <c r="BB49" s="560"/>
      <c r="BC49" s="560"/>
      <c r="BD49" s="560"/>
      <c r="BE49" s="560"/>
      <c r="BF49" s="560"/>
      <c r="BG49" s="560"/>
      <c r="BH49" s="560"/>
      <c r="BI49" s="560"/>
      <c r="BJ49" s="560"/>
      <c r="BK49" s="560"/>
      <c r="BL49" s="560"/>
      <c r="BM49" s="560"/>
      <c r="BN49" s="560"/>
      <c r="BO49" s="560"/>
      <c r="BP49" s="560"/>
      <c r="BQ49" s="560"/>
      <c r="BR49" s="560"/>
      <c r="BS49" s="560"/>
      <c r="BT49" s="560"/>
      <c r="BU49" s="560"/>
      <c r="BV49" s="560"/>
      <c r="BW49" s="560"/>
      <c r="BX49" s="560"/>
      <c r="BY49" s="560"/>
      <c r="BZ49" s="560"/>
      <c r="CA49" s="560"/>
      <c r="CB49" s="560"/>
      <c r="CC49" s="560"/>
      <c r="CD49" s="560"/>
      <c r="CE49" s="560"/>
      <c r="CF49" s="560"/>
      <c r="CG49" s="560"/>
      <c r="CH49" s="560"/>
      <c r="CI49" s="560"/>
      <c r="CJ49" s="560"/>
      <c r="CK49" s="560"/>
      <c r="CL49" s="560"/>
      <c r="CM49" s="560"/>
      <c r="CN49" s="560"/>
      <c r="CO49" s="560"/>
      <c r="CP49" s="560"/>
      <c r="CQ49" s="560"/>
      <c r="CR49" s="560"/>
      <c r="CS49" s="560"/>
      <c r="CT49" s="560"/>
      <c r="CU49" s="560"/>
      <c r="CV49" s="560"/>
      <c r="CW49" s="560"/>
      <c r="CX49" s="560"/>
      <c r="CY49" s="560"/>
      <c r="CZ49" s="560"/>
      <c r="DA49" s="560"/>
      <c r="DB49" s="560"/>
      <c r="DC49" s="560"/>
      <c r="DD49" s="560"/>
      <c r="DE49" s="560"/>
      <c r="DF49" s="560"/>
      <c r="DG49" s="560"/>
      <c r="DH49" s="560"/>
      <c r="DI49" s="560"/>
      <c r="DJ49" s="560"/>
      <c r="DK49" s="560"/>
      <c r="DL49" s="560"/>
      <c r="DM49" s="560"/>
      <c r="DN49" s="560"/>
      <c r="DO49" s="560"/>
      <c r="DP49" s="560"/>
      <c r="DQ49" s="560"/>
      <c r="DR49" s="560"/>
      <c r="DS49" s="560"/>
      <c r="DT49" s="560"/>
      <c r="DU49" s="560"/>
      <c r="DV49" s="560"/>
      <c r="DW49" s="560"/>
      <c r="DX49" s="560"/>
      <c r="DY49" s="560"/>
      <c r="DZ49" s="560"/>
      <c r="EA49" s="560"/>
      <c r="EB49" s="560"/>
      <c r="EC49" s="560"/>
      <c r="ED49" s="560"/>
      <c r="EE49" s="560"/>
      <c r="EF49" s="560"/>
      <c r="EG49" s="560"/>
      <c r="EH49" s="560"/>
      <c r="EI49" s="560"/>
      <c r="EJ49" s="560"/>
      <c r="EK49" s="560"/>
      <c r="EL49" s="560"/>
      <c r="EM49" s="560"/>
      <c r="EN49" s="560"/>
      <c r="EO49" s="560"/>
      <c r="EP49" s="560"/>
      <c r="EQ49" s="560"/>
      <c r="ER49" s="560"/>
      <c r="ES49" s="560"/>
      <c r="ET49" s="560"/>
      <c r="EU49" s="560"/>
      <c r="EV49" s="560"/>
      <c r="EW49" s="560"/>
      <c r="EX49" s="560"/>
      <c r="EY49" s="560"/>
      <c r="EZ49" s="560"/>
      <c r="FA49" s="560"/>
      <c r="FB49" s="560"/>
      <c r="FC49" s="560"/>
      <c r="FD49" s="560"/>
      <c r="FE49" s="560"/>
      <c r="FF49" s="560"/>
      <c r="FG49" s="560"/>
      <c r="FH49" s="560"/>
      <c r="FI49" s="560"/>
      <c r="FJ49" s="560"/>
      <c r="FK49" s="560"/>
      <c r="FL49" s="560"/>
      <c r="FM49" s="560"/>
      <c r="FN49" s="560"/>
      <c r="FO49" s="560"/>
      <c r="FP49" s="560"/>
      <c r="FQ49" s="560"/>
      <c r="FR49" s="560"/>
      <c r="FS49" s="560"/>
      <c r="FT49" s="560"/>
      <c r="FU49" s="560"/>
      <c r="FV49" s="560"/>
      <c r="FW49" s="560"/>
      <c r="FX49" s="560"/>
      <c r="FY49" s="560"/>
      <c r="FZ49" s="560"/>
      <c r="GA49" s="560"/>
      <c r="GB49" s="560"/>
      <c r="GC49" s="560"/>
      <c r="GD49" s="560"/>
      <c r="GE49" s="560"/>
      <c r="GF49" s="560"/>
      <c r="GG49" s="560"/>
      <c r="GH49" s="560"/>
      <c r="GI49" s="560"/>
      <c r="GJ49" s="560"/>
      <c r="GK49" s="560"/>
      <c r="GL49" s="560"/>
      <c r="GM49" s="560"/>
      <c r="GN49" s="560"/>
      <c r="GO49" s="560"/>
      <c r="GP49" s="560"/>
      <c r="GQ49" s="560"/>
      <c r="GR49" s="560"/>
      <c r="GS49" s="560"/>
      <c r="GT49" s="560"/>
      <c r="GU49" s="560"/>
      <c r="GV49" s="560"/>
      <c r="GW49" s="560"/>
      <c r="GX49" s="560"/>
      <c r="GY49" s="560"/>
      <c r="GZ49" s="560"/>
      <c r="HA49" s="560"/>
      <c r="HB49" s="560"/>
      <c r="HC49" s="560"/>
      <c r="HD49" s="560"/>
      <c r="HE49" s="560"/>
      <c r="HF49" s="560"/>
      <c r="HG49" s="560"/>
      <c r="HH49" s="560"/>
      <c r="HI49" s="560"/>
      <c r="HJ49" s="560"/>
      <c r="HK49" s="560"/>
      <c r="HL49" s="560"/>
      <c r="HM49" s="560"/>
      <c r="HN49" s="560"/>
      <c r="HO49" s="560"/>
      <c r="HP49" s="560"/>
      <c r="HQ49" s="560"/>
      <c r="HR49" s="560"/>
      <c r="HS49" s="560"/>
      <c r="HT49" s="560"/>
      <c r="HU49" s="560"/>
      <c r="HV49" s="560"/>
      <c r="HW49" s="560"/>
      <c r="HX49" s="560"/>
      <c r="HY49" s="560"/>
      <c r="HZ49" s="560"/>
      <c r="IA49" s="560"/>
      <c r="IB49" s="560"/>
      <c r="IC49" s="560"/>
      <c r="ID49" s="560"/>
      <c r="IE49" s="560"/>
      <c r="IF49" s="560"/>
      <c r="IG49" s="560"/>
      <c r="IH49" s="560"/>
      <c r="II49" s="560"/>
      <c r="IJ49" s="560"/>
      <c r="IK49" s="560"/>
      <c r="IL49" s="560"/>
      <c r="IM49" s="560"/>
      <c r="IN49" s="560"/>
      <c r="IO49" s="560"/>
      <c r="IP49" s="560"/>
      <c r="IQ49" s="560"/>
      <c r="IR49" s="560"/>
      <c r="IS49" s="560"/>
      <c r="IT49" s="560"/>
      <c r="IU49" s="561"/>
    </row>
    <row r="50" spans="1:255" ht="15.95" customHeight="1" thickBot="1">
      <c r="A50" s="593"/>
      <c r="B50" s="1221" t="s">
        <v>212</v>
      </c>
      <c r="C50" s="1222"/>
      <c r="D50" s="1222"/>
      <c r="E50" s="1223"/>
      <c r="F50" s="559"/>
      <c r="G50" s="560"/>
      <c r="H50" s="560"/>
      <c r="I50" s="560"/>
      <c r="J50" s="560"/>
      <c r="K50" s="560"/>
      <c r="L50" s="560"/>
      <c r="M50" s="560"/>
      <c r="N50" s="560"/>
      <c r="O50" s="560"/>
      <c r="P50" s="560"/>
      <c r="Q50" s="560"/>
      <c r="R50" s="560"/>
      <c r="S50" s="560"/>
      <c r="T50" s="560"/>
      <c r="U50" s="560"/>
      <c r="V50" s="560"/>
      <c r="W50" s="560"/>
      <c r="X50" s="560"/>
      <c r="Y50" s="560"/>
      <c r="Z50" s="560"/>
      <c r="AA50" s="560"/>
      <c r="AB50" s="560"/>
      <c r="AC50" s="560"/>
      <c r="AD50" s="560"/>
      <c r="AE50" s="560"/>
      <c r="AF50" s="560"/>
      <c r="AG50" s="560"/>
      <c r="AH50" s="560"/>
      <c r="AI50" s="560"/>
      <c r="AJ50" s="560"/>
      <c r="AK50" s="560"/>
      <c r="AL50" s="560"/>
      <c r="AM50" s="560"/>
      <c r="AN50" s="560"/>
      <c r="AO50" s="560"/>
      <c r="AP50" s="560"/>
      <c r="AQ50" s="560"/>
      <c r="AR50" s="560"/>
      <c r="AS50" s="560"/>
      <c r="AT50" s="560"/>
      <c r="AU50" s="560"/>
      <c r="AV50" s="560"/>
      <c r="AW50" s="560"/>
      <c r="AX50" s="560"/>
      <c r="AY50" s="560"/>
      <c r="AZ50" s="560"/>
      <c r="BA50" s="560"/>
      <c r="BB50" s="560"/>
      <c r="BC50" s="560"/>
      <c r="BD50" s="560"/>
      <c r="BE50" s="560"/>
      <c r="BF50" s="560"/>
      <c r="BG50" s="560"/>
      <c r="BH50" s="560"/>
      <c r="BI50" s="560"/>
      <c r="BJ50" s="560"/>
      <c r="BK50" s="560"/>
      <c r="BL50" s="560"/>
      <c r="BM50" s="560"/>
      <c r="BN50" s="560"/>
      <c r="BO50" s="560"/>
      <c r="BP50" s="560"/>
      <c r="BQ50" s="560"/>
      <c r="BR50" s="560"/>
      <c r="BS50" s="560"/>
      <c r="BT50" s="560"/>
      <c r="BU50" s="560"/>
      <c r="BV50" s="560"/>
      <c r="BW50" s="560"/>
      <c r="BX50" s="560"/>
      <c r="BY50" s="560"/>
      <c r="BZ50" s="560"/>
      <c r="CA50" s="560"/>
      <c r="CB50" s="560"/>
      <c r="CC50" s="560"/>
      <c r="CD50" s="560"/>
      <c r="CE50" s="560"/>
      <c r="CF50" s="560"/>
      <c r="CG50" s="560"/>
      <c r="CH50" s="560"/>
      <c r="CI50" s="560"/>
      <c r="CJ50" s="560"/>
      <c r="CK50" s="560"/>
      <c r="CL50" s="560"/>
      <c r="CM50" s="560"/>
      <c r="CN50" s="560"/>
      <c r="CO50" s="560"/>
      <c r="CP50" s="560"/>
      <c r="CQ50" s="560"/>
      <c r="CR50" s="560"/>
      <c r="CS50" s="560"/>
      <c r="CT50" s="560"/>
      <c r="CU50" s="560"/>
      <c r="CV50" s="560"/>
      <c r="CW50" s="560"/>
      <c r="CX50" s="560"/>
      <c r="CY50" s="560"/>
      <c r="CZ50" s="560"/>
      <c r="DA50" s="560"/>
      <c r="DB50" s="560"/>
      <c r="DC50" s="560"/>
      <c r="DD50" s="560"/>
      <c r="DE50" s="560"/>
      <c r="DF50" s="560"/>
      <c r="DG50" s="560"/>
      <c r="DH50" s="560"/>
      <c r="DI50" s="560"/>
      <c r="DJ50" s="560"/>
      <c r="DK50" s="560"/>
      <c r="DL50" s="560"/>
      <c r="DM50" s="560"/>
      <c r="DN50" s="560"/>
      <c r="DO50" s="560"/>
      <c r="DP50" s="560"/>
      <c r="DQ50" s="560"/>
      <c r="DR50" s="560"/>
      <c r="DS50" s="560"/>
      <c r="DT50" s="560"/>
      <c r="DU50" s="560"/>
      <c r="DV50" s="560"/>
      <c r="DW50" s="560"/>
      <c r="DX50" s="560"/>
      <c r="DY50" s="560"/>
      <c r="DZ50" s="560"/>
      <c r="EA50" s="560"/>
      <c r="EB50" s="560"/>
      <c r="EC50" s="560"/>
      <c r="ED50" s="560"/>
      <c r="EE50" s="560"/>
      <c r="EF50" s="560"/>
      <c r="EG50" s="560"/>
      <c r="EH50" s="560"/>
      <c r="EI50" s="560"/>
      <c r="EJ50" s="560"/>
      <c r="EK50" s="560"/>
      <c r="EL50" s="560"/>
      <c r="EM50" s="560"/>
      <c r="EN50" s="560"/>
      <c r="EO50" s="560"/>
      <c r="EP50" s="560"/>
      <c r="EQ50" s="560"/>
      <c r="ER50" s="560"/>
      <c r="ES50" s="560"/>
      <c r="ET50" s="560"/>
      <c r="EU50" s="560"/>
      <c r="EV50" s="560"/>
      <c r="EW50" s="560"/>
      <c r="EX50" s="560"/>
      <c r="EY50" s="560"/>
      <c r="EZ50" s="560"/>
      <c r="FA50" s="560"/>
      <c r="FB50" s="560"/>
      <c r="FC50" s="560"/>
      <c r="FD50" s="560"/>
      <c r="FE50" s="560"/>
      <c r="FF50" s="560"/>
      <c r="FG50" s="560"/>
      <c r="FH50" s="560"/>
      <c r="FI50" s="560"/>
      <c r="FJ50" s="560"/>
      <c r="FK50" s="560"/>
      <c r="FL50" s="560"/>
      <c r="FM50" s="560"/>
      <c r="FN50" s="560"/>
      <c r="FO50" s="560"/>
      <c r="FP50" s="560"/>
      <c r="FQ50" s="560"/>
      <c r="FR50" s="560"/>
      <c r="FS50" s="560"/>
      <c r="FT50" s="560"/>
      <c r="FU50" s="560"/>
      <c r="FV50" s="560"/>
      <c r="FW50" s="560"/>
      <c r="FX50" s="560"/>
      <c r="FY50" s="560"/>
      <c r="FZ50" s="560"/>
      <c r="GA50" s="560"/>
      <c r="GB50" s="560"/>
      <c r="GC50" s="560"/>
      <c r="GD50" s="560"/>
      <c r="GE50" s="560"/>
      <c r="GF50" s="560"/>
      <c r="GG50" s="560"/>
      <c r="GH50" s="560"/>
      <c r="GI50" s="560"/>
      <c r="GJ50" s="560"/>
      <c r="GK50" s="560"/>
      <c r="GL50" s="560"/>
      <c r="GM50" s="560"/>
      <c r="GN50" s="560"/>
      <c r="GO50" s="560"/>
      <c r="GP50" s="560"/>
      <c r="GQ50" s="560"/>
      <c r="GR50" s="560"/>
      <c r="GS50" s="560"/>
      <c r="GT50" s="560"/>
      <c r="GU50" s="560"/>
      <c r="GV50" s="560"/>
      <c r="GW50" s="560"/>
      <c r="GX50" s="560"/>
      <c r="GY50" s="560"/>
      <c r="GZ50" s="560"/>
      <c r="HA50" s="560"/>
      <c r="HB50" s="560"/>
      <c r="HC50" s="560"/>
      <c r="HD50" s="560"/>
      <c r="HE50" s="560"/>
      <c r="HF50" s="560"/>
      <c r="HG50" s="560"/>
      <c r="HH50" s="560"/>
      <c r="HI50" s="560"/>
      <c r="HJ50" s="560"/>
      <c r="HK50" s="560"/>
      <c r="HL50" s="560"/>
      <c r="HM50" s="560"/>
      <c r="HN50" s="560"/>
      <c r="HO50" s="560"/>
      <c r="HP50" s="560"/>
      <c r="HQ50" s="560"/>
      <c r="HR50" s="560"/>
      <c r="HS50" s="560"/>
      <c r="HT50" s="560"/>
      <c r="HU50" s="560"/>
      <c r="HV50" s="560"/>
      <c r="HW50" s="560"/>
      <c r="HX50" s="560"/>
      <c r="HY50" s="560"/>
      <c r="HZ50" s="560"/>
      <c r="IA50" s="560"/>
      <c r="IB50" s="560"/>
      <c r="IC50" s="560"/>
      <c r="ID50" s="560"/>
      <c r="IE50" s="560"/>
      <c r="IF50" s="560"/>
      <c r="IG50" s="560"/>
      <c r="IH50" s="560"/>
      <c r="II50" s="560"/>
      <c r="IJ50" s="560"/>
      <c r="IK50" s="560"/>
      <c r="IL50" s="560"/>
      <c r="IM50" s="560"/>
      <c r="IN50" s="560"/>
      <c r="IO50" s="560"/>
      <c r="IP50" s="560"/>
      <c r="IQ50" s="560"/>
      <c r="IR50" s="560"/>
      <c r="IS50" s="560"/>
      <c r="IT50" s="560"/>
      <c r="IU50" s="561"/>
    </row>
    <row r="51" spans="1:255" ht="15.95" customHeight="1" thickBot="1">
      <c r="A51" s="593"/>
      <c r="B51" s="1220">
        <v>1</v>
      </c>
      <c r="C51" s="603"/>
      <c r="D51" s="621" t="s">
        <v>200</v>
      </c>
      <c r="E51" s="624" t="s">
        <v>213</v>
      </c>
      <c r="F51" s="560"/>
      <c r="G51" s="560"/>
      <c r="H51" s="560"/>
      <c r="I51" s="560"/>
      <c r="J51" s="560"/>
      <c r="K51" s="560"/>
      <c r="L51" s="560"/>
      <c r="M51" s="560"/>
      <c r="N51" s="560"/>
      <c r="O51" s="560"/>
      <c r="P51" s="560"/>
      <c r="Q51" s="560"/>
      <c r="R51" s="560"/>
      <c r="S51" s="560"/>
      <c r="T51" s="560"/>
      <c r="U51" s="560"/>
      <c r="V51" s="560"/>
      <c r="W51" s="560"/>
      <c r="X51" s="560"/>
      <c r="Y51" s="560"/>
      <c r="Z51" s="560"/>
      <c r="AA51" s="560"/>
      <c r="AB51" s="560"/>
      <c r="AC51" s="560"/>
      <c r="AD51" s="560"/>
      <c r="AE51" s="560"/>
      <c r="AF51" s="560"/>
      <c r="AG51" s="560"/>
      <c r="AH51" s="560"/>
      <c r="AI51" s="560"/>
      <c r="AJ51" s="560"/>
      <c r="AK51" s="560"/>
      <c r="AL51" s="560"/>
      <c r="AM51" s="560"/>
      <c r="AN51" s="560"/>
      <c r="AO51" s="560"/>
      <c r="AP51" s="560"/>
      <c r="AQ51" s="560"/>
      <c r="AR51" s="560"/>
      <c r="AS51" s="560"/>
      <c r="AT51" s="560"/>
      <c r="AU51" s="560"/>
      <c r="AV51" s="560"/>
      <c r="AW51" s="560"/>
      <c r="AX51" s="560"/>
      <c r="AY51" s="560"/>
      <c r="AZ51" s="560"/>
      <c r="BA51" s="560"/>
      <c r="BB51" s="560"/>
      <c r="BC51" s="560"/>
      <c r="BD51" s="560"/>
      <c r="BE51" s="560"/>
      <c r="BF51" s="560"/>
      <c r="BG51" s="560"/>
      <c r="BH51" s="560"/>
      <c r="BI51" s="560"/>
      <c r="BJ51" s="560"/>
      <c r="BK51" s="560"/>
      <c r="BL51" s="560"/>
      <c r="BM51" s="560"/>
      <c r="BN51" s="560"/>
      <c r="BO51" s="560"/>
      <c r="BP51" s="560"/>
      <c r="BQ51" s="560"/>
      <c r="BR51" s="560"/>
      <c r="BS51" s="560"/>
      <c r="BT51" s="560"/>
      <c r="BU51" s="560"/>
      <c r="BV51" s="560"/>
      <c r="BW51" s="560"/>
      <c r="BX51" s="560"/>
      <c r="BY51" s="560"/>
      <c r="BZ51" s="560"/>
      <c r="CA51" s="560"/>
      <c r="CB51" s="560"/>
      <c r="CC51" s="560"/>
      <c r="CD51" s="560"/>
      <c r="CE51" s="560"/>
      <c r="CF51" s="560"/>
      <c r="CG51" s="560"/>
      <c r="CH51" s="560"/>
      <c r="CI51" s="560"/>
      <c r="CJ51" s="560"/>
      <c r="CK51" s="560"/>
      <c r="CL51" s="560"/>
      <c r="CM51" s="560"/>
      <c r="CN51" s="560"/>
      <c r="CO51" s="560"/>
      <c r="CP51" s="560"/>
      <c r="CQ51" s="560"/>
      <c r="CR51" s="560"/>
      <c r="CS51" s="560"/>
      <c r="CT51" s="560"/>
      <c r="CU51" s="560"/>
      <c r="CV51" s="560"/>
      <c r="CW51" s="560"/>
      <c r="CX51" s="560"/>
      <c r="CY51" s="560"/>
      <c r="CZ51" s="560"/>
      <c r="DA51" s="560"/>
      <c r="DB51" s="560"/>
      <c r="DC51" s="560"/>
      <c r="DD51" s="560"/>
      <c r="DE51" s="560"/>
      <c r="DF51" s="560"/>
      <c r="DG51" s="560"/>
      <c r="DH51" s="560"/>
      <c r="DI51" s="560"/>
      <c r="DJ51" s="560"/>
      <c r="DK51" s="560"/>
      <c r="DL51" s="560"/>
      <c r="DM51" s="560"/>
      <c r="DN51" s="560"/>
      <c r="DO51" s="560"/>
      <c r="DP51" s="560"/>
      <c r="DQ51" s="560"/>
      <c r="DR51" s="560"/>
      <c r="DS51" s="560"/>
      <c r="DT51" s="560"/>
      <c r="DU51" s="560"/>
      <c r="DV51" s="560"/>
      <c r="DW51" s="560"/>
      <c r="DX51" s="560"/>
      <c r="DY51" s="560"/>
      <c r="DZ51" s="560"/>
      <c r="EA51" s="560"/>
      <c r="EB51" s="560"/>
      <c r="EC51" s="560"/>
      <c r="ED51" s="560"/>
      <c r="EE51" s="560"/>
      <c r="EF51" s="560"/>
      <c r="EG51" s="560"/>
      <c r="EH51" s="560"/>
      <c r="EI51" s="560"/>
      <c r="EJ51" s="560"/>
      <c r="EK51" s="560"/>
      <c r="EL51" s="560"/>
      <c r="EM51" s="560"/>
      <c r="EN51" s="560"/>
      <c r="EO51" s="560"/>
      <c r="EP51" s="560"/>
      <c r="EQ51" s="560"/>
      <c r="ER51" s="560"/>
      <c r="ES51" s="560"/>
      <c r="ET51" s="560"/>
      <c r="EU51" s="560"/>
      <c r="EV51" s="560"/>
      <c r="EW51" s="560"/>
      <c r="EX51" s="560"/>
      <c r="EY51" s="560"/>
      <c r="EZ51" s="560"/>
      <c r="FA51" s="560"/>
      <c r="FB51" s="560"/>
      <c r="FC51" s="560"/>
      <c r="FD51" s="560"/>
      <c r="FE51" s="560"/>
      <c r="FF51" s="560"/>
      <c r="FG51" s="560"/>
      <c r="FH51" s="560"/>
      <c r="FI51" s="560"/>
      <c r="FJ51" s="560"/>
      <c r="FK51" s="560"/>
      <c r="FL51" s="560"/>
      <c r="FM51" s="560"/>
      <c r="FN51" s="560"/>
      <c r="FO51" s="560"/>
      <c r="FP51" s="560"/>
      <c r="FQ51" s="560"/>
      <c r="FR51" s="560"/>
      <c r="FS51" s="560"/>
      <c r="FT51" s="560"/>
      <c r="FU51" s="560"/>
      <c r="FV51" s="560"/>
      <c r="FW51" s="560"/>
      <c r="FX51" s="560"/>
      <c r="FY51" s="560"/>
      <c r="FZ51" s="560"/>
      <c r="GA51" s="560"/>
      <c r="GB51" s="560"/>
      <c r="GC51" s="560"/>
      <c r="GD51" s="560"/>
      <c r="GE51" s="560"/>
      <c r="GF51" s="560"/>
      <c r="GG51" s="560"/>
      <c r="GH51" s="560"/>
      <c r="GI51" s="560"/>
      <c r="GJ51" s="560"/>
      <c r="GK51" s="560"/>
      <c r="GL51" s="560"/>
      <c r="GM51" s="560"/>
      <c r="GN51" s="560"/>
      <c r="GO51" s="560"/>
      <c r="GP51" s="560"/>
      <c r="GQ51" s="560"/>
      <c r="GR51" s="560"/>
      <c r="GS51" s="560"/>
      <c r="GT51" s="560"/>
      <c r="GU51" s="560"/>
      <c r="GV51" s="560"/>
      <c r="GW51" s="560"/>
      <c r="GX51" s="560"/>
      <c r="GY51" s="560"/>
      <c r="GZ51" s="560"/>
      <c r="HA51" s="560"/>
      <c r="HB51" s="560"/>
      <c r="HC51" s="560"/>
      <c r="HD51" s="560"/>
      <c r="HE51" s="560"/>
      <c r="HF51" s="560"/>
      <c r="HG51" s="560"/>
      <c r="HH51" s="560"/>
      <c r="HI51" s="560"/>
      <c r="HJ51" s="560"/>
      <c r="HK51" s="560"/>
      <c r="HL51" s="560"/>
      <c r="HM51" s="560"/>
      <c r="HN51" s="560"/>
      <c r="HO51" s="560"/>
      <c r="HP51" s="560"/>
      <c r="HQ51" s="560"/>
      <c r="HR51" s="560"/>
      <c r="HS51" s="560"/>
      <c r="HT51" s="560"/>
      <c r="HU51" s="560"/>
      <c r="HV51" s="560"/>
      <c r="HW51" s="560"/>
      <c r="HX51" s="560"/>
      <c r="HY51" s="560"/>
      <c r="HZ51" s="560"/>
      <c r="IA51" s="560"/>
      <c r="IB51" s="560"/>
      <c r="IC51" s="560"/>
      <c r="ID51" s="560"/>
      <c r="IE51" s="560"/>
      <c r="IF51" s="560"/>
      <c r="IG51" s="560"/>
      <c r="IH51" s="560"/>
      <c r="II51" s="560"/>
      <c r="IJ51" s="560"/>
      <c r="IK51" s="560"/>
      <c r="IL51" s="560"/>
      <c r="IM51" s="560"/>
      <c r="IN51" s="560"/>
      <c r="IO51" s="560"/>
      <c r="IP51" s="560"/>
      <c r="IQ51" s="560"/>
      <c r="IR51" s="560"/>
      <c r="IS51" s="560"/>
      <c r="IT51" s="560"/>
      <c r="IU51" s="561"/>
    </row>
    <row r="52" spans="1:255" ht="15.95" customHeight="1" thickBot="1">
      <c r="A52" s="593"/>
      <c r="B52" s="1218"/>
      <c r="C52" s="604"/>
      <c r="D52" s="596" t="s">
        <v>202</v>
      </c>
      <c r="E52" s="624" t="s">
        <v>292</v>
      </c>
      <c r="F52" s="560"/>
      <c r="G52" s="560"/>
      <c r="H52" s="560"/>
      <c r="I52" s="560"/>
      <c r="J52" s="560"/>
      <c r="K52" s="560"/>
      <c r="L52" s="560"/>
      <c r="M52" s="560"/>
      <c r="N52" s="560"/>
      <c r="O52" s="560"/>
      <c r="P52" s="560"/>
      <c r="Q52" s="560"/>
      <c r="R52" s="560"/>
      <c r="S52" s="560"/>
      <c r="T52" s="560"/>
      <c r="U52" s="560"/>
      <c r="V52" s="560"/>
      <c r="W52" s="560"/>
      <c r="X52" s="560"/>
      <c r="Y52" s="560"/>
      <c r="Z52" s="560"/>
      <c r="AA52" s="560"/>
      <c r="AB52" s="560"/>
      <c r="AC52" s="560"/>
      <c r="AD52" s="560"/>
      <c r="AE52" s="560"/>
      <c r="AF52" s="560"/>
      <c r="AG52" s="560"/>
      <c r="AH52" s="560"/>
      <c r="AI52" s="560"/>
      <c r="AJ52" s="560"/>
      <c r="AK52" s="560"/>
      <c r="AL52" s="560"/>
      <c r="AM52" s="560"/>
      <c r="AN52" s="560"/>
      <c r="AO52" s="560"/>
      <c r="AP52" s="560"/>
      <c r="AQ52" s="560"/>
      <c r="AR52" s="560"/>
      <c r="AS52" s="560"/>
      <c r="AT52" s="560"/>
      <c r="AU52" s="560"/>
      <c r="AV52" s="560"/>
      <c r="AW52" s="560"/>
      <c r="AX52" s="560"/>
      <c r="AY52" s="560"/>
      <c r="AZ52" s="560"/>
      <c r="BA52" s="560"/>
      <c r="BB52" s="560"/>
      <c r="BC52" s="560"/>
      <c r="BD52" s="560"/>
      <c r="BE52" s="560"/>
      <c r="BF52" s="560"/>
      <c r="BG52" s="560"/>
      <c r="BH52" s="560"/>
      <c r="BI52" s="560"/>
      <c r="BJ52" s="560"/>
      <c r="BK52" s="560"/>
      <c r="BL52" s="560"/>
      <c r="BM52" s="560"/>
      <c r="BN52" s="560"/>
      <c r="BO52" s="560"/>
      <c r="BP52" s="560"/>
      <c r="BQ52" s="560"/>
      <c r="BR52" s="560"/>
      <c r="BS52" s="560"/>
      <c r="BT52" s="560"/>
      <c r="BU52" s="560"/>
      <c r="BV52" s="560"/>
      <c r="BW52" s="560"/>
      <c r="BX52" s="560"/>
      <c r="BY52" s="560"/>
      <c r="BZ52" s="560"/>
      <c r="CA52" s="560"/>
      <c r="CB52" s="560"/>
      <c r="CC52" s="560"/>
      <c r="CD52" s="560"/>
      <c r="CE52" s="560"/>
      <c r="CF52" s="560"/>
      <c r="CG52" s="560"/>
      <c r="CH52" s="560"/>
      <c r="CI52" s="560"/>
      <c r="CJ52" s="560"/>
      <c r="CK52" s="560"/>
      <c r="CL52" s="560"/>
      <c r="CM52" s="560"/>
      <c r="CN52" s="560"/>
      <c r="CO52" s="560"/>
      <c r="CP52" s="560"/>
      <c r="CQ52" s="560"/>
      <c r="CR52" s="560"/>
      <c r="CS52" s="560"/>
      <c r="CT52" s="560"/>
      <c r="CU52" s="560"/>
      <c r="CV52" s="560"/>
      <c r="CW52" s="560"/>
      <c r="CX52" s="560"/>
      <c r="CY52" s="560"/>
      <c r="CZ52" s="560"/>
      <c r="DA52" s="560"/>
      <c r="DB52" s="560"/>
      <c r="DC52" s="560"/>
      <c r="DD52" s="560"/>
      <c r="DE52" s="560"/>
      <c r="DF52" s="560"/>
      <c r="DG52" s="560"/>
      <c r="DH52" s="560"/>
      <c r="DI52" s="560"/>
      <c r="DJ52" s="560"/>
      <c r="DK52" s="560"/>
      <c r="DL52" s="560"/>
      <c r="DM52" s="560"/>
      <c r="DN52" s="560"/>
      <c r="DO52" s="560"/>
      <c r="DP52" s="560"/>
      <c r="DQ52" s="560"/>
      <c r="DR52" s="560"/>
      <c r="DS52" s="560"/>
      <c r="DT52" s="560"/>
      <c r="DU52" s="560"/>
      <c r="DV52" s="560"/>
      <c r="DW52" s="560"/>
      <c r="DX52" s="560"/>
      <c r="DY52" s="560"/>
      <c r="DZ52" s="560"/>
      <c r="EA52" s="560"/>
      <c r="EB52" s="560"/>
      <c r="EC52" s="560"/>
      <c r="ED52" s="560"/>
      <c r="EE52" s="560"/>
      <c r="EF52" s="560"/>
      <c r="EG52" s="560"/>
      <c r="EH52" s="560"/>
      <c r="EI52" s="560"/>
      <c r="EJ52" s="560"/>
      <c r="EK52" s="560"/>
      <c r="EL52" s="560"/>
      <c r="EM52" s="560"/>
      <c r="EN52" s="560"/>
      <c r="EO52" s="560"/>
      <c r="EP52" s="560"/>
      <c r="EQ52" s="560"/>
      <c r="ER52" s="560"/>
      <c r="ES52" s="560"/>
      <c r="ET52" s="560"/>
      <c r="EU52" s="560"/>
      <c r="EV52" s="560"/>
      <c r="EW52" s="560"/>
      <c r="EX52" s="560"/>
      <c r="EY52" s="560"/>
      <c r="EZ52" s="560"/>
      <c r="FA52" s="560"/>
      <c r="FB52" s="560"/>
      <c r="FC52" s="560"/>
      <c r="FD52" s="560"/>
      <c r="FE52" s="560"/>
      <c r="FF52" s="560"/>
      <c r="FG52" s="560"/>
      <c r="FH52" s="560"/>
      <c r="FI52" s="560"/>
      <c r="FJ52" s="560"/>
      <c r="FK52" s="560"/>
      <c r="FL52" s="560"/>
      <c r="FM52" s="560"/>
      <c r="FN52" s="560"/>
      <c r="FO52" s="560"/>
      <c r="FP52" s="560"/>
      <c r="FQ52" s="560"/>
      <c r="FR52" s="560"/>
      <c r="FS52" s="560"/>
      <c r="FT52" s="560"/>
      <c r="FU52" s="560"/>
      <c r="FV52" s="560"/>
      <c r="FW52" s="560"/>
      <c r="FX52" s="560"/>
      <c r="FY52" s="560"/>
      <c r="FZ52" s="560"/>
      <c r="GA52" s="560"/>
      <c r="GB52" s="560"/>
      <c r="GC52" s="560"/>
      <c r="GD52" s="560"/>
      <c r="GE52" s="560"/>
      <c r="GF52" s="560"/>
      <c r="GG52" s="560"/>
      <c r="GH52" s="560"/>
      <c r="GI52" s="560"/>
      <c r="GJ52" s="560"/>
      <c r="GK52" s="560"/>
      <c r="GL52" s="560"/>
      <c r="GM52" s="560"/>
      <c r="GN52" s="560"/>
      <c r="GO52" s="560"/>
      <c r="GP52" s="560"/>
      <c r="GQ52" s="560"/>
      <c r="GR52" s="560"/>
      <c r="GS52" s="560"/>
      <c r="GT52" s="560"/>
      <c r="GU52" s="560"/>
      <c r="GV52" s="560"/>
      <c r="GW52" s="560"/>
      <c r="GX52" s="560"/>
      <c r="GY52" s="560"/>
      <c r="GZ52" s="560"/>
      <c r="HA52" s="560"/>
      <c r="HB52" s="560"/>
      <c r="HC52" s="560"/>
      <c r="HD52" s="560"/>
      <c r="HE52" s="560"/>
      <c r="HF52" s="560"/>
      <c r="HG52" s="560"/>
      <c r="HH52" s="560"/>
      <c r="HI52" s="560"/>
      <c r="HJ52" s="560"/>
      <c r="HK52" s="560"/>
      <c r="HL52" s="560"/>
      <c r="HM52" s="560"/>
      <c r="HN52" s="560"/>
      <c r="HO52" s="560"/>
      <c r="HP52" s="560"/>
      <c r="HQ52" s="560"/>
      <c r="HR52" s="560"/>
      <c r="HS52" s="560"/>
      <c r="HT52" s="560"/>
      <c r="HU52" s="560"/>
      <c r="HV52" s="560"/>
      <c r="HW52" s="560"/>
      <c r="HX52" s="560"/>
      <c r="HY52" s="560"/>
      <c r="HZ52" s="560"/>
      <c r="IA52" s="560"/>
      <c r="IB52" s="560"/>
      <c r="IC52" s="560"/>
      <c r="ID52" s="560"/>
      <c r="IE52" s="560"/>
      <c r="IF52" s="560"/>
      <c r="IG52" s="560"/>
      <c r="IH52" s="560"/>
      <c r="II52" s="560"/>
      <c r="IJ52" s="560"/>
      <c r="IK52" s="560"/>
      <c r="IL52" s="560"/>
      <c r="IM52" s="560"/>
      <c r="IN52" s="560"/>
      <c r="IO52" s="560"/>
      <c r="IP52" s="560"/>
      <c r="IQ52" s="560"/>
      <c r="IR52" s="560"/>
      <c r="IS52" s="560"/>
      <c r="IT52" s="560"/>
      <c r="IU52" s="561"/>
    </row>
    <row r="53" spans="1:255" ht="15.95" customHeight="1" thickBot="1">
      <c r="A53" s="593"/>
      <c r="B53" s="1218"/>
      <c r="C53" s="604"/>
      <c r="D53" s="596" t="s">
        <v>204</v>
      </c>
      <c r="E53" s="607"/>
      <c r="F53" s="559"/>
      <c r="G53" s="560"/>
      <c r="H53" s="560"/>
      <c r="I53" s="560"/>
      <c r="J53" s="560"/>
      <c r="K53" s="560"/>
      <c r="L53" s="560"/>
      <c r="M53" s="560"/>
      <c r="N53" s="560"/>
      <c r="O53" s="560"/>
      <c r="P53" s="560"/>
      <c r="Q53" s="560"/>
      <c r="R53" s="560"/>
      <c r="S53" s="560"/>
      <c r="T53" s="560"/>
      <c r="U53" s="560"/>
      <c r="V53" s="560"/>
      <c r="W53" s="560"/>
      <c r="X53" s="560"/>
      <c r="Y53" s="560"/>
      <c r="Z53" s="560"/>
      <c r="AA53" s="560"/>
      <c r="AB53" s="560"/>
      <c r="AC53" s="560"/>
      <c r="AD53" s="560"/>
      <c r="AE53" s="560"/>
      <c r="AF53" s="560"/>
      <c r="AG53" s="560"/>
      <c r="AH53" s="560"/>
      <c r="AI53" s="560"/>
      <c r="AJ53" s="560"/>
      <c r="AK53" s="560"/>
      <c r="AL53" s="560"/>
      <c r="AM53" s="560"/>
      <c r="AN53" s="560"/>
      <c r="AO53" s="560"/>
      <c r="AP53" s="560"/>
      <c r="AQ53" s="560"/>
      <c r="AR53" s="560"/>
      <c r="AS53" s="560"/>
      <c r="AT53" s="560"/>
      <c r="AU53" s="560"/>
      <c r="AV53" s="560"/>
      <c r="AW53" s="560"/>
      <c r="AX53" s="560"/>
      <c r="AY53" s="560"/>
      <c r="AZ53" s="560"/>
      <c r="BA53" s="560"/>
      <c r="BB53" s="560"/>
      <c r="BC53" s="560"/>
      <c r="BD53" s="560"/>
      <c r="BE53" s="560"/>
      <c r="BF53" s="560"/>
      <c r="BG53" s="560"/>
      <c r="BH53" s="560"/>
      <c r="BI53" s="560"/>
      <c r="BJ53" s="560"/>
      <c r="BK53" s="560"/>
      <c r="BL53" s="560"/>
      <c r="BM53" s="560"/>
      <c r="BN53" s="560"/>
      <c r="BO53" s="560"/>
      <c r="BP53" s="560"/>
      <c r="BQ53" s="560"/>
      <c r="BR53" s="560"/>
      <c r="BS53" s="560"/>
      <c r="BT53" s="560"/>
      <c r="BU53" s="560"/>
      <c r="BV53" s="560"/>
      <c r="BW53" s="560"/>
      <c r="BX53" s="560"/>
      <c r="BY53" s="560"/>
      <c r="BZ53" s="560"/>
      <c r="CA53" s="560"/>
      <c r="CB53" s="560"/>
      <c r="CC53" s="560"/>
      <c r="CD53" s="560"/>
      <c r="CE53" s="560"/>
      <c r="CF53" s="560"/>
      <c r="CG53" s="560"/>
      <c r="CH53" s="560"/>
      <c r="CI53" s="560"/>
      <c r="CJ53" s="560"/>
      <c r="CK53" s="560"/>
      <c r="CL53" s="560"/>
      <c r="CM53" s="560"/>
      <c r="CN53" s="560"/>
      <c r="CO53" s="560"/>
      <c r="CP53" s="560"/>
      <c r="CQ53" s="560"/>
      <c r="CR53" s="560"/>
      <c r="CS53" s="560"/>
      <c r="CT53" s="560"/>
      <c r="CU53" s="560"/>
      <c r="CV53" s="560"/>
      <c r="CW53" s="560"/>
      <c r="CX53" s="560"/>
      <c r="CY53" s="560"/>
      <c r="CZ53" s="560"/>
      <c r="DA53" s="560"/>
      <c r="DB53" s="560"/>
      <c r="DC53" s="560"/>
      <c r="DD53" s="560"/>
      <c r="DE53" s="560"/>
      <c r="DF53" s="560"/>
      <c r="DG53" s="560"/>
      <c r="DH53" s="560"/>
      <c r="DI53" s="560"/>
      <c r="DJ53" s="560"/>
      <c r="DK53" s="560"/>
      <c r="DL53" s="560"/>
      <c r="DM53" s="560"/>
      <c r="DN53" s="560"/>
      <c r="DO53" s="560"/>
      <c r="DP53" s="560"/>
      <c r="DQ53" s="560"/>
      <c r="DR53" s="560"/>
      <c r="DS53" s="560"/>
      <c r="DT53" s="560"/>
      <c r="DU53" s="560"/>
      <c r="DV53" s="560"/>
      <c r="DW53" s="560"/>
      <c r="DX53" s="560"/>
      <c r="DY53" s="560"/>
      <c r="DZ53" s="560"/>
      <c r="EA53" s="560"/>
      <c r="EB53" s="560"/>
      <c r="EC53" s="560"/>
      <c r="ED53" s="560"/>
      <c r="EE53" s="560"/>
      <c r="EF53" s="560"/>
      <c r="EG53" s="560"/>
      <c r="EH53" s="560"/>
      <c r="EI53" s="560"/>
      <c r="EJ53" s="560"/>
      <c r="EK53" s="560"/>
      <c r="EL53" s="560"/>
      <c r="EM53" s="560"/>
      <c r="EN53" s="560"/>
      <c r="EO53" s="560"/>
      <c r="EP53" s="560"/>
      <c r="EQ53" s="560"/>
      <c r="ER53" s="560"/>
      <c r="ES53" s="560"/>
      <c r="ET53" s="560"/>
      <c r="EU53" s="560"/>
      <c r="EV53" s="560"/>
      <c r="EW53" s="560"/>
      <c r="EX53" s="560"/>
      <c r="EY53" s="560"/>
      <c r="EZ53" s="560"/>
      <c r="FA53" s="560"/>
      <c r="FB53" s="560"/>
      <c r="FC53" s="560"/>
      <c r="FD53" s="560"/>
      <c r="FE53" s="560"/>
      <c r="FF53" s="560"/>
      <c r="FG53" s="560"/>
      <c r="FH53" s="560"/>
      <c r="FI53" s="560"/>
      <c r="FJ53" s="560"/>
      <c r="FK53" s="560"/>
      <c r="FL53" s="560"/>
      <c r="FM53" s="560"/>
      <c r="FN53" s="560"/>
      <c r="FO53" s="560"/>
      <c r="FP53" s="560"/>
      <c r="FQ53" s="560"/>
      <c r="FR53" s="560"/>
      <c r="FS53" s="560"/>
      <c r="FT53" s="560"/>
      <c r="FU53" s="560"/>
      <c r="FV53" s="560"/>
      <c r="FW53" s="560"/>
      <c r="FX53" s="560"/>
      <c r="FY53" s="560"/>
      <c r="FZ53" s="560"/>
      <c r="GA53" s="560"/>
      <c r="GB53" s="560"/>
      <c r="GC53" s="560"/>
      <c r="GD53" s="560"/>
      <c r="GE53" s="560"/>
      <c r="GF53" s="560"/>
      <c r="GG53" s="560"/>
      <c r="GH53" s="560"/>
      <c r="GI53" s="560"/>
      <c r="GJ53" s="560"/>
      <c r="GK53" s="560"/>
      <c r="GL53" s="560"/>
      <c r="GM53" s="560"/>
      <c r="GN53" s="560"/>
      <c r="GO53" s="560"/>
      <c r="GP53" s="560"/>
      <c r="GQ53" s="560"/>
      <c r="GR53" s="560"/>
      <c r="GS53" s="560"/>
      <c r="GT53" s="560"/>
      <c r="GU53" s="560"/>
      <c r="GV53" s="560"/>
      <c r="GW53" s="560"/>
      <c r="GX53" s="560"/>
      <c r="GY53" s="560"/>
      <c r="GZ53" s="560"/>
      <c r="HA53" s="560"/>
      <c r="HB53" s="560"/>
      <c r="HC53" s="560"/>
      <c r="HD53" s="560"/>
      <c r="HE53" s="560"/>
      <c r="HF53" s="560"/>
      <c r="HG53" s="560"/>
      <c r="HH53" s="560"/>
      <c r="HI53" s="560"/>
      <c r="HJ53" s="560"/>
      <c r="HK53" s="560"/>
      <c r="HL53" s="560"/>
      <c r="HM53" s="560"/>
      <c r="HN53" s="560"/>
      <c r="HO53" s="560"/>
      <c r="HP53" s="560"/>
      <c r="HQ53" s="560"/>
      <c r="HR53" s="560"/>
      <c r="HS53" s="560"/>
      <c r="HT53" s="560"/>
      <c r="HU53" s="560"/>
      <c r="HV53" s="560"/>
      <c r="HW53" s="560"/>
      <c r="HX53" s="560"/>
      <c r="HY53" s="560"/>
      <c r="HZ53" s="560"/>
      <c r="IA53" s="560"/>
      <c r="IB53" s="560"/>
      <c r="IC53" s="560"/>
      <c r="ID53" s="560"/>
      <c r="IE53" s="560"/>
      <c r="IF53" s="560"/>
      <c r="IG53" s="560"/>
      <c r="IH53" s="560"/>
      <c r="II53" s="560"/>
      <c r="IJ53" s="560"/>
      <c r="IK53" s="560"/>
      <c r="IL53" s="560"/>
      <c r="IM53" s="560"/>
      <c r="IN53" s="560"/>
      <c r="IO53" s="560"/>
      <c r="IP53" s="560"/>
      <c r="IQ53" s="560"/>
      <c r="IR53" s="560"/>
      <c r="IS53" s="560"/>
      <c r="IT53" s="560"/>
      <c r="IU53" s="561"/>
    </row>
    <row r="54" spans="1:255" ht="15.95" customHeight="1" thickBot="1">
      <c r="A54" s="593"/>
      <c r="B54" s="1218"/>
      <c r="C54" s="604"/>
      <c r="D54" s="596" t="s">
        <v>205</v>
      </c>
      <c r="E54" s="607"/>
      <c r="F54" s="559"/>
      <c r="G54" s="560"/>
      <c r="H54" s="560"/>
      <c r="I54" s="560"/>
      <c r="J54" s="560"/>
      <c r="K54" s="560"/>
      <c r="L54" s="560"/>
      <c r="M54" s="560"/>
      <c r="N54" s="560"/>
      <c r="O54" s="560"/>
      <c r="P54" s="560"/>
      <c r="Q54" s="560"/>
      <c r="R54" s="560"/>
      <c r="S54" s="560"/>
      <c r="T54" s="560"/>
      <c r="U54" s="560"/>
      <c r="V54" s="560"/>
      <c r="W54" s="560"/>
      <c r="X54" s="560"/>
      <c r="Y54" s="560"/>
      <c r="Z54" s="560"/>
      <c r="AA54" s="560"/>
      <c r="AB54" s="560"/>
      <c r="AC54" s="560"/>
      <c r="AD54" s="560"/>
      <c r="AE54" s="560"/>
      <c r="AF54" s="560"/>
      <c r="AG54" s="560"/>
      <c r="AH54" s="560"/>
      <c r="AI54" s="560"/>
      <c r="AJ54" s="560"/>
      <c r="AK54" s="560"/>
      <c r="AL54" s="560"/>
      <c r="AM54" s="560"/>
      <c r="AN54" s="560"/>
      <c r="AO54" s="560"/>
      <c r="AP54" s="560"/>
      <c r="AQ54" s="560"/>
      <c r="AR54" s="560"/>
      <c r="AS54" s="560"/>
      <c r="AT54" s="560"/>
      <c r="AU54" s="560"/>
      <c r="AV54" s="560"/>
      <c r="AW54" s="560"/>
      <c r="AX54" s="560"/>
      <c r="AY54" s="560"/>
      <c r="AZ54" s="560"/>
      <c r="BA54" s="560"/>
      <c r="BB54" s="560"/>
      <c r="BC54" s="560"/>
      <c r="BD54" s="560"/>
      <c r="BE54" s="560"/>
      <c r="BF54" s="560"/>
      <c r="BG54" s="560"/>
      <c r="BH54" s="560"/>
      <c r="BI54" s="560"/>
      <c r="BJ54" s="560"/>
      <c r="BK54" s="560"/>
      <c r="BL54" s="560"/>
      <c r="BM54" s="560"/>
      <c r="BN54" s="560"/>
      <c r="BO54" s="560"/>
      <c r="BP54" s="560"/>
      <c r="BQ54" s="560"/>
      <c r="BR54" s="560"/>
      <c r="BS54" s="560"/>
      <c r="BT54" s="560"/>
      <c r="BU54" s="560"/>
      <c r="BV54" s="560"/>
      <c r="BW54" s="560"/>
      <c r="BX54" s="560"/>
      <c r="BY54" s="560"/>
      <c r="BZ54" s="560"/>
      <c r="CA54" s="560"/>
      <c r="CB54" s="560"/>
      <c r="CC54" s="560"/>
      <c r="CD54" s="560"/>
      <c r="CE54" s="560"/>
      <c r="CF54" s="560"/>
      <c r="CG54" s="560"/>
      <c r="CH54" s="560"/>
      <c r="CI54" s="560"/>
      <c r="CJ54" s="560"/>
      <c r="CK54" s="560"/>
      <c r="CL54" s="560"/>
      <c r="CM54" s="560"/>
      <c r="CN54" s="560"/>
      <c r="CO54" s="560"/>
      <c r="CP54" s="560"/>
      <c r="CQ54" s="560"/>
      <c r="CR54" s="560"/>
      <c r="CS54" s="560"/>
      <c r="CT54" s="560"/>
      <c r="CU54" s="560"/>
      <c r="CV54" s="560"/>
      <c r="CW54" s="560"/>
      <c r="CX54" s="560"/>
      <c r="CY54" s="560"/>
      <c r="CZ54" s="560"/>
      <c r="DA54" s="560"/>
      <c r="DB54" s="560"/>
      <c r="DC54" s="560"/>
      <c r="DD54" s="560"/>
      <c r="DE54" s="560"/>
      <c r="DF54" s="560"/>
      <c r="DG54" s="560"/>
      <c r="DH54" s="560"/>
      <c r="DI54" s="560"/>
      <c r="DJ54" s="560"/>
      <c r="DK54" s="560"/>
      <c r="DL54" s="560"/>
      <c r="DM54" s="560"/>
      <c r="DN54" s="560"/>
      <c r="DO54" s="560"/>
      <c r="DP54" s="560"/>
      <c r="DQ54" s="560"/>
      <c r="DR54" s="560"/>
      <c r="DS54" s="560"/>
      <c r="DT54" s="560"/>
      <c r="DU54" s="560"/>
      <c r="DV54" s="560"/>
      <c r="DW54" s="560"/>
      <c r="DX54" s="560"/>
      <c r="DY54" s="560"/>
      <c r="DZ54" s="560"/>
      <c r="EA54" s="560"/>
      <c r="EB54" s="560"/>
      <c r="EC54" s="560"/>
      <c r="ED54" s="560"/>
      <c r="EE54" s="560"/>
      <c r="EF54" s="560"/>
      <c r="EG54" s="560"/>
      <c r="EH54" s="560"/>
      <c r="EI54" s="560"/>
      <c r="EJ54" s="560"/>
      <c r="EK54" s="560"/>
      <c r="EL54" s="560"/>
      <c r="EM54" s="560"/>
      <c r="EN54" s="560"/>
      <c r="EO54" s="560"/>
      <c r="EP54" s="560"/>
      <c r="EQ54" s="560"/>
      <c r="ER54" s="560"/>
      <c r="ES54" s="560"/>
      <c r="ET54" s="560"/>
      <c r="EU54" s="560"/>
      <c r="EV54" s="560"/>
      <c r="EW54" s="560"/>
      <c r="EX54" s="560"/>
      <c r="EY54" s="560"/>
      <c r="EZ54" s="560"/>
      <c r="FA54" s="560"/>
      <c r="FB54" s="560"/>
      <c r="FC54" s="560"/>
      <c r="FD54" s="560"/>
      <c r="FE54" s="560"/>
      <c r="FF54" s="560"/>
      <c r="FG54" s="560"/>
      <c r="FH54" s="560"/>
      <c r="FI54" s="560"/>
      <c r="FJ54" s="560"/>
      <c r="FK54" s="560"/>
      <c r="FL54" s="560"/>
      <c r="FM54" s="560"/>
      <c r="FN54" s="560"/>
      <c r="FO54" s="560"/>
      <c r="FP54" s="560"/>
      <c r="FQ54" s="560"/>
      <c r="FR54" s="560"/>
      <c r="FS54" s="560"/>
      <c r="FT54" s="560"/>
      <c r="FU54" s="560"/>
      <c r="FV54" s="560"/>
      <c r="FW54" s="560"/>
      <c r="FX54" s="560"/>
      <c r="FY54" s="560"/>
      <c r="FZ54" s="560"/>
      <c r="GA54" s="560"/>
      <c r="GB54" s="560"/>
      <c r="GC54" s="560"/>
      <c r="GD54" s="560"/>
      <c r="GE54" s="560"/>
      <c r="GF54" s="560"/>
      <c r="GG54" s="560"/>
      <c r="GH54" s="560"/>
      <c r="GI54" s="560"/>
      <c r="GJ54" s="560"/>
      <c r="GK54" s="560"/>
      <c r="GL54" s="560"/>
      <c r="GM54" s="560"/>
      <c r="GN54" s="560"/>
      <c r="GO54" s="560"/>
      <c r="GP54" s="560"/>
      <c r="GQ54" s="560"/>
      <c r="GR54" s="560"/>
      <c r="GS54" s="560"/>
      <c r="GT54" s="560"/>
      <c r="GU54" s="560"/>
      <c r="GV54" s="560"/>
      <c r="GW54" s="560"/>
      <c r="GX54" s="560"/>
      <c r="GY54" s="560"/>
      <c r="GZ54" s="560"/>
      <c r="HA54" s="560"/>
      <c r="HB54" s="560"/>
      <c r="HC54" s="560"/>
      <c r="HD54" s="560"/>
      <c r="HE54" s="560"/>
      <c r="HF54" s="560"/>
      <c r="HG54" s="560"/>
      <c r="HH54" s="560"/>
      <c r="HI54" s="560"/>
      <c r="HJ54" s="560"/>
      <c r="HK54" s="560"/>
      <c r="HL54" s="560"/>
      <c r="HM54" s="560"/>
      <c r="HN54" s="560"/>
      <c r="HO54" s="560"/>
      <c r="HP54" s="560"/>
      <c r="HQ54" s="560"/>
      <c r="HR54" s="560"/>
      <c r="HS54" s="560"/>
      <c r="HT54" s="560"/>
      <c r="HU54" s="560"/>
      <c r="HV54" s="560"/>
      <c r="HW54" s="560"/>
      <c r="HX54" s="560"/>
      <c r="HY54" s="560"/>
      <c r="HZ54" s="560"/>
      <c r="IA54" s="560"/>
      <c r="IB54" s="560"/>
      <c r="IC54" s="560"/>
      <c r="ID54" s="560"/>
      <c r="IE54" s="560"/>
      <c r="IF54" s="560"/>
      <c r="IG54" s="560"/>
      <c r="IH54" s="560"/>
      <c r="II54" s="560"/>
      <c r="IJ54" s="560"/>
      <c r="IK54" s="560"/>
      <c r="IL54" s="560"/>
      <c r="IM54" s="560"/>
      <c r="IN54" s="560"/>
      <c r="IO54" s="560"/>
      <c r="IP54" s="560"/>
      <c r="IQ54" s="560"/>
      <c r="IR54" s="560"/>
      <c r="IS54" s="560"/>
      <c r="IT54" s="560"/>
      <c r="IU54" s="561"/>
    </row>
    <row r="55" spans="1:255" ht="15.95" customHeight="1" thickBot="1">
      <c r="A55" s="593"/>
      <c r="B55" s="1218"/>
      <c r="C55" s="604"/>
      <c r="D55" s="596" t="s">
        <v>207</v>
      </c>
      <c r="E55" s="607"/>
      <c r="F55" s="559"/>
      <c r="G55" s="560"/>
      <c r="H55" s="560"/>
      <c r="I55" s="560"/>
      <c r="J55" s="560"/>
      <c r="K55" s="560"/>
      <c r="L55" s="560"/>
      <c r="M55" s="560"/>
      <c r="N55" s="560"/>
      <c r="O55" s="560"/>
      <c r="P55" s="560"/>
      <c r="Q55" s="560"/>
      <c r="R55" s="560"/>
      <c r="S55" s="560"/>
      <c r="T55" s="560"/>
      <c r="U55" s="560"/>
      <c r="V55" s="560"/>
      <c r="W55" s="560"/>
      <c r="X55" s="560"/>
      <c r="Y55" s="560"/>
      <c r="Z55" s="560"/>
      <c r="AA55" s="560"/>
      <c r="AB55" s="560"/>
      <c r="AC55" s="560"/>
      <c r="AD55" s="560"/>
      <c r="AE55" s="560"/>
      <c r="AF55" s="560"/>
      <c r="AG55" s="560"/>
      <c r="AH55" s="560"/>
      <c r="AI55" s="560"/>
      <c r="AJ55" s="560"/>
      <c r="AK55" s="560"/>
      <c r="AL55" s="560"/>
      <c r="AM55" s="560"/>
      <c r="AN55" s="560"/>
      <c r="AO55" s="560"/>
      <c r="AP55" s="560"/>
      <c r="AQ55" s="560"/>
      <c r="AR55" s="560"/>
      <c r="AS55" s="560"/>
      <c r="AT55" s="560"/>
      <c r="AU55" s="560"/>
      <c r="AV55" s="560"/>
      <c r="AW55" s="560"/>
      <c r="AX55" s="560"/>
      <c r="AY55" s="560"/>
      <c r="AZ55" s="560"/>
      <c r="BA55" s="560"/>
      <c r="BB55" s="560"/>
      <c r="BC55" s="560"/>
      <c r="BD55" s="560"/>
      <c r="BE55" s="560"/>
      <c r="BF55" s="560"/>
      <c r="BG55" s="560"/>
      <c r="BH55" s="560"/>
      <c r="BI55" s="560"/>
      <c r="BJ55" s="560"/>
      <c r="BK55" s="560"/>
      <c r="BL55" s="560"/>
      <c r="BM55" s="560"/>
      <c r="BN55" s="560"/>
      <c r="BO55" s="560"/>
      <c r="BP55" s="560"/>
      <c r="BQ55" s="560"/>
      <c r="BR55" s="560"/>
      <c r="BS55" s="560"/>
      <c r="BT55" s="560"/>
      <c r="BU55" s="560"/>
      <c r="BV55" s="560"/>
      <c r="BW55" s="560"/>
      <c r="BX55" s="560"/>
      <c r="BY55" s="560"/>
      <c r="BZ55" s="560"/>
      <c r="CA55" s="560"/>
      <c r="CB55" s="560"/>
      <c r="CC55" s="560"/>
      <c r="CD55" s="560"/>
      <c r="CE55" s="560"/>
      <c r="CF55" s="560"/>
      <c r="CG55" s="560"/>
      <c r="CH55" s="560"/>
      <c r="CI55" s="560"/>
      <c r="CJ55" s="560"/>
      <c r="CK55" s="560"/>
      <c r="CL55" s="560"/>
      <c r="CM55" s="560"/>
      <c r="CN55" s="560"/>
      <c r="CO55" s="560"/>
      <c r="CP55" s="560"/>
      <c r="CQ55" s="560"/>
      <c r="CR55" s="560"/>
      <c r="CS55" s="560"/>
      <c r="CT55" s="560"/>
      <c r="CU55" s="560"/>
      <c r="CV55" s="560"/>
      <c r="CW55" s="560"/>
      <c r="CX55" s="560"/>
      <c r="CY55" s="560"/>
      <c r="CZ55" s="560"/>
      <c r="DA55" s="560"/>
      <c r="DB55" s="560"/>
      <c r="DC55" s="560"/>
      <c r="DD55" s="560"/>
      <c r="DE55" s="560"/>
      <c r="DF55" s="560"/>
      <c r="DG55" s="560"/>
      <c r="DH55" s="560"/>
      <c r="DI55" s="560"/>
      <c r="DJ55" s="560"/>
      <c r="DK55" s="560"/>
      <c r="DL55" s="560"/>
      <c r="DM55" s="560"/>
      <c r="DN55" s="560"/>
      <c r="DO55" s="560"/>
      <c r="DP55" s="560"/>
      <c r="DQ55" s="560"/>
      <c r="DR55" s="560"/>
      <c r="DS55" s="560"/>
      <c r="DT55" s="560"/>
      <c r="DU55" s="560"/>
      <c r="DV55" s="560"/>
      <c r="DW55" s="560"/>
      <c r="DX55" s="560"/>
      <c r="DY55" s="560"/>
      <c r="DZ55" s="560"/>
      <c r="EA55" s="560"/>
      <c r="EB55" s="560"/>
      <c r="EC55" s="560"/>
      <c r="ED55" s="560"/>
      <c r="EE55" s="560"/>
      <c r="EF55" s="560"/>
      <c r="EG55" s="560"/>
      <c r="EH55" s="560"/>
      <c r="EI55" s="560"/>
      <c r="EJ55" s="560"/>
      <c r="EK55" s="560"/>
      <c r="EL55" s="560"/>
      <c r="EM55" s="560"/>
      <c r="EN55" s="560"/>
      <c r="EO55" s="560"/>
      <c r="EP55" s="560"/>
      <c r="EQ55" s="560"/>
      <c r="ER55" s="560"/>
      <c r="ES55" s="560"/>
      <c r="ET55" s="560"/>
      <c r="EU55" s="560"/>
      <c r="EV55" s="560"/>
      <c r="EW55" s="560"/>
      <c r="EX55" s="560"/>
      <c r="EY55" s="560"/>
      <c r="EZ55" s="560"/>
      <c r="FA55" s="560"/>
      <c r="FB55" s="560"/>
      <c r="FC55" s="560"/>
      <c r="FD55" s="560"/>
      <c r="FE55" s="560"/>
      <c r="FF55" s="560"/>
      <c r="FG55" s="560"/>
      <c r="FH55" s="560"/>
      <c r="FI55" s="560"/>
      <c r="FJ55" s="560"/>
      <c r="FK55" s="560"/>
      <c r="FL55" s="560"/>
      <c r="FM55" s="560"/>
      <c r="FN55" s="560"/>
      <c r="FO55" s="560"/>
      <c r="FP55" s="560"/>
      <c r="FQ55" s="560"/>
      <c r="FR55" s="560"/>
      <c r="FS55" s="560"/>
      <c r="FT55" s="560"/>
      <c r="FU55" s="560"/>
      <c r="FV55" s="560"/>
      <c r="FW55" s="560"/>
      <c r="FX55" s="560"/>
      <c r="FY55" s="560"/>
      <c r="FZ55" s="560"/>
      <c r="GA55" s="560"/>
      <c r="GB55" s="560"/>
      <c r="GC55" s="560"/>
      <c r="GD55" s="560"/>
      <c r="GE55" s="560"/>
      <c r="GF55" s="560"/>
      <c r="GG55" s="560"/>
      <c r="GH55" s="560"/>
      <c r="GI55" s="560"/>
      <c r="GJ55" s="560"/>
      <c r="GK55" s="560"/>
      <c r="GL55" s="560"/>
      <c r="GM55" s="560"/>
      <c r="GN55" s="560"/>
      <c r="GO55" s="560"/>
      <c r="GP55" s="560"/>
      <c r="GQ55" s="560"/>
      <c r="GR55" s="560"/>
      <c r="GS55" s="560"/>
      <c r="GT55" s="560"/>
      <c r="GU55" s="560"/>
      <c r="GV55" s="560"/>
      <c r="GW55" s="560"/>
      <c r="GX55" s="560"/>
      <c r="GY55" s="560"/>
      <c r="GZ55" s="560"/>
      <c r="HA55" s="560"/>
      <c r="HB55" s="560"/>
      <c r="HC55" s="560"/>
      <c r="HD55" s="560"/>
      <c r="HE55" s="560"/>
      <c r="HF55" s="560"/>
      <c r="HG55" s="560"/>
      <c r="HH55" s="560"/>
      <c r="HI55" s="560"/>
      <c r="HJ55" s="560"/>
      <c r="HK55" s="560"/>
      <c r="HL55" s="560"/>
      <c r="HM55" s="560"/>
      <c r="HN55" s="560"/>
      <c r="HO55" s="560"/>
      <c r="HP55" s="560"/>
      <c r="HQ55" s="560"/>
      <c r="HR55" s="560"/>
      <c r="HS55" s="560"/>
      <c r="HT55" s="560"/>
      <c r="HU55" s="560"/>
      <c r="HV55" s="560"/>
      <c r="HW55" s="560"/>
      <c r="HX55" s="560"/>
      <c r="HY55" s="560"/>
      <c r="HZ55" s="560"/>
      <c r="IA55" s="560"/>
      <c r="IB55" s="560"/>
      <c r="IC55" s="560"/>
      <c r="ID55" s="560"/>
      <c r="IE55" s="560"/>
      <c r="IF55" s="560"/>
      <c r="IG55" s="560"/>
      <c r="IH55" s="560"/>
      <c r="II55" s="560"/>
      <c r="IJ55" s="560"/>
      <c r="IK55" s="560"/>
      <c r="IL55" s="560"/>
      <c r="IM55" s="560"/>
      <c r="IN55" s="560"/>
      <c r="IO55" s="560"/>
      <c r="IP55" s="560"/>
      <c r="IQ55" s="560"/>
      <c r="IR55" s="560"/>
      <c r="IS55" s="560"/>
      <c r="IT55" s="560"/>
      <c r="IU55" s="561"/>
    </row>
    <row r="56" spans="1:255" ht="15.95" customHeight="1" thickBot="1">
      <c r="A56" s="593"/>
      <c r="B56" s="1218"/>
      <c r="C56" s="604"/>
      <c r="D56" s="596" t="s">
        <v>208</v>
      </c>
      <c r="E56" s="607"/>
      <c r="F56" s="559"/>
      <c r="G56" s="560"/>
      <c r="H56" s="560"/>
      <c r="I56" s="560"/>
      <c r="J56" s="560"/>
      <c r="K56" s="560"/>
      <c r="L56" s="560"/>
      <c r="M56" s="560"/>
      <c r="N56" s="560"/>
      <c r="O56" s="560"/>
      <c r="P56" s="560"/>
      <c r="Q56" s="560"/>
      <c r="R56" s="560"/>
      <c r="S56" s="560"/>
      <c r="T56" s="560"/>
      <c r="U56" s="560"/>
      <c r="V56" s="560"/>
      <c r="W56" s="560"/>
      <c r="X56" s="560"/>
      <c r="Y56" s="560"/>
      <c r="Z56" s="560"/>
      <c r="AA56" s="560"/>
      <c r="AB56" s="560"/>
      <c r="AC56" s="560"/>
      <c r="AD56" s="560"/>
      <c r="AE56" s="560"/>
      <c r="AF56" s="560"/>
      <c r="AG56" s="560"/>
      <c r="AH56" s="560"/>
      <c r="AI56" s="560"/>
      <c r="AJ56" s="560"/>
      <c r="AK56" s="560"/>
      <c r="AL56" s="560"/>
      <c r="AM56" s="560"/>
      <c r="AN56" s="560"/>
      <c r="AO56" s="560"/>
      <c r="AP56" s="560"/>
      <c r="AQ56" s="560"/>
      <c r="AR56" s="560"/>
      <c r="AS56" s="560"/>
      <c r="AT56" s="560"/>
      <c r="AU56" s="560"/>
      <c r="AV56" s="560"/>
      <c r="AW56" s="560"/>
      <c r="AX56" s="560"/>
      <c r="AY56" s="560"/>
      <c r="AZ56" s="560"/>
      <c r="BA56" s="560"/>
      <c r="BB56" s="560"/>
      <c r="BC56" s="560"/>
      <c r="BD56" s="560"/>
      <c r="BE56" s="560"/>
      <c r="BF56" s="560"/>
      <c r="BG56" s="560"/>
      <c r="BH56" s="560"/>
      <c r="BI56" s="560"/>
      <c r="BJ56" s="560"/>
      <c r="BK56" s="560"/>
      <c r="BL56" s="560"/>
      <c r="BM56" s="560"/>
      <c r="BN56" s="560"/>
      <c r="BO56" s="560"/>
      <c r="BP56" s="560"/>
      <c r="BQ56" s="560"/>
      <c r="BR56" s="560"/>
      <c r="BS56" s="560"/>
      <c r="BT56" s="560"/>
      <c r="BU56" s="560"/>
      <c r="BV56" s="560"/>
      <c r="BW56" s="560"/>
      <c r="BX56" s="560"/>
      <c r="BY56" s="560"/>
      <c r="BZ56" s="560"/>
      <c r="CA56" s="560"/>
      <c r="CB56" s="560"/>
      <c r="CC56" s="560"/>
      <c r="CD56" s="560"/>
      <c r="CE56" s="560"/>
      <c r="CF56" s="560"/>
      <c r="CG56" s="560"/>
      <c r="CH56" s="560"/>
      <c r="CI56" s="560"/>
      <c r="CJ56" s="560"/>
      <c r="CK56" s="560"/>
      <c r="CL56" s="560"/>
      <c r="CM56" s="560"/>
      <c r="CN56" s="560"/>
      <c r="CO56" s="560"/>
      <c r="CP56" s="560"/>
      <c r="CQ56" s="560"/>
      <c r="CR56" s="560"/>
      <c r="CS56" s="560"/>
      <c r="CT56" s="560"/>
      <c r="CU56" s="560"/>
      <c r="CV56" s="560"/>
      <c r="CW56" s="560"/>
      <c r="CX56" s="560"/>
      <c r="CY56" s="560"/>
      <c r="CZ56" s="560"/>
      <c r="DA56" s="560"/>
      <c r="DB56" s="560"/>
      <c r="DC56" s="560"/>
      <c r="DD56" s="560"/>
      <c r="DE56" s="560"/>
      <c r="DF56" s="560"/>
      <c r="DG56" s="560"/>
      <c r="DH56" s="560"/>
      <c r="DI56" s="560"/>
      <c r="DJ56" s="560"/>
      <c r="DK56" s="560"/>
      <c r="DL56" s="560"/>
      <c r="DM56" s="560"/>
      <c r="DN56" s="560"/>
      <c r="DO56" s="560"/>
      <c r="DP56" s="560"/>
      <c r="DQ56" s="560"/>
      <c r="DR56" s="560"/>
      <c r="DS56" s="560"/>
      <c r="DT56" s="560"/>
      <c r="DU56" s="560"/>
      <c r="DV56" s="560"/>
      <c r="DW56" s="560"/>
      <c r="DX56" s="560"/>
      <c r="DY56" s="560"/>
      <c r="DZ56" s="560"/>
      <c r="EA56" s="560"/>
      <c r="EB56" s="560"/>
      <c r="EC56" s="560"/>
      <c r="ED56" s="560"/>
      <c r="EE56" s="560"/>
      <c r="EF56" s="560"/>
      <c r="EG56" s="560"/>
      <c r="EH56" s="560"/>
      <c r="EI56" s="560"/>
      <c r="EJ56" s="560"/>
      <c r="EK56" s="560"/>
      <c r="EL56" s="560"/>
      <c r="EM56" s="560"/>
      <c r="EN56" s="560"/>
      <c r="EO56" s="560"/>
      <c r="EP56" s="560"/>
      <c r="EQ56" s="560"/>
      <c r="ER56" s="560"/>
      <c r="ES56" s="560"/>
      <c r="ET56" s="560"/>
      <c r="EU56" s="560"/>
      <c r="EV56" s="560"/>
      <c r="EW56" s="560"/>
      <c r="EX56" s="560"/>
      <c r="EY56" s="560"/>
      <c r="EZ56" s="560"/>
      <c r="FA56" s="560"/>
      <c r="FB56" s="560"/>
      <c r="FC56" s="560"/>
      <c r="FD56" s="560"/>
      <c r="FE56" s="560"/>
      <c r="FF56" s="560"/>
      <c r="FG56" s="560"/>
      <c r="FH56" s="560"/>
      <c r="FI56" s="560"/>
      <c r="FJ56" s="560"/>
      <c r="FK56" s="560"/>
      <c r="FL56" s="560"/>
      <c r="FM56" s="560"/>
      <c r="FN56" s="560"/>
      <c r="FO56" s="560"/>
      <c r="FP56" s="560"/>
      <c r="FQ56" s="560"/>
      <c r="FR56" s="560"/>
      <c r="FS56" s="560"/>
      <c r="FT56" s="560"/>
      <c r="FU56" s="560"/>
      <c r="FV56" s="560"/>
      <c r="FW56" s="560"/>
      <c r="FX56" s="560"/>
      <c r="FY56" s="560"/>
      <c r="FZ56" s="560"/>
      <c r="GA56" s="560"/>
      <c r="GB56" s="560"/>
      <c r="GC56" s="560"/>
      <c r="GD56" s="560"/>
      <c r="GE56" s="560"/>
      <c r="GF56" s="560"/>
      <c r="GG56" s="560"/>
      <c r="GH56" s="560"/>
      <c r="GI56" s="560"/>
      <c r="GJ56" s="560"/>
      <c r="GK56" s="560"/>
      <c r="GL56" s="560"/>
      <c r="GM56" s="560"/>
      <c r="GN56" s="560"/>
      <c r="GO56" s="560"/>
      <c r="GP56" s="560"/>
      <c r="GQ56" s="560"/>
      <c r="GR56" s="560"/>
      <c r="GS56" s="560"/>
      <c r="GT56" s="560"/>
      <c r="GU56" s="560"/>
      <c r="GV56" s="560"/>
      <c r="GW56" s="560"/>
      <c r="GX56" s="560"/>
      <c r="GY56" s="560"/>
      <c r="GZ56" s="560"/>
      <c r="HA56" s="560"/>
      <c r="HB56" s="560"/>
      <c r="HC56" s="560"/>
      <c r="HD56" s="560"/>
      <c r="HE56" s="560"/>
      <c r="HF56" s="560"/>
      <c r="HG56" s="560"/>
      <c r="HH56" s="560"/>
      <c r="HI56" s="560"/>
      <c r="HJ56" s="560"/>
      <c r="HK56" s="560"/>
      <c r="HL56" s="560"/>
      <c r="HM56" s="560"/>
      <c r="HN56" s="560"/>
      <c r="HO56" s="560"/>
      <c r="HP56" s="560"/>
      <c r="HQ56" s="560"/>
      <c r="HR56" s="560"/>
      <c r="HS56" s="560"/>
      <c r="HT56" s="560"/>
      <c r="HU56" s="560"/>
      <c r="HV56" s="560"/>
      <c r="HW56" s="560"/>
      <c r="HX56" s="560"/>
      <c r="HY56" s="560"/>
      <c r="HZ56" s="560"/>
      <c r="IA56" s="560"/>
      <c r="IB56" s="560"/>
      <c r="IC56" s="560"/>
      <c r="ID56" s="560"/>
      <c r="IE56" s="560"/>
      <c r="IF56" s="560"/>
      <c r="IG56" s="560"/>
      <c r="IH56" s="560"/>
      <c r="II56" s="560"/>
      <c r="IJ56" s="560"/>
      <c r="IK56" s="560"/>
      <c r="IL56" s="560"/>
      <c r="IM56" s="560"/>
      <c r="IN56" s="560"/>
      <c r="IO56" s="560"/>
      <c r="IP56" s="560"/>
      <c r="IQ56" s="560"/>
      <c r="IR56" s="560"/>
      <c r="IS56" s="560"/>
      <c r="IT56" s="560"/>
      <c r="IU56" s="561"/>
    </row>
    <row r="57" spans="1:255" ht="15.95" customHeight="1" thickBot="1">
      <c r="A57" s="593"/>
      <c r="B57" s="1219"/>
      <c r="C57" s="605"/>
      <c r="D57" s="596" t="s">
        <v>210</v>
      </c>
      <c r="E57" s="607"/>
      <c r="F57" s="559"/>
      <c r="G57" s="560"/>
      <c r="H57" s="560"/>
      <c r="I57" s="560"/>
      <c r="J57" s="560"/>
      <c r="K57" s="560"/>
      <c r="L57" s="560"/>
      <c r="M57" s="560"/>
      <c r="N57" s="560"/>
      <c r="O57" s="560"/>
      <c r="P57" s="560"/>
      <c r="Q57" s="560"/>
      <c r="R57" s="560"/>
      <c r="S57" s="560"/>
      <c r="T57" s="560"/>
      <c r="U57" s="560"/>
      <c r="V57" s="560"/>
      <c r="W57" s="560"/>
      <c r="X57" s="560"/>
      <c r="Y57" s="560"/>
      <c r="Z57" s="560"/>
      <c r="AA57" s="560"/>
      <c r="AB57" s="560"/>
      <c r="AC57" s="560"/>
      <c r="AD57" s="560"/>
      <c r="AE57" s="560"/>
      <c r="AF57" s="560"/>
      <c r="AG57" s="560"/>
      <c r="AH57" s="560"/>
      <c r="AI57" s="560"/>
      <c r="AJ57" s="560"/>
      <c r="AK57" s="560"/>
      <c r="AL57" s="560"/>
      <c r="AM57" s="560"/>
      <c r="AN57" s="560"/>
      <c r="AO57" s="560"/>
      <c r="AP57" s="560"/>
      <c r="AQ57" s="560"/>
      <c r="AR57" s="560"/>
      <c r="AS57" s="560"/>
      <c r="AT57" s="560"/>
      <c r="AU57" s="560"/>
      <c r="AV57" s="560"/>
      <c r="AW57" s="560"/>
      <c r="AX57" s="560"/>
      <c r="AY57" s="560"/>
      <c r="AZ57" s="560"/>
      <c r="BA57" s="560"/>
      <c r="BB57" s="560"/>
      <c r="BC57" s="560"/>
      <c r="BD57" s="560"/>
      <c r="BE57" s="560"/>
      <c r="BF57" s="560"/>
      <c r="BG57" s="560"/>
      <c r="BH57" s="560"/>
      <c r="BI57" s="560"/>
      <c r="BJ57" s="560"/>
      <c r="BK57" s="560"/>
      <c r="BL57" s="560"/>
      <c r="BM57" s="560"/>
      <c r="BN57" s="560"/>
      <c r="BO57" s="560"/>
      <c r="BP57" s="560"/>
      <c r="BQ57" s="560"/>
      <c r="BR57" s="560"/>
      <c r="BS57" s="560"/>
      <c r="BT57" s="560"/>
      <c r="BU57" s="560"/>
      <c r="BV57" s="560"/>
      <c r="BW57" s="560"/>
      <c r="BX57" s="560"/>
      <c r="BY57" s="560"/>
      <c r="BZ57" s="560"/>
      <c r="CA57" s="560"/>
      <c r="CB57" s="560"/>
      <c r="CC57" s="560"/>
      <c r="CD57" s="560"/>
      <c r="CE57" s="560"/>
      <c r="CF57" s="560"/>
      <c r="CG57" s="560"/>
      <c r="CH57" s="560"/>
      <c r="CI57" s="560"/>
      <c r="CJ57" s="560"/>
      <c r="CK57" s="560"/>
      <c r="CL57" s="560"/>
      <c r="CM57" s="560"/>
      <c r="CN57" s="560"/>
      <c r="CO57" s="560"/>
      <c r="CP57" s="560"/>
      <c r="CQ57" s="560"/>
      <c r="CR57" s="560"/>
      <c r="CS57" s="560"/>
      <c r="CT57" s="560"/>
      <c r="CU57" s="560"/>
      <c r="CV57" s="560"/>
      <c r="CW57" s="560"/>
      <c r="CX57" s="560"/>
      <c r="CY57" s="560"/>
      <c r="CZ57" s="560"/>
      <c r="DA57" s="560"/>
      <c r="DB57" s="560"/>
      <c r="DC57" s="560"/>
      <c r="DD57" s="560"/>
      <c r="DE57" s="560"/>
      <c r="DF57" s="560"/>
      <c r="DG57" s="560"/>
      <c r="DH57" s="560"/>
      <c r="DI57" s="560"/>
      <c r="DJ57" s="560"/>
      <c r="DK57" s="560"/>
      <c r="DL57" s="560"/>
      <c r="DM57" s="560"/>
      <c r="DN57" s="560"/>
      <c r="DO57" s="560"/>
      <c r="DP57" s="560"/>
      <c r="DQ57" s="560"/>
      <c r="DR57" s="560"/>
      <c r="DS57" s="560"/>
      <c r="DT57" s="560"/>
      <c r="DU57" s="560"/>
      <c r="DV57" s="560"/>
      <c r="DW57" s="560"/>
      <c r="DX57" s="560"/>
      <c r="DY57" s="560"/>
      <c r="DZ57" s="560"/>
      <c r="EA57" s="560"/>
      <c r="EB57" s="560"/>
      <c r="EC57" s="560"/>
      <c r="ED57" s="560"/>
      <c r="EE57" s="560"/>
      <c r="EF57" s="560"/>
      <c r="EG57" s="560"/>
      <c r="EH57" s="560"/>
      <c r="EI57" s="560"/>
      <c r="EJ57" s="560"/>
      <c r="EK57" s="560"/>
      <c r="EL57" s="560"/>
      <c r="EM57" s="560"/>
      <c r="EN57" s="560"/>
      <c r="EO57" s="560"/>
      <c r="EP57" s="560"/>
      <c r="EQ57" s="560"/>
      <c r="ER57" s="560"/>
      <c r="ES57" s="560"/>
      <c r="ET57" s="560"/>
      <c r="EU57" s="560"/>
      <c r="EV57" s="560"/>
      <c r="EW57" s="560"/>
      <c r="EX57" s="560"/>
      <c r="EY57" s="560"/>
      <c r="EZ57" s="560"/>
      <c r="FA57" s="560"/>
      <c r="FB57" s="560"/>
      <c r="FC57" s="560"/>
      <c r="FD57" s="560"/>
      <c r="FE57" s="560"/>
      <c r="FF57" s="560"/>
      <c r="FG57" s="560"/>
      <c r="FH57" s="560"/>
      <c r="FI57" s="560"/>
      <c r="FJ57" s="560"/>
      <c r="FK57" s="560"/>
      <c r="FL57" s="560"/>
      <c r="FM57" s="560"/>
      <c r="FN57" s="560"/>
      <c r="FO57" s="560"/>
      <c r="FP57" s="560"/>
      <c r="FQ57" s="560"/>
      <c r="FR57" s="560"/>
      <c r="FS57" s="560"/>
      <c r="FT57" s="560"/>
      <c r="FU57" s="560"/>
      <c r="FV57" s="560"/>
      <c r="FW57" s="560"/>
      <c r="FX57" s="560"/>
      <c r="FY57" s="560"/>
      <c r="FZ57" s="560"/>
      <c r="GA57" s="560"/>
      <c r="GB57" s="560"/>
      <c r="GC57" s="560"/>
      <c r="GD57" s="560"/>
      <c r="GE57" s="560"/>
      <c r="GF57" s="560"/>
      <c r="GG57" s="560"/>
      <c r="GH57" s="560"/>
      <c r="GI57" s="560"/>
      <c r="GJ57" s="560"/>
      <c r="GK57" s="560"/>
      <c r="GL57" s="560"/>
      <c r="GM57" s="560"/>
      <c r="GN57" s="560"/>
      <c r="GO57" s="560"/>
      <c r="GP57" s="560"/>
      <c r="GQ57" s="560"/>
      <c r="GR57" s="560"/>
      <c r="GS57" s="560"/>
      <c r="GT57" s="560"/>
      <c r="GU57" s="560"/>
      <c r="GV57" s="560"/>
      <c r="GW57" s="560"/>
      <c r="GX57" s="560"/>
      <c r="GY57" s="560"/>
      <c r="GZ57" s="560"/>
      <c r="HA57" s="560"/>
      <c r="HB57" s="560"/>
      <c r="HC57" s="560"/>
      <c r="HD57" s="560"/>
      <c r="HE57" s="560"/>
      <c r="HF57" s="560"/>
      <c r="HG57" s="560"/>
      <c r="HH57" s="560"/>
      <c r="HI57" s="560"/>
      <c r="HJ57" s="560"/>
      <c r="HK57" s="560"/>
      <c r="HL57" s="560"/>
      <c r="HM57" s="560"/>
      <c r="HN57" s="560"/>
      <c r="HO57" s="560"/>
      <c r="HP57" s="560"/>
      <c r="HQ57" s="560"/>
      <c r="HR57" s="560"/>
      <c r="HS57" s="560"/>
      <c r="HT57" s="560"/>
      <c r="HU57" s="560"/>
      <c r="HV57" s="560"/>
      <c r="HW57" s="560"/>
      <c r="HX57" s="560"/>
      <c r="HY57" s="560"/>
      <c r="HZ57" s="560"/>
      <c r="IA57" s="560"/>
      <c r="IB57" s="560"/>
      <c r="IC57" s="560"/>
      <c r="ID57" s="560"/>
      <c r="IE57" s="560"/>
      <c r="IF57" s="560"/>
      <c r="IG57" s="560"/>
      <c r="IH57" s="560"/>
      <c r="II57" s="560"/>
      <c r="IJ57" s="560"/>
      <c r="IK57" s="560"/>
      <c r="IL57" s="560"/>
      <c r="IM57" s="560"/>
      <c r="IN57" s="560"/>
      <c r="IO57" s="560"/>
      <c r="IP57" s="560"/>
      <c r="IQ57" s="560"/>
      <c r="IR57" s="560"/>
      <c r="IS57" s="560"/>
      <c r="IT57" s="560"/>
      <c r="IU57" s="561"/>
    </row>
    <row r="58" spans="1:255" ht="15" customHeight="1" thickBot="1">
      <c r="A58" s="569"/>
      <c r="B58" s="616"/>
      <c r="C58" s="617"/>
      <c r="D58" s="618"/>
      <c r="E58" s="618"/>
      <c r="F58" s="560"/>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560"/>
      <c r="BF58" s="560"/>
      <c r="BG58" s="560"/>
      <c r="BH58" s="560"/>
      <c r="BI58" s="560"/>
      <c r="BJ58" s="560"/>
      <c r="BK58" s="560"/>
      <c r="BL58" s="560"/>
      <c r="BM58" s="560"/>
      <c r="BN58" s="560"/>
      <c r="BO58" s="560"/>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560"/>
      <c r="CR58" s="560"/>
      <c r="CS58" s="560"/>
      <c r="CT58" s="560"/>
      <c r="CU58" s="560"/>
      <c r="CV58" s="560"/>
      <c r="CW58" s="560"/>
      <c r="CX58" s="560"/>
      <c r="CY58" s="560"/>
      <c r="CZ58" s="560"/>
      <c r="DA58" s="560"/>
      <c r="DB58" s="560"/>
      <c r="DC58" s="560"/>
      <c r="DD58" s="560"/>
      <c r="DE58" s="560"/>
      <c r="DF58" s="560"/>
      <c r="DG58" s="560"/>
      <c r="DH58" s="560"/>
      <c r="DI58" s="560"/>
      <c r="DJ58" s="560"/>
      <c r="DK58" s="560"/>
      <c r="DL58" s="560"/>
      <c r="DM58" s="560"/>
      <c r="DN58" s="560"/>
      <c r="DO58" s="560"/>
      <c r="DP58" s="560"/>
      <c r="DQ58" s="560"/>
      <c r="DR58" s="560"/>
      <c r="DS58" s="560"/>
      <c r="DT58" s="560"/>
      <c r="DU58" s="560"/>
      <c r="DV58" s="560"/>
      <c r="DW58" s="560"/>
      <c r="DX58" s="560"/>
      <c r="DY58" s="560"/>
      <c r="DZ58" s="560"/>
      <c r="EA58" s="560"/>
      <c r="EB58" s="560"/>
      <c r="EC58" s="560"/>
      <c r="ED58" s="560"/>
      <c r="EE58" s="560"/>
      <c r="EF58" s="560"/>
      <c r="EG58" s="560"/>
      <c r="EH58" s="560"/>
      <c r="EI58" s="560"/>
      <c r="EJ58" s="560"/>
      <c r="EK58" s="560"/>
      <c r="EL58" s="560"/>
      <c r="EM58" s="560"/>
      <c r="EN58" s="560"/>
      <c r="EO58" s="560"/>
      <c r="EP58" s="560"/>
      <c r="EQ58" s="560"/>
      <c r="ER58" s="560"/>
      <c r="ES58" s="560"/>
      <c r="ET58" s="560"/>
      <c r="EU58" s="560"/>
      <c r="EV58" s="560"/>
      <c r="EW58" s="560"/>
      <c r="EX58" s="560"/>
      <c r="EY58" s="560"/>
      <c r="EZ58" s="560"/>
      <c r="FA58" s="560"/>
      <c r="FB58" s="560"/>
      <c r="FC58" s="560"/>
      <c r="FD58" s="560"/>
      <c r="FE58" s="560"/>
      <c r="FF58" s="560"/>
      <c r="FG58" s="560"/>
      <c r="FH58" s="560"/>
      <c r="FI58" s="560"/>
      <c r="FJ58" s="560"/>
      <c r="FK58" s="560"/>
      <c r="FL58" s="560"/>
      <c r="FM58" s="560"/>
      <c r="FN58" s="560"/>
      <c r="FO58" s="560"/>
      <c r="FP58" s="560"/>
      <c r="FQ58" s="560"/>
      <c r="FR58" s="560"/>
      <c r="FS58" s="560"/>
      <c r="FT58" s="560"/>
      <c r="FU58" s="560"/>
      <c r="FV58" s="560"/>
      <c r="FW58" s="560"/>
      <c r="FX58" s="560"/>
      <c r="FY58" s="560"/>
      <c r="FZ58" s="560"/>
      <c r="GA58" s="560"/>
      <c r="GB58" s="560"/>
      <c r="GC58" s="560"/>
      <c r="GD58" s="560"/>
      <c r="GE58" s="560"/>
      <c r="GF58" s="560"/>
      <c r="GG58" s="560"/>
      <c r="GH58" s="560"/>
      <c r="GI58" s="560"/>
      <c r="GJ58" s="560"/>
      <c r="GK58" s="560"/>
      <c r="GL58" s="560"/>
      <c r="GM58" s="560"/>
      <c r="GN58" s="560"/>
      <c r="GO58" s="560"/>
      <c r="GP58" s="560"/>
      <c r="GQ58" s="560"/>
      <c r="GR58" s="560"/>
      <c r="GS58" s="560"/>
      <c r="GT58" s="560"/>
      <c r="GU58" s="560"/>
      <c r="GV58" s="560"/>
      <c r="GW58" s="560"/>
      <c r="GX58" s="560"/>
      <c r="GY58" s="560"/>
      <c r="GZ58" s="560"/>
      <c r="HA58" s="560"/>
      <c r="HB58" s="560"/>
      <c r="HC58" s="560"/>
      <c r="HD58" s="560"/>
      <c r="HE58" s="560"/>
      <c r="HF58" s="560"/>
      <c r="HG58" s="560"/>
      <c r="HH58" s="560"/>
      <c r="HI58" s="560"/>
      <c r="HJ58" s="560"/>
      <c r="HK58" s="560"/>
      <c r="HL58" s="560"/>
      <c r="HM58" s="560"/>
      <c r="HN58" s="560"/>
      <c r="HO58" s="560"/>
      <c r="HP58" s="560"/>
      <c r="HQ58" s="560"/>
      <c r="HR58" s="560"/>
      <c r="HS58" s="560"/>
      <c r="HT58" s="560"/>
      <c r="HU58" s="560"/>
      <c r="HV58" s="560"/>
      <c r="HW58" s="560"/>
      <c r="HX58" s="560"/>
      <c r="HY58" s="560"/>
      <c r="HZ58" s="560"/>
      <c r="IA58" s="560"/>
      <c r="IB58" s="560"/>
      <c r="IC58" s="560"/>
      <c r="ID58" s="560"/>
      <c r="IE58" s="560"/>
      <c r="IF58" s="560"/>
      <c r="IG58" s="560"/>
      <c r="IH58" s="560"/>
      <c r="II58" s="560"/>
      <c r="IJ58" s="560"/>
      <c r="IK58" s="560"/>
      <c r="IL58" s="560"/>
      <c r="IM58" s="560"/>
      <c r="IN58" s="560"/>
      <c r="IO58" s="560"/>
      <c r="IP58" s="560"/>
      <c r="IQ58" s="560"/>
      <c r="IR58" s="560"/>
      <c r="IS58" s="560"/>
      <c r="IT58" s="560"/>
      <c r="IU58" s="561"/>
    </row>
    <row r="59" spans="1:255" ht="15" customHeight="1" thickBot="1">
      <c r="A59" s="593"/>
      <c r="B59" s="625" t="s">
        <v>215</v>
      </c>
      <c r="C59" s="626"/>
      <c r="D59" s="626"/>
      <c r="E59" s="627"/>
      <c r="F59" s="559"/>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560"/>
      <c r="BF59" s="560"/>
      <c r="BG59" s="560"/>
      <c r="BH59" s="560"/>
      <c r="BI59" s="560"/>
      <c r="BJ59" s="560"/>
      <c r="BK59" s="560"/>
      <c r="BL59" s="560"/>
      <c r="BM59" s="560"/>
      <c r="BN59" s="560"/>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560"/>
      <c r="CR59" s="560"/>
      <c r="CS59" s="560"/>
      <c r="CT59" s="560"/>
      <c r="CU59" s="560"/>
      <c r="CV59" s="560"/>
      <c r="CW59" s="560"/>
      <c r="CX59" s="560"/>
      <c r="CY59" s="560"/>
      <c r="CZ59" s="560"/>
      <c r="DA59" s="560"/>
      <c r="DB59" s="560"/>
      <c r="DC59" s="560"/>
      <c r="DD59" s="560"/>
      <c r="DE59" s="560"/>
      <c r="DF59" s="560"/>
      <c r="DG59" s="560"/>
      <c r="DH59" s="560"/>
      <c r="DI59" s="560"/>
      <c r="DJ59" s="560"/>
      <c r="DK59" s="560"/>
      <c r="DL59" s="560"/>
      <c r="DM59" s="560"/>
      <c r="DN59" s="560"/>
      <c r="DO59" s="560"/>
      <c r="DP59" s="560"/>
      <c r="DQ59" s="560"/>
      <c r="DR59" s="560"/>
      <c r="DS59" s="560"/>
      <c r="DT59" s="560"/>
      <c r="DU59" s="560"/>
      <c r="DV59" s="560"/>
      <c r="DW59" s="560"/>
      <c r="DX59" s="560"/>
      <c r="DY59" s="560"/>
      <c r="DZ59" s="560"/>
      <c r="EA59" s="560"/>
      <c r="EB59" s="560"/>
      <c r="EC59" s="560"/>
      <c r="ED59" s="560"/>
      <c r="EE59" s="560"/>
      <c r="EF59" s="560"/>
      <c r="EG59" s="560"/>
      <c r="EH59" s="560"/>
      <c r="EI59" s="560"/>
      <c r="EJ59" s="560"/>
      <c r="EK59" s="560"/>
      <c r="EL59" s="560"/>
      <c r="EM59" s="560"/>
      <c r="EN59" s="560"/>
      <c r="EO59" s="560"/>
      <c r="EP59" s="560"/>
      <c r="EQ59" s="560"/>
      <c r="ER59" s="560"/>
      <c r="ES59" s="560"/>
      <c r="ET59" s="560"/>
      <c r="EU59" s="560"/>
      <c r="EV59" s="560"/>
      <c r="EW59" s="560"/>
      <c r="EX59" s="560"/>
      <c r="EY59" s="560"/>
      <c r="EZ59" s="560"/>
      <c r="FA59" s="560"/>
      <c r="FB59" s="560"/>
      <c r="FC59" s="560"/>
      <c r="FD59" s="560"/>
      <c r="FE59" s="560"/>
      <c r="FF59" s="560"/>
      <c r="FG59" s="560"/>
      <c r="FH59" s="560"/>
      <c r="FI59" s="560"/>
      <c r="FJ59" s="560"/>
      <c r="FK59" s="560"/>
      <c r="FL59" s="560"/>
      <c r="FM59" s="560"/>
      <c r="FN59" s="560"/>
      <c r="FO59" s="560"/>
      <c r="FP59" s="560"/>
      <c r="FQ59" s="560"/>
      <c r="FR59" s="560"/>
      <c r="FS59" s="560"/>
      <c r="FT59" s="560"/>
      <c r="FU59" s="560"/>
      <c r="FV59" s="560"/>
      <c r="FW59" s="560"/>
      <c r="FX59" s="560"/>
      <c r="FY59" s="560"/>
      <c r="FZ59" s="560"/>
      <c r="GA59" s="560"/>
      <c r="GB59" s="560"/>
      <c r="GC59" s="560"/>
      <c r="GD59" s="560"/>
      <c r="GE59" s="560"/>
      <c r="GF59" s="560"/>
      <c r="GG59" s="560"/>
      <c r="GH59" s="560"/>
      <c r="GI59" s="560"/>
      <c r="GJ59" s="560"/>
      <c r="GK59" s="560"/>
      <c r="GL59" s="560"/>
      <c r="GM59" s="560"/>
      <c r="GN59" s="560"/>
      <c r="GO59" s="560"/>
      <c r="GP59" s="560"/>
      <c r="GQ59" s="560"/>
      <c r="GR59" s="560"/>
      <c r="GS59" s="560"/>
      <c r="GT59" s="560"/>
      <c r="GU59" s="560"/>
      <c r="GV59" s="560"/>
      <c r="GW59" s="560"/>
      <c r="GX59" s="560"/>
      <c r="GY59" s="560"/>
      <c r="GZ59" s="560"/>
      <c r="HA59" s="560"/>
      <c r="HB59" s="560"/>
      <c r="HC59" s="560"/>
      <c r="HD59" s="560"/>
      <c r="HE59" s="560"/>
      <c r="HF59" s="560"/>
      <c r="HG59" s="560"/>
      <c r="HH59" s="560"/>
      <c r="HI59" s="560"/>
      <c r="HJ59" s="560"/>
      <c r="HK59" s="560"/>
      <c r="HL59" s="560"/>
      <c r="HM59" s="560"/>
      <c r="HN59" s="560"/>
      <c r="HO59" s="560"/>
      <c r="HP59" s="560"/>
      <c r="HQ59" s="560"/>
      <c r="HR59" s="560"/>
      <c r="HS59" s="560"/>
      <c r="HT59" s="560"/>
      <c r="HU59" s="560"/>
      <c r="HV59" s="560"/>
      <c r="HW59" s="560"/>
      <c r="HX59" s="560"/>
      <c r="HY59" s="560"/>
      <c r="HZ59" s="560"/>
      <c r="IA59" s="560"/>
      <c r="IB59" s="560"/>
      <c r="IC59" s="560"/>
      <c r="ID59" s="560"/>
      <c r="IE59" s="560"/>
      <c r="IF59" s="560"/>
      <c r="IG59" s="560"/>
      <c r="IH59" s="560"/>
      <c r="II59" s="560"/>
      <c r="IJ59" s="560"/>
      <c r="IK59" s="560"/>
      <c r="IL59" s="560"/>
      <c r="IM59" s="560"/>
      <c r="IN59" s="560"/>
      <c r="IO59" s="560"/>
      <c r="IP59" s="560"/>
      <c r="IQ59" s="560"/>
      <c r="IR59" s="560"/>
      <c r="IS59" s="560"/>
      <c r="IT59" s="560"/>
      <c r="IU59" s="561"/>
    </row>
    <row r="60" spans="1:255" ht="24" customHeight="1" thickBot="1">
      <c r="A60" s="593"/>
      <c r="B60" s="596" t="s">
        <v>216</v>
      </c>
      <c r="C60" s="596" t="s">
        <v>217</v>
      </c>
      <c r="D60" s="596" t="s">
        <v>218</v>
      </c>
      <c r="E60" s="596" t="s">
        <v>219</v>
      </c>
      <c r="F60" s="559"/>
      <c r="G60" s="560"/>
      <c r="H60" s="560"/>
      <c r="I60" s="560"/>
      <c r="J60" s="560"/>
      <c r="K60" s="560"/>
      <c r="L60" s="560"/>
      <c r="M60" s="560"/>
      <c r="N60" s="560"/>
      <c r="O60" s="560"/>
      <c r="P60" s="560"/>
      <c r="Q60" s="560"/>
      <c r="R60" s="560"/>
      <c r="S60" s="560"/>
      <c r="T60" s="560"/>
      <c r="U60" s="560"/>
      <c r="V60" s="560"/>
      <c r="W60" s="560"/>
      <c r="X60" s="560"/>
      <c r="Y60" s="560"/>
      <c r="Z60" s="560"/>
      <c r="AA60" s="560"/>
      <c r="AB60" s="560"/>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560"/>
      <c r="BF60" s="560"/>
      <c r="BG60" s="560"/>
      <c r="BH60" s="560"/>
      <c r="BI60" s="560"/>
      <c r="BJ60" s="560"/>
      <c r="BK60" s="560"/>
      <c r="BL60" s="560"/>
      <c r="BM60" s="560"/>
      <c r="BN60" s="560"/>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560"/>
      <c r="CR60" s="560"/>
      <c r="CS60" s="560"/>
      <c r="CT60" s="560"/>
      <c r="CU60" s="560"/>
      <c r="CV60" s="560"/>
      <c r="CW60" s="560"/>
      <c r="CX60" s="560"/>
      <c r="CY60" s="560"/>
      <c r="CZ60" s="560"/>
      <c r="DA60" s="560"/>
      <c r="DB60" s="560"/>
      <c r="DC60" s="560"/>
      <c r="DD60" s="560"/>
      <c r="DE60" s="560"/>
      <c r="DF60" s="560"/>
      <c r="DG60" s="560"/>
      <c r="DH60" s="560"/>
      <c r="DI60" s="560"/>
      <c r="DJ60" s="560"/>
      <c r="DK60" s="560"/>
      <c r="DL60" s="560"/>
      <c r="DM60" s="560"/>
      <c r="DN60" s="560"/>
      <c r="DO60" s="560"/>
      <c r="DP60" s="560"/>
      <c r="DQ60" s="560"/>
      <c r="DR60" s="560"/>
      <c r="DS60" s="560"/>
      <c r="DT60" s="560"/>
      <c r="DU60" s="560"/>
      <c r="DV60" s="560"/>
      <c r="DW60" s="560"/>
      <c r="DX60" s="560"/>
      <c r="DY60" s="560"/>
      <c r="DZ60" s="560"/>
      <c r="EA60" s="560"/>
      <c r="EB60" s="560"/>
      <c r="EC60" s="560"/>
      <c r="ED60" s="560"/>
      <c r="EE60" s="560"/>
      <c r="EF60" s="560"/>
      <c r="EG60" s="560"/>
      <c r="EH60" s="560"/>
      <c r="EI60" s="560"/>
      <c r="EJ60" s="560"/>
      <c r="EK60" s="560"/>
      <c r="EL60" s="560"/>
      <c r="EM60" s="560"/>
      <c r="EN60" s="560"/>
      <c r="EO60" s="560"/>
      <c r="EP60" s="560"/>
      <c r="EQ60" s="560"/>
      <c r="ER60" s="560"/>
      <c r="ES60" s="560"/>
      <c r="ET60" s="560"/>
      <c r="EU60" s="560"/>
      <c r="EV60" s="560"/>
      <c r="EW60" s="560"/>
      <c r="EX60" s="560"/>
      <c r="EY60" s="560"/>
      <c r="EZ60" s="560"/>
      <c r="FA60" s="560"/>
      <c r="FB60" s="560"/>
      <c r="FC60" s="560"/>
      <c r="FD60" s="560"/>
      <c r="FE60" s="560"/>
      <c r="FF60" s="560"/>
      <c r="FG60" s="560"/>
      <c r="FH60" s="560"/>
      <c r="FI60" s="560"/>
      <c r="FJ60" s="560"/>
      <c r="FK60" s="560"/>
      <c r="FL60" s="560"/>
      <c r="FM60" s="560"/>
      <c r="FN60" s="560"/>
      <c r="FO60" s="560"/>
      <c r="FP60" s="560"/>
      <c r="FQ60" s="560"/>
      <c r="FR60" s="560"/>
      <c r="FS60" s="560"/>
      <c r="FT60" s="560"/>
      <c r="FU60" s="560"/>
      <c r="FV60" s="560"/>
      <c r="FW60" s="560"/>
      <c r="FX60" s="560"/>
      <c r="FY60" s="560"/>
      <c r="FZ60" s="560"/>
      <c r="GA60" s="560"/>
      <c r="GB60" s="560"/>
      <c r="GC60" s="560"/>
      <c r="GD60" s="560"/>
      <c r="GE60" s="560"/>
      <c r="GF60" s="560"/>
      <c r="GG60" s="560"/>
      <c r="GH60" s="560"/>
      <c r="GI60" s="560"/>
      <c r="GJ60" s="560"/>
      <c r="GK60" s="560"/>
      <c r="GL60" s="560"/>
      <c r="GM60" s="560"/>
      <c r="GN60" s="560"/>
      <c r="GO60" s="560"/>
      <c r="GP60" s="560"/>
      <c r="GQ60" s="560"/>
      <c r="GR60" s="560"/>
      <c r="GS60" s="560"/>
      <c r="GT60" s="560"/>
      <c r="GU60" s="560"/>
      <c r="GV60" s="560"/>
      <c r="GW60" s="560"/>
      <c r="GX60" s="560"/>
      <c r="GY60" s="560"/>
      <c r="GZ60" s="560"/>
      <c r="HA60" s="560"/>
      <c r="HB60" s="560"/>
      <c r="HC60" s="560"/>
      <c r="HD60" s="560"/>
      <c r="HE60" s="560"/>
      <c r="HF60" s="560"/>
      <c r="HG60" s="560"/>
      <c r="HH60" s="560"/>
      <c r="HI60" s="560"/>
      <c r="HJ60" s="560"/>
      <c r="HK60" s="560"/>
      <c r="HL60" s="560"/>
      <c r="HM60" s="560"/>
      <c r="HN60" s="560"/>
      <c r="HO60" s="560"/>
      <c r="HP60" s="560"/>
      <c r="HQ60" s="560"/>
      <c r="HR60" s="560"/>
      <c r="HS60" s="560"/>
      <c r="HT60" s="560"/>
      <c r="HU60" s="560"/>
      <c r="HV60" s="560"/>
      <c r="HW60" s="560"/>
      <c r="HX60" s="560"/>
      <c r="HY60" s="560"/>
      <c r="HZ60" s="560"/>
      <c r="IA60" s="560"/>
      <c r="IB60" s="560"/>
      <c r="IC60" s="560"/>
      <c r="ID60" s="560"/>
      <c r="IE60" s="560"/>
      <c r="IF60" s="560"/>
      <c r="IG60" s="560"/>
      <c r="IH60" s="560"/>
      <c r="II60" s="560"/>
      <c r="IJ60" s="560"/>
      <c r="IK60" s="560"/>
      <c r="IL60" s="560"/>
      <c r="IM60" s="560"/>
      <c r="IN60" s="560"/>
      <c r="IO60" s="560"/>
      <c r="IP60" s="560"/>
      <c r="IQ60" s="560"/>
      <c r="IR60" s="560"/>
      <c r="IS60" s="560"/>
      <c r="IT60" s="560"/>
      <c r="IU60" s="561"/>
    </row>
    <row r="61" spans="1:255" ht="56.1" customHeight="1" thickBot="1">
      <c r="A61" s="593"/>
      <c r="B61" s="628">
        <v>42401</v>
      </c>
      <c r="C61" s="629">
        <v>0.01</v>
      </c>
      <c r="D61" s="630" t="s">
        <v>1539</v>
      </c>
      <c r="E61" s="611"/>
      <c r="F61" s="559"/>
      <c r="G61" s="560"/>
      <c r="H61" s="560"/>
      <c r="I61" s="560"/>
      <c r="J61" s="560"/>
      <c r="K61" s="560"/>
      <c r="L61" s="560"/>
      <c r="M61" s="560"/>
      <c r="N61" s="560"/>
      <c r="O61" s="560"/>
      <c r="P61" s="560"/>
      <c r="Q61" s="560"/>
      <c r="R61" s="560"/>
      <c r="S61" s="560"/>
      <c r="T61" s="560"/>
      <c r="U61" s="560"/>
      <c r="V61" s="560"/>
      <c r="W61" s="560"/>
      <c r="X61" s="560"/>
      <c r="Y61" s="560"/>
      <c r="Z61" s="560"/>
      <c r="AA61" s="560"/>
      <c r="AB61" s="560"/>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560"/>
      <c r="BF61" s="560"/>
      <c r="BG61" s="560"/>
      <c r="BH61" s="560"/>
      <c r="BI61" s="560"/>
      <c r="BJ61" s="560"/>
      <c r="BK61" s="560"/>
      <c r="BL61" s="560"/>
      <c r="BM61" s="560"/>
      <c r="BN61" s="560"/>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560"/>
      <c r="CR61" s="560"/>
      <c r="CS61" s="560"/>
      <c r="CT61" s="560"/>
      <c r="CU61" s="560"/>
      <c r="CV61" s="560"/>
      <c r="CW61" s="560"/>
      <c r="CX61" s="560"/>
      <c r="CY61" s="560"/>
      <c r="CZ61" s="560"/>
      <c r="DA61" s="560"/>
      <c r="DB61" s="560"/>
      <c r="DC61" s="560"/>
      <c r="DD61" s="560"/>
      <c r="DE61" s="560"/>
      <c r="DF61" s="560"/>
      <c r="DG61" s="560"/>
      <c r="DH61" s="560"/>
      <c r="DI61" s="560"/>
      <c r="DJ61" s="560"/>
      <c r="DK61" s="560"/>
      <c r="DL61" s="560"/>
      <c r="DM61" s="560"/>
      <c r="DN61" s="560"/>
      <c r="DO61" s="560"/>
      <c r="DP61" s="560"/>
      <c r="DQ61" s="560"/>
      <c r="DR61" s="560"/>
      <c r="DS61" s="560"/>
      <c r="DT61" s="560"/>
      <c r="DU61" s="560"/>
      <c r="DV61" s="560"/>
      <c r="DW61" s="560"/>
      <c r="DX61" s="560"/>
      <c r="DY61" s="560"/>
      <c r="DZ61" s="560"/>
      <c r="EA61" s="560"/>
      <c r="EB61" s="560"/>
      <c r="EC61" s="560"/>
      <c r="ED61" s="560"/>
      <c r="EE61" s="560"/>
      <c r="EF61" s="560"/>
      <c r="EG61" s="560"/>
      <c r="EH61" s="560"/>
      <c r="EI61" s="560"/>
      <c r="EJ61" s="560"/>
      <c r="EK61" s="560"/>
      <c r="EL61" s="560"/>
      <c r="EM61" s="560"/>
      <c r="EN61" s="560"/>
      <c r="EO61" s="560"/>
      <c r="EP61" s="560"/>
      <c r="EQ61" s="560"/>
      <c r="ER61" s="560"/>
      <c r="ES61" s="560"/>
      <c r="ET61" s="560"/>
      <c r="EU61" s="560"/>
      <c r="EV61" s="560"/>
      <c r="EW61" s="560"/>
      <c r="EX61" s="560"/>
      <c r="EY61" s="560"/>
      <c r="EZ61" s="560"/>
      <c r="FA61" s="560"/>
      <c r="FB61" s="560"/>
      <c r="FC61" s="560"/>
      <c r="FD61" s="560"/>
      <c r="FE61" s="560"/>
      <c r="FF61" s="560"/>
      <c r="FG61" s="560"/>
      <c r="FH61" s="560"/>
      <c r="FI61" s="560"/>
      <c r="FJ61" s="560"/>
      <c r="FK61" s="560"/>
      <c r="FL61" s="560"/>
      <c r="FM61" s="560"/>
      <c r="FN61" s="560"/>
      <c r="FO61" s="560"/>
      <c r="FP61" s="560"/>
      <c r="FQ61" s="560"/>
      <c r="FR61" s="560"/>
      <c r="FS61" s="560"/>
      <c r="FT61" s="560"/>
      <c r="FU61" s="560"/>
      <c r="FV61" s="560"/>
      <c r="FW61" s="560"/>
      <c r="FX61" s="560"/>
      <c r="FY61" s="560"/>
      <c r="FZ61" s="560"/>
      <c r="GA61" s="560"/>
      <c r="GB61" s="560"/>
      <c r="GC61" s="560"/>
      <c r="GD61" s="560"/>
      <c r="GE61" s="560"/>
      <c r="GF61" s="560"/>
      <c r="GG61" s="560"/>
      <c r="GH61" s="560"/>
      <c r="GI61" s="560"/>
      <c r="GJ61" s="560"/>
      <c r="GK61" s="560"/>
      <c r="GL61" s="560"/>
      <c r="GM61" s="560"/>
      <c r="GN61" s="560"/>
      <c r="GO61" s="560"/>
      <c r="GP61" s="560"/>
      <c r="GQ61" s="560"/>
      <c r="GR61" s="560"/>
      <c r="GS61" s="560"/>
      <c r="GT61" s="560"/>
      <c r="GU61" s="560"/>
      <c r="GV61" s="560"/>
      <c r="GW61" s="560"/>
      <c r="GX61" s="560"/>
      <c r="GY61" s="560"/>
      <c r="GZ61" s="560"/>
      <c r="HA61" s="560"/>
      <c r="HB61" s="560"/>
      <c r="HC61" s="560"/>
      <c r="HD61" s="560"/>
      <c r="HE61" s="560"/>
      <c r="HF61" s="560"/>
      <c r="HG61" s="560"/>
      <c r="HH61" s="560"/>
      <c r="HI61" s="560"/>
      <c r="HJ61" s="560"/>
      <c r="HK61" s="560"/>
      <c r="HL61" s="560"/>
      <c r="HM61" s="560"/>
      <c r="HN61" s="560"/>
      <c r="HO61" s="560"/>
      <c r="HP61" s="560"/>
      <c r="HQ61" s="560"/>
      <c r="HR61" s="560"/>
      <c r="HS61" s="560"/>
      <c r="HT61" s="560"/>
      <c r="HU61" s="560"/>
      <c r="HV61" s="560"/>
      <c r="HW61" s="560"/>
      <c r="HX61" s="560"/>
      <c r="HY61" s="560"/>
      <c r="HZ61" s="560"/>
      <c r="IA61" s="560"/>
      <c r="IB61" s="560"/>
      <c r="IC61" s="560"/>
      <c r="ID61" s="560"/>
      <c r="IE61" s="560"/>
      <c r="IF61" s="560"/>
      <c r="IG61" s="560"/>
      <c r="IH61" s="560"/>
      <c r="II61" s="560"/>
      <c r="IJ61" s="560"/>
      <c r="IK61" s="560"/>
      <c r="IL61" s="560"/>
      <c r="IM61" s="560"/>
      <c r="IN61" s="560"/>
      <c r="IO61" s="560"/>
      <c r="IP61" s="560"/>
      <c r="IQ61" s="560"/>
      <c r="IR61" s="560"/>
      <c r="IS61" s="560"/>
      <c r="IT61" s="560"/>
      <c r="IU61" s="561"/>
    </row>
    <row r="62" spans="1:255" ht="15" customHeight="1" thickBot="1">
      <c r="A62" s="569"/>
      <c r="B62" s="631"/>
      <c r="C62" s="632"/>
      <c r="D62" s="568"/>
      <c r="E62" s="568"/>
      <c r="F62" s="560"/>
      <c r="G62" s="560"/>
      <c r="H62" s="560"/>
      <c r="I62" s="560"/>
      <c r="J62" s="560"/>
      <c r="K62" s="560"/>
      <c r="L62" s="560"/>
      <c r="M62" s="560"/>
      <c r="N62" s="560"/>
      <c r="O62" s="560"/>
      <c r="P62" s="560"/>
      <c r="Q62" s="560"/>
      <c r="R62" s="560"/>
      <c r="S62" s="560"/>
      <c r="T62" s="560"/>
      <c r="U62" s="560"/>
      <c r="V62" s="560"/>
      <c r="W62" s="560"/>
      <c r="X62" s="560"/>
      <c r="Y62" s="560"/>
      <c r="Z62" s="560"/>
      <c r="AA62" s="560"/>
      <c r="AB62" s="560"/>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560"/>
      <c r="BF62" s="560"/>
      <c r="BG62" s="560"/>
      <c r="BH62" s="560"/>
      <c r="BI62" s="560"/>
      <c r="BJ62" s="560"/>
      <c r="BK62" s="560"/>
      <c r="BL62" s="560"/>
      <c r="BM62" s="560"/>
      <c r="BN62" s="560"/>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560"/>
      <c r="CR62" s="560"/>
      <c r="CS62" s="560"/>
      <c r="CT62" s="560"/>
      <c r="CU62" s="560"/>
      <c r="CV62" s="560"/>
      <c r="CW62" s="560"/>
      <c r="CX62" s="560"/>
      <c r="CY62" s="560"/>
      <c r="CZ62" s="560"/>
      <c r="DA62" s="560"/>
      <c r="DB62" s="560"/>
      <c r="DC62" s="560"/>
      <c r="DD62" s="560"/>
      <c r="DE62" s="560"/>
      <c r="DF62" s="560"/>
      <c r="DG62" s="560"/>
      <c r="DH62" s="560"/>
      <c r="DI62" s="560"/>
      <c r="DJ62" s="560"/>
      <c r="DK62" s="560"/>
      <c r="DL62" s="560"/>
      <c r="DM62" s="560"/>
      <c r="DN62" s="560"/>
      <c r="DO62" s="560"/>
      <c r="DP62" s="560"/>
      <c r="DQ62" s="560"/>
      <c r="DR62" s="560"/>
      <c r="DS62" s="560"/>
      <c r="DT62" s="560"/>
      <c r="DU62" s="560"/>
      <c r="DV62" s="560"/>
      <c r="DW62" s="560"/>
      <c r="DX62" s="560"/>
      <c r="DY62" s="560"/>
      <c r="DZ62" s="560"/>
      <c r="EA62" s="560"/>
      <c r="EB62" s="560"/>
      <c r="EC62" s="560"/>
      <c r="ED62" s="560"/>
      <c r="EE62" s="560"/>
      <c r="EF62" s="560"/>
      <c r="EG62" s="560"/>
      <c r="EH62" s="560"/>
      <c r="EI62" s="560"/>
      <c r="EJ62" s="560"/>
      <c r="EK62" s="560"/>
      <c r="EL62" s="560"/>
      <c r="EM62" s="560"/>
      <c r="EN62" s="560"/>
      <c r="EO62" s="560"/>
      <c r="EP62" s="560"/>
      <c r="EQ62" s="560"/>
      <c r="ER62" s="560"/>
      <c r="ES62" s="560"/>
      <c r="ET62" s="560"/>
      <c r="EU62" s="560"/>
      <c r="EV62" s="560"/>
      <c r="EW62" s="560"/>
      <c r="EX62" s="560"/>
      <c r="EY62" s="560"/>
      <c r="EZ62" s="560"/>
      <c r="FA62" s="560"/>
      <c r="FB62" s="560"/>
      <c r="FC62" s="560"/>
      <c r="FD62" s="560"/>
      <c r="FE62" s="560"/>
      <c r="FF62" s="560"/>
      <c r="FG62" s="560"/>
      <c r="FH62" s="560"/>
      <c r="FI62" s="560"/>
      <c r="FJ62" s="560"/>
      <c r="FK62" s="560"/>
      <c r="FL62" s="560"/>
      <c r="FM62" s="560"/>
      <c r="FN62" s="560"/>
      <c r="FO62" s="560"/>
      <c r="FP62" s="560"/>
      <c r="FQ62" s="560"/>
      <c r="FR62" s="560"/>
      <c r="FS62" s="560"/>
      <c r="FT62" s="560"/>
      <c r="FU62" s="560"/>
      <c r="FV62" s="560"/>
      <c r="FW62" s="560"/>
      <c r="FX62" s="560"/>
      <c r="FY62" s="560"/>
      <c r="FZ62" s="560"/>
      <c r="GA62" s="560"/>
      <c r="GB62" s="560"/>
      <c r="GC62" s="560"/>
      <c r="GD62" s="560"/>
      <c r="GE62" s="560"/>
      <c r="GF62" s="560"/>
      <c r="GG62" s="560"/>
      <c r="GH62" s="560"/>
      <c r="GI62" s="560"/>
      <c r="GJ62" s="560"/>
      <c r="GK62" s="560"/>
      <c r="GL62" s="560"/>
      <c r="GM62" s="560"/>
      <c r="GN62" s="560"/>
      <c r="GO62" s="560"/>
      <c r="GP62" s="560"/>
      <c r="GQ62" s="560"/>
      <c r="GR62" s="560"/>
      <c r="GS62" s="560"/>
      <c r="GT62" s="560"/>
      <c r="GU62" s="560"/>
      <c r="GV62" s="560"/>
      <c r="GW62" s="560"/>
      <c r="GX62" s="560"/>
      <c r="GY62" s="560"/>
      <c r="GZ62" s="560"/>
      <c r="HA62" s="560"/>
      <c r="HB62" s="560"/>
      <c r="HC62" s="560"/>
      <c r="HD62" s="560"/>
      <c r="HE62" s="560"/>
      <c r="HF62" s="560"/>
      <c r="HG62" s="560"/>
      <c r="HH62" s="560"/>
      <c r="HI62" s="560"/>
      <c r="HJ62" s="560"/>
      <c r="HK62" s="560"/>
      <c r="HL62" s="560"/>
      <c r="HM62" s="560"/>
      <c r="HN62" s="560"/>
      <c r="HO62" s="560"/>
      <c r="HP62" s="560"/>
      <c r="HQ62" s="560"/>
      <c r="HR62" s="560"/>
      <c r="HS62" s="560"/>
      <c r="HT62" s="560"/>
      <c r="HU62" s="560"/>
      <c r="HV62" s="560"/>
      <c r="HW62" s="560"/>
      <c r="HX62" s="560"/>
      <c r="HY62" s="560"/>
      <c r="HZ62" s="560"/>
      <c r="IA62" s="560"/>
      <c r="IB62" s="560"/>
      <c r="IC62" s="560"/>
      <c r="ID62" s="560"/>
      <c r="IE62" s="560"/>
      <c r="IF62" s="560"/>
      <c r="IG62" s="560"/>
      <c r="IH62" s="560"/>
      <c r="II62" s="560"/>
      <c r="IJ62" s="560"/>
      <c r="IK62" s="560"/>
      <c r="IL62" s="560"/>
      <c r="IM62" s="560"/>
      <c r="IN62" s="560"/>
      <c r="IO62" s="560"/>
      <c r="IP62" s="560"/>
      <c r="IQ62" s="560"/>
      <c r="IR62" s="560"/>
      <c r="IS62" s="560"/>
      <c r="IT62" s="560"/>
      <c r="IU62" s="561"/>
    </row>
    <row r="63" spans="1:255" ht="15.95" customHeight="1" thickBot="1">
      <c r="A63" s="593"/>
      <c r="B63" s="633" t="s">
        <v>167</v>
      </c>
      <c r="C63" s="634"/>
      <c r="D63" s="560"/>
      <c r="E63" s="560"/>
      <c r="F63" s="560"/>
      <c r="G63" s="560"/>
      <c r="H63" s="560"/>
      <c r="I63" s="560"/>
      <c r="J63" s="560"/>
      <c r="K63" s="560"/>
      <c r="L63" s="560"/>
      <c r="M63" s="560"/>
      <c r="N63" s="560"/>
      <c r="O63" s="560"/>
      <c r="P63" s="560"/>
      <c r="Q63" s="560"/>
      <c r="R63" s="560"/>
      <c r="S63" s="560"/>
      <c r="T63" s="560"/>
      <c r="U63" s="560"/>
      <c r="V63" s="560"/>
      <c r="W63" s="560"/>
      <c r="X63" s="560"/>
      <c r="Y63" s="560"/>
      <c r="Z63" s="560"/>
      <c r="AA63" s="560"/>
      <c r="AB63" s="560"/>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560"/>
      <c r="BF63" s="560"/>
      <c r="BG63" s="560"/>
      <c r="BH63" s="560"/>
      <c r="BI63" s="560"/>
      <c r="BJ63" s="560"/>
      <c r="BK63" s="560"/>
      <c r="BL63" s="560"/>
      <c r="BM63" s="560"/>
      <c r="BN63" s="560"/>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560"/>
      <c r="CR63" s="560"/>
      <c r="CS63" s="560"/>
      <c r="CT63" s="560"/>
      <c r="CU63" s="560"/>
      <c r="CV63" s="560"/>
      <c r="CW63" s="560"/>
      <c r="CX63" s="560"/>
      <c r="CY63" s="560"/>
      <c r="CZ63" s="560"/>
      <c r="DA63" s="560"/>
      <c r="DB63" s="560"/>
      <c r="DC63" s="560"/>
      <c r="DD63" s="560"/>
      <c r="DE63" s="560"/>
      <c r="DF63" s="560"/>
      <c r="DG63" s="560"/>
      <c r="DH63" s="560"/>
      <c r="DI63" s="560"/>
      <c r="DJ63" s="560"/>
      <c r="DK63" s="560"/>
      <c r="DL63" s="560"/>
      <c r="DM63" s="560"/>
      <c r="DN63" s="560"/>
      <c r="DO63" s="560"/>
      <c r="DP63" s="560"/>
      <c r="DQ63" s="560"/>
      <c r="DR63" s="560"/>
      <c r="DS63" s="560"/>
      <c r="DT63" s="560"/>
      <c r="DU63" s="560"/>
      <c r="DV63" s="560"/>
      <c r="DW63" s="560"/>
      <c r="DX63" s="560"/>
      <c r="DY63" s="560"/>
      <c r="DZ63" s="560"/>
      <c r="EA63" s="560"/>
      <c r="EB63" s="560"/>
      <c r="EC63" s="560"/>
      <c r="ED63" s="560"/>
      <c r="EE63" s="560"/>
      <c r="EF63" s="560"/>
      <c r="EG63" s="560"/>
      <c r="EH63" s="560"/>
      <c r="EI63" s="560"/>
      <c r="EJ63" s="560"/>
      <c r="EK63" s="560"/>
      <c r="EL63" s="560"/>
      <c r="EM63" s="560"/>
      <c r="EN63" s="560"/>
      <c r="EO63" s="560"/>
      <c r="EP63" s="560"/>
      <c r="EQ63" s="560"/>
      <c r="ER63" s="560"/>
      <c r="ES63" s="560"/>
      <c r="ET63" s="560"/>
      <c r="EU63" s="560"/>
      <c r="EV63" s="560"/>
      <c r="EW63" s="560"/>
      <c r="EX63" s="560"/>
      <c r="EY63" s="560"/>
      <c r="EZ63" s="560"/>
      <c r="FA63" s="560"/>
      <c r="FB63" s="560"/>
      <c r="FC63" s="560"/>
      <c r="FD63" s="560"/>
      <c r="FE63" s="560"/>
      <c r="FF63" s="560"/>
      <c r="FG63" s="560"/>
      <c r="FH63" s="560"/>
      <c r="FI63" s="560"/>
      <c r="FJ63" s="560"/>
      <c r="FK63" s="560"/>
      <c r="FL63" s="560"/>
      <c r="FM63" s="560"/>
      <c r="FN63" s="560"/>
      <c r="FO63" s="560"/>
      <c r="FP63" s="560"/>
      <c r="FQ63" s="560"/>
      <c r="FR63" s="560"/>
      <c r="FS63" s="560"/>
      <c r="FT63" s="560"/>
      <c r="FU63" s="560"/>
      <c r="FV63" s="560"/>
      <c r="FW63" s="560"/>
      <c r="FX63" s="560"/>
      <c r="FY63" s="560"/>
      <c r="FZ63" s="560"/>
      <c r="GA63" s="560"/>
      <c r="GB63" s="560"/>
      <c r="GC63" s="560"/>
      <c r="GD63" s="560"/>
      <c r="GE63" s="560"/>
      <c r="GF63" s="560"/>
      <c r="GG63" s="560"/>
      <c r="GH63" s="560"/>
      <c r="GI63" s="560"/>
      <c r="GJ63" s="560"/>
      <c r="GK63" s="560"/>
      <c r="GL63" s="560"/>
      <c r="GM63" s="560"/>
      <c r="GN63" s="560"/>
      <c r="GO63" s="560"/>
      <c r="GP63" s="560"/>
      <c r="GQ63" s="560"/>
      <c r="GR63" s="560"/>
      <c r="GS63" s="560"/>
      <c r="GT63" s="560"/>
      <c r="GU63" s="560"/>
      <c r="GV63" s="560"/>
      <c r="GW63" s="560"/>
      <c r="GX63" s="560"/>
      <c r="GY63" s="560"/>
      <c r="GZ63" s="560"/>
      <c r="HA63" s="560"/>
      <c r="HB63" s="560"/>
      <c r="HC63" s="560"/>
      <c r="HD63" s="560"/>
      <c r="HE63" s="560"/>
      <c r="HF63" s="560"/>
      <c r="HG63" s="560"/>
      <c r="HH63" s="560"/>
      <c r="HI63" s="560"/>
      <c r="HJ63" s="560"/>
      <c r="HK63" s="560"/>
      <c r="HL63" s="560"/>
      <c r="HM63" s="560"/>
      <c r="HN63" s="560"/>
      <c r="HO63" s="560"/>
      <c r="HP63" s="560"/>
      <c r="HQ63" s="560"/>
      <c r="HR63" s="560"/>
      <c r="HS63" s="560"/>
      <c r="HT63" s="560"/>
      <c r="HU63" s="560"/>
      <c r="HV63" s="560"/>
      <c r="HW63" s="560"/>
      <c r="HX63" s="560"/>
      <c r="HY63" s="560"/>
      <c r="HZ63" s="560"/>
      <c r="IA63" s="560"/>
      <c r="IB63" s="560"/>
      <c r="IC63" s="560"/>
      <c r="ID63" s="560"/>
      <c r="IE63" s="560"/>
      <c r="IF63" s="560"/>
      <c r="IG63" s="560"/>
      <c r="IH63" s="560"/>
      <c r="II63" s="560"/>
      <c r="IJ63" s="560"/>
      <c r="IK63" s="560"/>
      <c r="IL63" s="560"/>
      <c r="IM63" s="560"/>
      <c r="IN63" s="560"/>
      <c r="IO63" s="560"/>
      <c r="IP63" s="560"/>
      <c r="IQ63" s="560"/>
      <c r="IR63" s="560"/>
      <c r="IS63" s="560"/>
      <c r="IT63" s="560"/>
      <c r="IU63" s="561"/>
    </row>
    <row r="64" spans="1:255" ht="15" customHeight="1">
      <c r="A64" s="593"/>
      <c r="B64" s="1224" t="s">
        <v>465</v>
      </c>
      <c r="C64" s="1225"/>
      <c r="D64" s="1225"/>
      <c r="E64" s="1225"/>
      <c r="F64" s="560"/>
      <c r="G64" s="560"/>
      <c r="H64" s="560"/>
      <c r="I64" s="560"/>
      <c r="J64" s="560"/>
      <c r="K64" s="560"/>
      <c r="L64" s="560"/>
      <c r="M64" s="560"/>
      <c r="N64" s="560"/>
      <c r="O64" s="560"/>
      <c r="P64" s="560"/>
      <c r="Q64" s="560"/>
      <c r="R64" s="560"/>
      <c r="S64" s="560"/>
      <c r="T64" s="560"/>
      <c r="U64" s="560"/>
      <c r="V64" s="560"/>
      <c r="W64" s="560"/>
      <c r="X64" s="560"/>
      <c r="Y64" s="560"/>
      <c r="Z64" s="560"/>
      <c r="AA64" s="560"/>
      <c r="AB64" s="560"/>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560"/>
      <c r="BF64" s="560"/>
      <c r="BG64" s="560"/>
      <c r="BH64" s="560"/>
      <c r="BI64" s="560"/>
      <c r="BJ64" s="560"/>
      <c r="BK64" s="560"/>
      <c r="BL64" s="560"/>
      <c r="BM64" s="560"/>
      <c r="BN64" s="560"/>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560"/>
      <c r="CR64" s="560"/>
      <c r="CS64" s="560"/>
      <c r="CT64" s="560"/>
      <c r="CU64" s="560"/>
      <c r="CV64" s="560"/>
      <c r="CW64" s="560"/>
      <c r="CX64" s="560"/>
      <c r="CY64" s="560"/>
      <c r="CZ64" s="560"/>
      <c r="DA64" s="560"/>
      <c r="DB64" s="560"/>
      <c r="DC64" s="560"/>
      <c r="DD64" s="560"/>
      <c r="DE64" s="560"/>
      <c r="DF64" s="560"/>
      <c r="DG64" s="560"/>
      <c r="DH64" s="560"/>
      <c r="DI64" s="560"/>
      <c r="DJ64" s="560"/>
      <c r="DK64" s="560"/>
      <c r="DL64" s="560"/>
      <c r="DM64" s="560"/>
      <c r="DN64" s="560"/>
      <c r="DO64" s="560"/>
      <c r="DP64" s="560"/>
      <c r="DQ64" s="560"/>
      <c r="DR64" s="560"/>
      <c r="DS64" s="560"/>
      <c r="DT64" s="560"/>
      <c r="DU64" s="560"/>
      <c r="DV64" s="560"/>
      <c r="DW64" s="560"/>
      <c r="DX64" s="560"/>
      <c r="DY64" s="560"/>
      <c r="DZ64" s="560"/>
      <c r="EA64" s="560"/>
      <c r="EB64" s="560"/>
      <c r="EC64" s="560"/>
      <c r="ED64" s="560"/>
      <c r="EE64" s="560"/>
      <c r="EF64" s="560"/>
      <c r="EG64" s="560"/>
      <c r="EH64" s="560"/>
      <c r="EI64" s="560"/>
      <c r="EJ64" s="560"/>
      <c r="EK64" s="560"/>
      <c r="EL64" s="560"/>
      <c r="EM64" s="560"/>
      <c r="EN64" s="560"/>
      <c r="EO64" s="560"/>
      <c r="EP64" s="560"/>
      <c r="EQ64" s="560"/>
      <c r="ER64" s="560"/>
      <c r="ES64" s="560"/>
      <c r="ET64" s="560"/>
      <c r="EU64" s="560"/>
      <c r="EV64" s="560"/>
      <c r="EW64" s="560"/>
      <c r="EX64" s="560"/>
      <c r="EY64" s="560"/>
      <c r="EZ64" s="560"/>
      <c r="FA64" s="560"/>
      <c r="FB64" s="560"/>
      <c r="FC64" s="560"/>
      <c r="FD64" s="560"/>
      <c r="FE64" s="560"/>
      <c r="FF64" s="560"/>
      <c r="FG64" s="560"/>
      <c r="FH64" s="560"/>
      <c r="FI64" s="560"/>
      <c r="FJ64" s="560"/>
      <c r="FK64" s="560"/>
      <c r="FL64" s="560"/>
      <c r="FM64" s="560"/>
      <c r="FN64" s="560"/>
      <c r="FO64" s="560"/>
      <c r="FP64" s="560"/>
      <c r="FQ64" s="560"/>
      <c r="FR64" s="560"/>
      <c r="FS64" s="560"/>
      <c r="FT64" s="560"/>
      <c r="FU64" s="560"/>
      <c r="FV64" s="560"/>
      <c r="FW64" s="560"/>
      <c r="FX64" s="560"/>
      <c r="FY64" s="560"/>
      <c r="FZ64" s="560"/>
      <c r="GA64" s="560"/>
      <c r="GB64" s="560"/>
      <c r="GC64" s="560"/>
      <c r="GD64" s="560"/>
      <c r="GE64" s="560"/>
      <c r="GF64" s="560"/>
      <c r="GG64" s="560"/>
      <c r="GH64" s="560"/>
      <c r="GI64" s="560"/>
      <c r="GJ64" s="560"/>
      <c r="GK64" s="560"/>
      <c r="GL64" s="560"/>
      <c r="GM64" s="560"/>
      <c r="GN64" s="560"/>
      <c r="GO64" s="560"/>
      <c r="GP64" s="560"/>
      <c r="GQ64" s="560"/>
      <c r="GR64" s="560"/>
      <c r="GS64" s="560"/>
      <c r="GT64" s="560"/>
      <c r="GU64" s="560"/>
      <c r="GV64" s="560"/>
      <c r="GW64" s="560"/>
      <c r="GX64" s="560"/>
      <c r="GY64" s="560"/>
      <c r="GZ64" s="560"/>
      <c r="HA64" s="560"/>
      <c r="HB64" s="560"/>
      <c r="HC64" s="560"/>
      <c r="HD64" s="560"/>
      <c r="HE64" s="560"/>
      <c r="HF64" s="560"/>
      <c r="HG64" s="560"/>
      <c r="HH64" s="560"/>
      <c r="HI64" s="560"/>
      <c r="HJ64" s="560"/>
      <c r="HK64" s="560"/>
      <c r="HL64" s="560"/>
      <c r="HM64" s="560"/>
      <c r="HN64" s="560"/>
      <c r="HO64" s="560"/>
      <c r="HP64" s="560"/>
      <c r="HQ64" s="560"/>
      <c r="HR64" s="560"/>
      <c r="HS64" s="560"/>
      <c r="HT64" s="560"/>
      <c r="HU64" s="560"/>
      <c r="HV64" s="560"/>
      <c r="HW64" s="560"/>
      <c r="HX64" s="560"/>
      <c r="HY64" s="560"/>
      <c r="HZ64" s="560"/>
      <c r="IA64" s="560"/>
      <c r="IB64" s="560"/>
      <c r="IC64" s="560"/>
      <c r="ID64" s="560"/>
      <c r="IE64" s="560"/>
      <c r="IF64" s="560"/>
      <c r="IG64" s="560"/>
      <c r="IH64" s="560"/>
      <c r="II64" s="560"/>
      <c r="IJ64" s="560"/>
      <c r="IK64" s="560"/>
      <c r="IL64" s="560"/>
      <c r="IM64" s="560"/>
      <c r="IN64" s="560"/>
      <c r="IO64" s="560"/>
      <c r="IP64" s="560"/>
      <c r="IQ64" s="560"/>
      <c r="IR64" s="560"/>
      <c r="IS64" s="560"/>
      <c r="IT64" s="560"/>
      <c r="IU64" s="561"/>
    </row>
    <row r="65" spans="1:255" ht="15" customHeight="1">
      <c r="A65" s="593"/>
      <c r="B65" s="1226"/>
      <c r="C65" s="1225"/>
      <c r="D65" s="1225"/>
      <c r="E65" s="1225"/>
      <c r="F65" s="560"/>
      <c r="G65" s="560"/>
      <c r="H65" s="560"/>
      <c r="I65" s="560"/>
      <c r="J65" s="560"/>
      <c r="K65" s="560"/>
      <c r="L65" s="560"/>
      <c r="M65" s="560"/>
      <c r="N65" s="560"/>
      <c r="O65" s="560"/>
      <c r="P65" s="560"/>
      <c r="Q65" s="560"/>
      <c r="R65" s="560"/>
      <c r="S65" s="560"/>
      <c r="T65" s="560"/>
      <c r="U65" s="560"/>
      <c r="V65" s="560"/>
      <c r="W65" s="560"/>
      <c r="X65" s="560"/>
      <c r="Y65" s="560"/>
      <c r="Z65" s="560"/>
      <c r="AA65" s="560"/>
      <c r="AB65" s="560"/>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560"/>
      <c r="BF65" s="560"/>
      <c r="BG65" s="560"/>
      <c r="BH65" s="560"/>
      <c r="BI65" s="560"/>
      <c r="BJ65" s="560"/>
      <c r="BK65" s="560"/>
      <c r="BL65" s="560"/>
      <c r="BM65" s="560"/>
      <c r="BN65" s="560"/>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560"/>
      <c r="CR65" s="560"/>
      <c r="CS65" s="560"/>
      <c r="CT65" s="560"/>
      <c r="CU65" s="560"/>
      <c r="CV65" s="560"/>
      <c r="CW65" s="560"/>
      <c r="CX65" s="560"/>
      <c r="CY65" s="560"/>
      <c r="CZ65" s="560"/>
      <c r="DA65" s="560"/>
      <c r="DB65" s="560"/>
      <c r="DC65" s="560"/>
      <c r="DD65" s="560"/>
      <c r="DE65" s="560"/>
      <c r="DF65" s="560"/>
      <c r="DG65" s="560"/>
      <c r="DH65" s="560"/>
      <c r="DI65" s="560"/>
      <c r="DJ65" s="560"/>
      <c r="DK65" s="560"/>
      <c r="DL65" s="560"/>
      <c r="DM65" s="560"/>
      <c r="DN65" s="560"/>
      <c r="DO65" s="560"/>
      <c r="DP65" s="560"/>
      <c r="DQ65" s="560"/>
      <c r="DR65" s="560"/>
      <c r="DS65" s="560"/>
      <c r="DT65" s="560"/>
      <c r="DU65" s="560"/>
      <c r="DV65" s="560"/>
      <c r="DW65" s="560"/>
      <c r="DX65" s="560"/>
      <c r="DY65" s="560"/>
      <c r="DZ65" s="560"/>
      <c r="EA65" s="560"/>
      <c r="EB65" s="560"/>
      <c r="EC65" s="560"/>
      <c r="ED65" s="560"/>
      <c r="EE65" s="560"/>
      <c r="EF65" s="560"/>
      <c r="EG65" s="560"/>
      <c r="EH65" s="560"/>
      <c r="EI65" s="560"/>
      <c r="EJ65" s="560"/>
      <c r="EK65" s="560"/>
      <c r="EL65" s="560"/>
      <c r="EM65" s="560"/>
      <c r="EN65" s="560"/>
      <c r="EO65" s="560"/>
      <c r="EP65" s="560"/>
      <c r="EQ65" s="560"/>
      <c r="ER65" s="560"/>
      <c r="ES65" s="560"/>
      <c r="ET65" s="560"/>
      <c r="EU65" s="560"/>
      <c r="EV65" s="560"/>
      <c r="EW65" s="560"/>
      <c r="EX65" s="560"/>
      <c r="EY65" s="560"/>
      <c r="EZ65" s="560"/>
      <c r="FA65" s="560"/>
      <c r="FB65" s="560"/>
      <c r="FC65" s="560"/>
      <c r="FD65" s="560"/>
      <c r="FE65" s="560"/>
      <c r="FF65" s="560"/>
      <c r="FG65" s="560"/>
      <c r="FH65" s="560"/>
      <c r="FI65" s="560"/>
      <c r="FJ65" s="560"/>
      <c r="FK65" s="560"/>
      <c r="FL65" s="560"/>
      <c r="FM65" s="560"/>
      <c r="FN65" s="560"/>
      <c r="FO65" s="560"/>
      <c r="FP65" s="560"/>
      <c r="FQ65" s="560"/>
      <c r="FR65" s="560"/>
      <c r="FS65" s="560"/>
      <c r="FT65" s="560"/>
      <c r="FU65" s="560"/>
      <c r="FV65" s="560"/>
      <c r="FW65" s="560"/>
      <c r="FX65" s="560"/>
      <c r="FY65" s="560"/>
      <c r="FZ65" s="560"/>
      <c r="GA65" s="560"/>
      <c r="GB65" s="560"/>
      <c r="GC65" s="560"/>
      <c r="GD65" s="560"/>
      <c r="GE65" s="560"/>
      <c r="GF65" s="560"/>
      <c r="GG65" s="560"/>
      <c r="GH65" s="560"/>
      <c r="GI65" s="560"/>
      <c r="GJ65" s="560"/>
      <c r="GK65" s="560"/>
      <c r="GL65" s="560"/>
      <c r="GM65" s="560"/>
      <c r="GN65" s="560"/>
      <c r="GO65" s="560"/>
      <c r="GP65" s="560"/>
      <c r="GQ65" s="560"/>
      <c r="GR65" s="560"/>
      <c r="GS65" s="560"/>
      <c r="GT65" s="560"/>
      <c r="GU65" s="560"/>
      <c r="GV65" s="560"/>
      <c r="GW65" s="560"/>
      <c r="GX65" s="560"/>
      <c r="GY65" s="560"/>
      <c r="GZ65" s="560"/>
      <c r="HA65" s="560"/>
      <c r="HB65" s="560"/>
      <c r="HC65" s="560"/>
      <c r="HD65" s="560"/>
      <c r="HE65" s="560"/>
      <c r="HF65" s="560"/>
      <c r="HG65" s="560"/>
      <c r="HH65" s="560"/>
      <c r="HI65" s="560"/>
      <c r="HJ65" s="560"/>
      <c r="HK65" s="560"/>
      <c r="HL65" s="560"/>
      <c r="HM65" s="560"/>
      <c r="HN65" s="560"/>
      <c r="HO65" s="560"/>
      <c r="HP65" s="560"/>
      <c r="HQ65" s="560"/>
      <c r="HR65" s="560"/>
      <c r="HS65" s="560"/>
      <c r="HT65" s="560"/>
      <c r="HU65" s="560"/>
      <c r="HV65" s="560"/>
      <c r="HW65" s="560"/>
      <c r="HX65" s="560"/>
      <c r="HY65" s="560"/>
      <c r="HZ65" s="560"/>
      <c r="IA65" s="560"/>
      <c r="IB65" s="560"/>
      <c r="IC65" s="560"/>
      <c r="ID65" s="560"/>
      <c r="IE65" s="560"/>
      <c r="IF65" s="560"/>
      <c r="IG65" s="560"/>
      <c r="IH65" s="560"/>
      <c r="II65" s="560"/>
      <c r="IJ65" s="560"/>
      <c r="IK65" s="560"/>
      <c r="IL65" s="560"/>
      <c r="IM65" s="560"/>
      <c r="IN65" s="560"/>
      <c r="IO65" s="560"/>
      <c r="IP65" s="560"/>
      <c r="IQ65" s="560"/>
      <c r="IR65" s="560"/>
      <c r="IS65" s="560"/>
      <c r="IT65" s="560"/>
      <c r="IU65" s="561"/>
    </row>
    <row r="66" spans="1:255" ht="15" customHeight="1" thickBot="1">
      <c r="A66" s="569"/>
      <c r="B66" s="590"/>
      <c r="C66" s="635"/>
      <c r="D66" s="560"/>
      <c r="E66" s="560"/>
      <c r="F66" s="560"/>
      <c r="G66" s="560"/>
      <c r="H66" s="560"/>
      <c r="I66" s="560"/>
      <c r="J66" s="560"/>
      <c r="K66" s="560"/>
      <c r="L66" s="560"/>
      <c r="M66" s="560"/>
      <c r="N66" s="560"/>
      <c r="O66" s="560"/>
      <c r="P66" s="560"/>
      <c r="Q66" s="560"/>
      <c r="R66" s="560"/>
      <c r="S66" s="560"/>
      <c r="T66" s="560"/>
      <c r="U66" s="560"/>
      <c r="V66" s="560"/>
      <c r="W66" s="560"/>
      <c r="X66" s="560"/>
      <c r="Y66" s="560"/>
      <c r="Z66" s="560"/>
      <c r="AA66" s="560"/>
      <c r="AB66" s="560"/>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560"/>
      <c r="BF66" s="560"/>
      <c r="BG66" s="560"/>
      <c r="BH66" s="560"/>
      <c r="BI66" s="560"/>
      <c r="BJ66" s="560"/>
      <c r="BK66" s="560"/>
      <c r="BL66" s="560"/>
      <c r="BM66" s="560"/>
      <c r="BN66" s="560"/>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560"/>
      <c r="CR66" s="560"/>
      <c r="CS66" s="560"/>
      <c r="CT66" s="560"/>
      <c r="CU66" s="560"/>
      <c r="CV66" s="560"/>
      <c r="CW66" s="560"/>
      <c r="CX66" s="560"/>
      <c r="CY66" s="560"/>
      <c r="CZ66" s="560"/>
      <c r="DA66" s="560"/>
      <c r="DB66" s="560"/>
      <c r="DC66" s="560"/>
      <c r="DD66" s="560"/>
      <c r="DE66" s="560"/>
      <c r="DF66" s="560"/>
      <c r="DG66" s="560"/>
      <c r="DH66" s="560"/>
      <c r="DI66" s="560"/>
      <c r="DJ66" s="560"/>
      <c r="DK66" s="560"/>
      <c r="DL66" s="560"/>
      <c r="DM66" s="560"/>
      <c r="DN66" s="560"/>
      <c r="DO66" s="560"/>
      <c r="DP66" s="560"/>
      <c r="DQ66" s="560"/>
      <c r="DR66" s="560"/>
      <c r="DS66" s="560"/>
      <c r="DT66" s="560"/>
      <c r="DU66" s="560"/>
      <c r="DV66" s="560"/>
      <c r="DW66" s="560"/>
      <c r="DX66" s="560"/>
      <c r="DY66" s="560"/>
      <c r="DZ66" s="560"/>
      <c r="EA66" s="560"/>
      <c r="EB66" s="560"/>
      <c r="EC66" s="560"/>
      <c r="ED66" s="560"/>
      <c r="EE66" s="560"/>
      <c r="EF66" s="560"/>
      <c r="EG66" s="560"/>
      <c r="EH66" s="560"/>
      <c r="EI66" s="560"/>
      <c r="EJ66" s="560"/>
      <c r="EK66" s="560"/>
      <c r="EL66" s="560"/>
      <c r="EM66" s="560"/>
      <c r="EN66" s="560"/>
      <c r="EO66" s="560"/>
      <c r="EP66" s="560"/>
      <c r="EQ66" s="560"/>
      <c r="ER66" s="560"/>
      <c r="ES66" s="560"/>
      <c r="ET66" s="560"/>
      <c r="EU66" s="560"/>
      <c r="EV66" s="560"/>
      <c r="EW66" s="560"/>
      <c r="EX66" s="560"/>
      <c r="EY66" s="560"/>
      <c r="EZ66" s="560"/>
      <c r="FA66" s="560"/>
      <c r="FB66" s="560"/>
      <c r="FC66" s="560"/>
      <c r="FD66" s="560"/>
      <c r="FE66" s="560"/>
      <c r="FF66" s="560"/>
      <c r="FG66" s="560"/>
      <c r="FH66" s="560"/>
      <c r="FI66" s="560"/>
      <c r="FJ66" s="560"/>
      <c r="FK66" s="560"/>
      <c r="FL66" s="560"/>
      <c r="FM66" s="560"/>
      <c r="FN66" s="560"/>
      <c r="FO66" s="560"/>
      <c r="FP66" s="560"/>
      <c r="FQ66" s="560"/>
      <c r="FR66" s="560"/>
      <c r="FS66" s="560"/>
      <c r="FT66" s="560"/>
      <c r="FU66" s="560"/>
      <c r="FV66" s="560"/>
      <c r="FW66" s="560"/>
      <c r="FX66" s="560"/>
      <c r="FY66" s="560"/>
      <c r="FZ66" s="560"/>
      <c r="GA66" s="560"/>
      <c r="GB66" s="560"/>
      <c r="GC66" s="560"/>
      <c r="GD66" s="560"/>
      <c r="GE66" s="560"/>
      <c r="GF66" s="560"/>
      <c r="GG66" s="560"/>
      <c r="GH66" s="560"/>
      <c r="GI66" s="560"/>
      <c r="GJ66" s="560"/>
      <c r="GK66" s="560"/>
      <c r="GL66" s="560"/>
      <c r="GM66" s="560"/>
      <c r="GN66" s="560"/>
      <c r="GO66" s="560"/>
      <c r="GP66" s="560"/>
      <c r="GQ66" s="560"/>
      <c r="GR66" s="560"/>
      <c r="GS66" s="560"/>
      <c r="GT66" s="560"/>
      <c r="GU66" s="560"/>
      <c r="GV66" s="560"/>
      <c r="GW66" s="560"/>
      <c r="GX66" s="560"/>
      <c r="GY66" s="560"/>
      <c r="GZ66" s="560"/>
      <c r="HA66" s="560"/>
      <c r="HB66" s="560"/>
      <c r="HC66" s="560"/>
      <c r="HD66" s="560"/>
      <c r="HE66" s="560"/>
      <c r="HF66" s="560"/>
      <c r="HG66" s="560"/>
      <c r="HH66" s="560"/>
      <c r="HI66" s="560"/>
      <c r="HJ66" s="560"/>
      <c r="HK66" s="560"/>
      <c r="HL66" s="560"/>
      <c r="HM66" s="560"/>
      <c r="HN66" s="560"/>
      <c r="HO66" s="560"/>
      <c r="HP66" s="560"/>
      <c r="HQ66" s="560"/>
      <c r="HR66" s="560"/>
      <c r="HS66" s="560"/>
      <c r="HT66" s="560"/>
      <c r="HU66" s="560"/>
      <c r="HV66" s="560"/>
      <c r="HW66" s="560"/>
      <c r="HX66" s="560"/>
      <c r="HY66" s="560"/>
      <c r="HZ66" s="560"/>
      <c r="IA66" s="560"/>
      <c r="IB66" s="560"/>
      <c r="IC66" s="560"/>
      <c r="ID66" s="560"/>
      <c r="IE66" s="560"/>
      <c r="IF66" s="560"/>
      <c r="IG66" s="560"/>
      <c r="IH66" s="560"/>
      <c r="II66" s="560"/>
      <c r="IJ66" s="560"/>
      <c r="IK66" s="560"/>
      <c r="IL66" s="560"/>
      <c r="IM66" s="560"/>
      <c r="IN66" s="560"/>
      <c r="IO66" s="560"/>
      <c r="IP66" s="560"/>
      <c r="IQ66" s="560"/>
      <c r="IR66" s="560"/>
      <c r="IS66" s="560"/>
      <c r="IT66" s="560"/>
      <c r="IU66" s="561"/>
    </row>
    <row r="67" spans="1:255" ht="24" customHeight="1" thickBot="1">
      <c r="A67" s="593"/>
      <c r="B67" s="636" t="s">
        <v>221</v>
      </c>
      <c r="C67" s="637"/>
      <c r="D67" s="560"/>
      <c r="E67" s="560"/>
      <c r="F67" s="560"/>
      <c r="G67" s="560"/>
      <c r="H67" s="560"/>
      <c r="I67" s="560"/>
      <c r="J67" s="560"/>
      <c r="K67" s="560"/>
      <c r="L67" s="560"/>
      <c r="M67" s="560"/>
      <c r="N67" s="560"/>
      <c r="O67" s="560"/>
      <c r="P67" s="560"/>
      <c r="Q67" s="560"/>
      <c r="R67" s="560"/>
      <c r="S67" s="560"/>
      <c r="T67" s="560"/>
      <c r="U67" s="560"/>
      <c r="V67" s="560"/>
      <c r="W67" s="560"/>
      <c r="X67" s="560"/>
      <c r="Y67" s="560"/>
      <c r="Z67" s="560"/>
      <c r="AA67" s="560"/>
      <c r="AB67" s="560"/>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560"/>
      <c r="BF67" s="560"/>
      <c r="BG67" s="560"/>
      <c r="BH67" s="560"/>
      <c r="BI67" s="560"/>
      <c r="BJ67" s="560"/>
      <c r="BK67" s="560"/>
      <c r="BL67" s="560"/>
      <c r="BM67" s="560"/>
      <c r="BN67" s="560"/>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560"/>
      <c r="CR67" s="560"/>
      <c r="CS67" s="560"/>
      <c r="CT67" s="560"/>
      <c r="CU67" s="560"/>
      <c r="CV67" s="560"/>
      <c r="CW67" s="560"/>
      <c r="CX67" s="560"/>
      <c r="CY67" s="560"/>
      <c r="CZ67" s="560"/>
      <c r="DA67" s="560"/>
      <c r="DB67" s="560"/>
      <c r="DC67" s="560"/>
      <c r="DD67" s="560"/>
      <c r="DE67" s="560"/>
      <c r="DF67" s="560"/>
      <c r="DG67" s="560"/>
      <c r="DH67" s="560"/>
      <c r="DI67" s="560"/>
      <c r="DJ67" s="560"/>
      <c r="DK67" s="560"/>
      <c r="DL67" s="560"/>
      <c r="DM67" s="560"/>
      <c r="DN67" s="560"/>
      <c r="DO67" s="560"/>
      <c r="DP67" s="560"/>
      <c r="DQ67" s="560"/>
      <c r="DR67" s="560"/>
      <c r="DS67" s="560"/>
      <c r="DT67" s="560"/>
      <c r="DU67" s="560"/>
      <c r="DV67" s="560"/>
      <c r="DW67" s="560"/>
      <c r="DX67" s="560"/>
      <c r="DY67" s="560"/>
      <c r="DZ67" s="560"/>
      <c r="EA67" s="560"/>
      <c r="EB67" s="560"/>
      <c r="EC67" s="560"/>
      <c r="ED67" s="560"/>
      <c r="EE67" s="560"/>
      <c r="EF67" s="560"/>
      <c r="EG67" s="560"/>
      <c r="EH67" s="560"/>
      <c r="EI67" s="560"/>
      <c r="EJ67" s="560"/>
      <c r="EK67" s="560"/>
      <c r="EL67" s="560"/>
      <c r="EM67" s="560"/>
      <c r="EN67" s="560"/>
      <c r="EO67" s="560"/>
      <c r="EP67" s="560"/>
      <c r="EQ67" s="560"/>
      <c r="ER67" s="560"/>
      <c r="ES67" s="560"/>
      <c r="ET67" s="560"/>
      <c r="EU67" s="560"/>
      <c r="EV67" s="560"/>
      <c r="EW67" s="560"/>
      <c r="EX67" s="560"/>
      <c r="EY67" s="560"/>
      <c r="EZ67" s="560"/>
      <c r="FA67" s="560"/>
      <c r="FB67" s="560"/>
      <c r="FC67" s="560"/>
      <c r="FD67" s="560"/>
      <c r="FE67" s="560"/>
      <c r="FF67" s="560"/>
      <c r="FG67" s="560"/>
      <c r="FH67" s="560"/>
      <c r="FI67" s="560"/>
      <c r="FJ67" s="560"/>
      <c r="FK67" s="560"/>
      <c r="FL67" s="560"/>
      <c r="FM67" s="560"/>
      <c r="FN67" s="560"/>
      <c r="FO67" s="560"/>
      <c r="FP67" s="560"/>
      <c r="FQ67" s="560"/>
      <c r="FR67" s="560"/>
      <c r="FS67" s="560"/>
      <c r="FT67" s="560"/>
      <c r="FU67" s="560"/>
      <c r="FV67" s="560"/>
      <c r="FW67" s="560"/>
      <c r="FX67" s="560"/>
      <c r="FY67" s="560"/>
      <c r="FZ67" s="560"/>
      <c r="GA67" s="560"/>
      <c r="GB67" s="560"/>
      <c r="GC67" s="560"/>
      <c r="GD67" s="560"/>
      <c r="GE67" s="560"/>
      <c r="GF67" s="560"/>
      <c r="GG67" s="560"/>
      <c r="GH67" s="560"/>
      <c r="GI67" s="560"/>
      <c r="GJ67" s="560"/>
      <c r="GK67" s="560"/>
      <c r="GL67" s="560"/>
      <c r="GM67" s="560"/>
      <c r="GN67" s="560"/>
      <c r="GO67" s="560"/>
      <c r="GP67" s="560"/>
      <c r="GQ67" s="560"/>
      <c r="GR67" s="560"/>
      <c r="GS67" s="560"/>
      <c r="GT67" s="560"/>
      <c r="GU67" s="560"/>
      <c r="GV67" s="560"/>
      <c r="GW67" s="560"/>
      <c r="GX67" s="560"/>
      <c r="GY67" s="560"/>
      <c r="GZ67" s="560"/>
      <c r="HA67" s="560"/>
      <c r="HB67" s="560"/>
      <c r="HC67" s="560"/>
      <c r="HD67" s="560"/>
      <c r="HE67" s="560"/>
      <c r="HF67" s="560"/>
      <c r="HG67" s="560"/>
      <c r="HH67" s="560"/>
      <c r="HI67" s="560"/>
      <c r="HJ67" s="560"/>
      <c r="HK67" s="560"/>
      <c r="HL67" s="560"/>
      <c r="HM67" s="560"/>
      <c r="HN67" s="560"/>
      <c r="HO67" s="560"/>
      <c r="HP67" s="560"/>
      <c r="HQ67" s="560"/>
      <c r="HR67" s="560"/>
      <c r="HS67" s="560"/>
      <c r="HT67" s="560"/>
      <c r="HU67" s="560"/>
      <c r="HV67" s="560"/>
      <c r="HW67" s="560"/>
      <c r="HX67" s="560"/>
      <c r="HY67" s="560"/>
      <c r="HZ67" s="560"/>
      <c r="IA67" s="560"/>
      <c r="IB67" s="560"/>
      <c r="IC67" s="560"/>
      <c r="ID67" s="560"/>
      <c r="IE67" s="560"/>
      <c r="IF67" s="560"/>
      <c r="IG67" s="560"/>
      <c r="IH67" s="560"/>
      <c r="II67" s="560"/>
      <c r="IJ67" s="560"/>
      <c r="IK67" s="560"/>
      <c r="IL67" s="560"/>
      <c r="IM67" s="560"/>
      <c r="IN67" s="560"/>
      <c r="IO67" s="560"/>
      <c r="IP67" s="560"/>
      <c r="IQ67" s="560"/>
      <c r="IR67" s="560"/>
      <c r="IS67" s="560"/>
      <c r="IT67" s="560"/>
      <c r="IU67" s="561"/>
    </row>
    <row r="68" spans="1:255" ht="15" customHeight="1" thickBot="1">
      <c r="A68" s="569"/>
      <c r="B68" s="616"/>
      <c r="C68" s="638"/>
      <c r="D68" s="590"/>
      <c r="E68" s="560"/>
      <c r="F68" s="560"/>
      <c r="G68" s="560"/>
      <c r="H68" s="560"/>
      <c r="I68" s="560"/>
      <c r="J68" s="560"/>
      <c r="K68" s="560"/>
      <c r="L68" s="560"/>
      <c r="M68" s="560"/>
      <c r="N68" s="560"/>
      <c r="O68" s="560"/>
      <c r="P68" s="560"/>
      <c r="Q68" s="560"/>
      <c r="R68" s="560"/>
      <c r="S68" s="560"/>
      <c r="T68" s="560"/>
      <c r="U68" s="560"/>
      <c r="V68" s="560"/>
      <c r="W68" s="560"/>
      <c r="X68" s="560"/>
      <c r="Y68" s="560"/>
      <c r="Z68" s="560"/>
      <c r="AA68" s="560"/>
      <c r="AB68" s="560"/>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560"/>
      <c r="BF68" s="560"/>
      <c r="BG68" s="560"/>
      <c r="BH68" s="560"/>
      <c r="BI68" s="560"/>
      <c r="BJ68" s="560"/>
      <c r="BK68" s="560"/>
      <c r="BL68" s="560"/>
      <c r="BM68" s="560"/>
      <c r="BN68" s="560"/>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560"/>
      <c r="CR68" s="560"/>
      <c r="CS68" s="560"/>
      <c r="CT68" s="560"/>
      <c r="CU68" s="560"/>
      <c r="CV68" s="560"/>
      <c r="CW68" s="560"/>
      <c r="CX68" s="560"/>
      <c r="CY68" s="560"/>
      <c r="CZ68" s="560"/>
      <c r="DA68" s="560"/>
      <c r="DB68" s="560"/>
      <c r="DC68" s="560"/>
      <c r="DD68" s="560"/>
      <c r="DE68" s="560"/>
      <c r="DF68" s="560"/>
      <c r="DG68" s="560"/>
      <c r="DH68" s="560"/>
      <c r="DI68" s="560"/>
      <c r="DJ68" s="560"/>
      <c r="DK68" s="560"/>
      <c r="DL68" s="560"/>
      <c r="DM68" s="560"/>
      <c r="DN68" s="560"/>
      <c r="DO68" s="560"/>
      <c r="DP68" s="560"/>
      <c r="DQ68" s="560"/>
      <c r="DR68" s="560"/>
      <c r="DS68" s="560"/>
      <c r="DT68" s="560"/>
      <c r="DU68" s="560"/>
      <c r="DV68" s="560"/>
      <c r="DW68" s="560"/>
      <c r="DX68" s="560"/>
      <c r="DY68" s="560"/>
      <c r="DZ68" s="560"/>
      <c r="EA68" s="560"/>
      <c r="EB68" s="560"/>
      <c r="EC68" s="560"/>
      <c r="ED68" s="560"/>
      <c r="EE68" s="560"/>
      <c r="EF68" s="560"/>
      <c r="EG68" s="560"/>
      <c r="EH68" s="560"/>
      <c r="EI68" s="560"/>
      <c r="EJ68" s="560"/>
      <c r="EK68" s="560"/>
      <c r="EL68" s="560"/>
      <c r="EM68" s="560"/>
      <c r="EN68" s="560"/>
      <c r="EO68" s="560"/>
      <c r="EP68" s="560"/>
      <c r="EQ68" s="560"/>
      <c r="ER68" s="560"/>
      <c r="ES68" s="560"/>
      <c r="ET68" s="560"/>
      <c r="EU68" s="560"/>
      <c r="EV68" s="560"/>
      <c r="EW68" s="560"/>
      <c r="EX68" s="560"/>
      <c r="EY68" s="560"/>
      <c r="EZ68" s="560"/>
      <c r="FA68" s="560"/>
      <c r="FB68" s="560"/>
      <c r="FC68" s="560"/>
      <c r="FD68" s="560"/>
      <c r="FE68" s="560"/>
      <c r="FF68" s="560"/>
      <c r="FG68" s="560"/>
      <c r="FH68" s="560"/>
      <c r="FI68" s="560"/>
      <c r="FJ68" s="560"/>
      <c r="FK68" s="560"/>
      <c r="FL68" s="560"/>
      <c r="FM68" s="560"/>
      <c r="FN68" s="560"/>
      <c r="FO68" s="560"/>
      <c r="FP68" s="560"/>
      <c r="FQ68" s="560"/>
      <c r="FR68" s="560"/>
      <c r="FS68" s="560"/>
      <c r="FT68" s="560"/>
      <c r="FU68" s="560"/>
      <c r="FV68" s="560"/>
      <c r="FW68" s="560"/>
      <c r="FX68" s="560"/>
      <c r="FY68" s="560"/>
      <c r="FZ68" s="560"/>
      <c r="GA68" s="560"/>
      <c r="GB68" s="560"/>
      <c r="GC68" s="560"/>
      <c r="GD68" s="560"/>
      <c r="GE68" s="560"/>
      <c r="GF68" s="560"/>
      <c r="GG68" s="560"/>
      <c r="GH68" s="560"/>
      <c r="GI68" s="560"/>
      <c r="GJ68" s="560"/>
      <c r="GK68" s="560"/>
      <c r="GL68" s="560"/>
      <c r="GM68" s="560"/>
      <c r="GN68" s="560"/>
      <c r="GO68" s="560"/>
      <c r="GP68" s="560"/>
      <c r="GQ68" s="560"/>
      <c r="GR68" s="560"/>
      <c r="GS68" s="560"/>
      <c r="GT68" s="560"/>
      <c r="GU68" s="560"/>
      <c r="GV68" s="560"/>
      <c r="GW68" s="560"/>
      <c r="GX68" s="560"/>
      <c r="GY68" s="560"/>
      <c r="GZ68" s="560"/>
      <c r="HA68" s="560"/>
      <c r="HB68" s="560"/>
      <c r="HC68" s="560"/>
      <c r="HD68" s="560"/>
      <c r="HE68" s="560"/>
      <c r="HF68" s="560"/>
      <c r="HG68" s="560"/>
      <c r="HH68" s="560"/>
      <c r="HI68" s="560"/>
      <c r="HJ68" s="560"/>
      <c r="HK68" s="560"/>
      <c r="HL68" s="560"/>
      <c r="HM68" s="560"/>
      <c r="HN68" s="560"/>
      <c r="HO68" s="560"/>
      <c r="HP68" s="560"/>
      <c r="HQ68" s="560"/>
      <c r="HR68" s="560"/>
      <c r="HS68" s="560"/>
      <c r="HT68" s="560"/>
      <c r="HU68" s="560"/>
      <c r="HV68" s="560"/>
      <c r="HW68" s="560"/>
      <c r="HX68" s="560"/>
      <c r="HY68" s="560"/>
      <c r="HZ68" s="560"/>
      <c r="IA68" s="560"/>
      <c r="IB68" s="560"/>
      <c r="IC68" s="560"/>
      <c r="ID68" s="560"/>
      <c r="IE68" s="560"/>
      <c r="IF68" s="560"/>
      <c r="IG68" s="560"/>
      <c r="IH68" s="560"/>
      <c r="II68" s="560"/>
      <c r="IJ68" s="560"/>
      <c r="IK68" s="560"/>
      <c r="IL68" s="560"/>
      <c r="IM68" s="560"/>
      <c r="IN68" s="560"/>
      <c r="IO68" s="560"/>
      <c r="IP68" s="560"/>
      <c r="IQ68" s="560"/>
      <c r="IR68" s="560"/>
      <c r="IS68" s="560"/>
      <c r="IT68" s="560"/>
      <c r="IU68" s="561"/>
    </row>
    <row r="69" spans="1:255" ht="44.1" customHeight="1" thickBot="1">
      <c r="A69" s="593"/>
      <c r="B69" s="596" t="s">
        <v>222</v>
      </c>
      <c r="C69" s="594"/>
      <c r="D69" s="596" t="s">
        <v>466</v>
      </c>
      <c r="E69" s="559"/>
      <c r="F69" s="560"/>
      <c r="G69" s="560"/>
      <c r="H69" s="560"/>
      <c r="I69" s="560"/>
      <c r="J69" s="560"/>
      <c r="K69" s="560"/>
      <c r="L69" s="560"/>
      <c r="M69" s="560"/>
      <c r="N69" s="560"/>
      <c r="O69" s="560"/>
      <c r="P69" s="560"/>
      <c r="Q69" s="560"/>
      <c r="R69" s="560"/>
      <c r="S69" s="560"/>
      <c r="T69" s="560"/>
      <c r="U69" s="560"/>
      <c r="V69" s="560"/>
      <c r="W69" s="560"/>
      <c r="X69" s="560"/>
      <c r="Y69" s="560"/>
      <c r="Z69" s="560"/>
      <c r="AA69" s="560"/>
      <c r="AB69" s="560"/>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560"/>
      <c r="BF69" s="560"/>
      <c r="BG69" s="560"/>
      <c r="BH69" s="560"/>
      <c r="BI69" s="560"/>
      <c r="BJ69" s="560"/>
      <c r="BK69" s="560"/>
      <c r="BL69" s="560"/>
      <c r="BM69" s="560"/>
      <c r="BN69" s="560"/>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560"/>
      <c r="CR69" s="560"/>
      <c r="CS69" s="560"/>
      <c r="CT69" s="560"/>
      <c r="CU69" s="560"/>
      <c r="CV69" s="560"/>
      <c r="CW69" s="560"/>
      <c r="CX69" s="560"/>
      <c r="CY69" s="560"/>
      <c r="CZ69" s="560"/>
      <c r="DA69" s="560"/>
      <c r="DB69" s="560"/>
      <c r="DC69" s="560"/>
      <c r="DD69" s="560"/>
      <c r="DE69" s="560"/>
      <c r="DF69" s="560"/>
      <c r="DG69" s="560"/>
      <c r="DH69" s="560"/>
      <c r="DI69" s="560"/>
      <c r="DJ69" s="560"/>
      <c r="DK69" s="560"/>
      <c r="DL69" s="560"/>
      <c r="DM69" s="560"/>
      <c r="DN69" s="560"/>
      <c r="DO69" s="560"/>
      <c r="DP69" s="560"/>
      <c r="DQ69" s="560"/>
      <c r="DR69" s="560"/>
      <c r="DS69" s="560"/>
      <c r="DT69" s="560"/>
      <c r="DU69" s="560"/>
      <c r="DV69" s="560"/>
      <c r="DW69" s="560"/>
      <c r="DX69" s="560"/>
      <c r="DY69" s="560"/>
      <c r="DZ69" s="560"/>
      <c r="EA69" s="560"/>
      <c r="EB69" s="560"/>
      <c r="EC69" s="560"/>
      <c r="ED69" s="560"/>
      <c r="EE69" s="560"/>
      <c r="EF69" s="560"/>
      <c r="EG69" s="560"/>
      <c r="EH69" s="560"/>
      <c r="EI69" s="560"/>
      <c r="EJ69" s="560"/>
      <c r="EK69" s="560"/>
      <c r="EL69" s="560"/>
      <c r="EM69" s="560"/>
      <c r="EN69" s="560"/>
      <c r="EO69" s="560"/>
      <c r="EP69" s="560"/>
      <c r="EQ69" s="560"/>
      <c r="ER69" s="560"/>
      <c r="ES69" s="560"/>
      <c r="ET69" s="560"/>
      <c r="EU69" s="560"/>
      <c r="EV69" s="560"/>
      <c r="EW69" s="560"/>
      <c r="EX69" s="560"/>
      <c r="EY69" s="560"/>
      <c r="EZ69" s="560"/>
      <c r="FA69" s="560"/>
      <c r="FB69" s="560"/>
      <c r="FC69" s="560"/>
      <c r="FD69" s="560"/>
      <c r="FE69" s="560"/>
      <c r="FF69" s="560"/>
      <c r="FG69" s="560"/>
      <c r="FH69" s="560"/>
      <c r="FI69" s="560"/>
      <c r="FJ69" s="560"/>
      <c r="FK69" s="560"/>
      <c r="FL69" s="560"/>
      <c r="FM69" s="560"/>
      <c r="FN69" s="560"/>
      <c r="FO69" s="560"/>
      <c r="FP69" s="560"/>
      <c r="FQ69" s="560"/>
      <c r="FR69" s="560"/>
      <c r="FS69" s="560"/>
      <c r="FT69" s="560"/>
      <c r="FU69" s="560"/>
      <c r="FV69" s="560"/>
      <c r="FW69" s="560"/>
      <c r="FX69" s="560"/>
      <c r="FY69" s="560"/>
      <c r="FZ69" s="560"/>
      <c r="GA69" s="560"/>
      <c r="GB69" s="560"/>
      <c r="GC69" s="560"/>
      <c r="GD69" s="560"/>
      <c r="GE69" s="560"/>
      <c r="GF69" s="560"/>
      <c r="GG69" s="560"/>
      <c r="GH69" s="560"/>
      <c r="GI69" s="560"/>
      <c r="GJ69" s="560"/>
      <c r="GK69" s="560"/>
      <c r="GL69" s="560"/>
      <c r="GM69" s="560"/>
      <c r="GN69" s="560"/>
      <c r="GO69" s="560"/>
      <c r="GP69" s="560"/>
      <c r="GQ69" s="560"/>
      <c r="GR69" s="560"/>
      <c r="GS69" s="560"/>
      <c r="GT69" s="560"/>
      <c r="GU69" s="560"/>
      <c r="GV69" s="560"/>
      <c r="GW69" s="560"/>
      <c r="GX69" s="560"/>
      <c r="GY69" s="560"/>
      <c r="GZ69" s="560"/>
      <c r="HA69" s="560"/>
      <c r="HB69" s="560"/>
      <c r="HC69" s="560"/>
      <c r="HD69" s="560"/>
      <c r="HE69" s="560"/>
      <c r="HF69" s="560"/>
      <c r="HG69" s="560"/>
      <c r="HH69" s="560"/>
      <c r="HI69" s="560"/>
      <c r="HJ69" s="560"/>
      <c r="HK69" s="560"/>
      <c r="HL69" s="560"/>
      <c r="HM69" s="560"/>
      <c r="HN69" s="560"/>
      <c r="HO69" s="560"/>
      <c r="HP69" s="560"/>
      <c r="HQ69" s="560"/>
      <c r="HR69" s="560"/>
      <c r="HS69" s="560"/>
      <c r="HT69" s="560"/>
      <c r="HU69" s="560"/>
      <c r="HV69" s="560"/>
      <c r="HW69" s="560"/>
      <c r="HX69" s="560"/>
      <c r="HY69" s="560"/>
      <c r="HZ69" s="560"/>
      <c r="IA69" s="560"/>
      <c r="IB69" s="560"/>
      <c r="IC69" s="560"/>
      <c r="ID69" s="560"/>
      <c r="IE69" s="560"/>
      <c r="IF69" s="560"/>
      <c r="IG69" s="560"/>
      <c r="IH69" s="560"/>
      <c r="II69" s="560"/>
      <c r="IJ69" s="560"/>
      <c r="IK69" s="560"/>
      <c r="IL69" s="560"/>
      <c r="IM69" s="560"/>
      <c r="IN69" s="560"/>
      <c r="IO69" s="560"/>
      <c r="IP69" s="560"/>
      <c r="IQ69" s="560"/>
      <c r="IR69" s="560"/>
      <c r="IS69" s="560"/>
      <c r="IT69" s="560"/>
      <c r="IU69" s="561"/>
    </row>
    <row r="70" spans="1:255" ht="15.6" customHeight="1">
      <c r="A70" s="593"/>
      <c r="B70" s="1217" t="s">
        <v>224</v>
      </c>
      <c r="C70" s="603"/>
      <c r="D70" s="639" t="s">
        <v>225</v>
      </c>
      <c r="E70" s="559"/>
      <c r="F70" s="560"/>
      <c r="G70" s="560"/>
      <c r="H70" s="560"/>
      <c r="I70" s="560"/>
      <c r="J70" s="560"/>
      <c r="K70" s="560"/>
      <c r="L70" s="560"/>
      <c r="M70" s="560"/>
      <c r="N70" s="560"/>
      <c r="O70" s="560"/>
      <c r="P70" s="560"/>
      <c r="Q70" s="560"/>
      <c r="R70" s="560"/>
      <c r="S70" s="560"/>
      <c r="T70" s="560"/>
      <c r="U70" s="560"/>
      <c r="V70" s="560"/>
      <c r="W70" s="560"/>
      <c r="X70" s="560"/>
      <c r="Y70" s="560"/>
      <c r="Z70" s="560"/>
      <c r="AA70" s="560"/>
      <c r="AB70" s="560"/>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560"/>
      <c r="BF70" s="560"/>
      <c r="BG70" s="560"/>
      <c r="BH70" s="560"/>
      <c r="BI70" s="560"/>
      <c r="BJ70" s="560"/>
      <c r="BK70" s="560"/>
      <c r="BL70" s="560"/>
      <c r="BM70" s="560"/>
      <c r="BN70" s="560"/>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560"/>
      <c r="CR70" s="560"/>
      <c r="CS70" s="560"/>
      <c r="CT70" s="560"/>
      <c r="CU70" s="560"/>
      <c r="CV70" s="560"/>
      <c r="CW70" s="560"/>
      <c r="CX70" s="560"/>
      <c r="CY70" s="560"/>
      <c r="CZ70" s="560"/>
      <c r="DA70" s="560"/>
      <c r="DB70" s="560"/>
      <c r="DC70" s="560"/>
      <c r="DD70" s="560"/>
      <c r="DE70" s="560"/>
      <c r="DF70" s="560"/>
      <c r="DG70" s="560"/>
      <c r="DH70" s="560"/>
      <c r="DI70" s="560"/>
      <c r="DJ70" s="560"/>
      <c r="DK70" s="560"/>
      <c r="DL70" s="560"/>
      <c r="DM70" s="560"/>
      <c r="DN70" s="560"/>
      <c r="DO70" s="560"/>
      <c r="DP70" s="560"/>
      <c r="DQ70" s="560"/>
      <c r="DR70" s="560"/>
      <c r="DS70" s="560"/>
      <c r="DT70" s="560"/>
      <c r="DU70" s="560"/>
      <c r="DV70" s="560"/>
      <c r="DW70" s="560"/>
      <c r="DX70" s="560"/>
      <c r="DY70" s="560"/>
      <c r="DZ70" s="560"/>
      <c r="EA70" s="560"/>
      <c r="EB70" s="560"/>
      <c r="EC70" s="560"/>
      <c r="ED70" s="560"/>
      <c r="EE70" s="560"/>
      <c r="EF70" s="560"/>
      <c r="EG70" s="560"/>
      <c r="EH70" s="560"/>
      <c r="EI70" s="560"/>
      <c r="EJ70" s="560"/>
      <c r="EK70" s="560"/>
      <c r="EL70" s="560"/>
      <c r="EM70" s="560"/>
      <c r="EN70" s="560"/>
      <c r="EO70" s="560"/>
      <c r="EP70" s="560"/>
      <c r="EQ70" s="560"/>
      <c r="ER70" s="560"/>
      <c r="ES70" s="560"/>
      <c r="ET70" s="560"/>
      <c r="EU70" s="560"/>
      <c r="EV70" s="560"/>
      <c r="EW70" s="560"/>
      <c r="EX70" s="560"/>
      <c r="EY70" s="560"/>
      <c r="EZ70" s="560"/>
      <c r="FA70" s="560"/>
      <c r="FB70" s="560"/>
      <c r="FC70" s="560"/>
      <c r="FD70" s="560"/>
      <c r="FE70" s="560"/>
      <c r="FF70" s="560"/>
      <c r="FG70" s="560"/>
      <c r="FH70" s="560"/>
      <c r="FI70" s="560"/>
      <c r="FJ70" s="560"/>
      <c r="FK70" s="560"/>
      <c r="FL70" s="560"/>
      <c r="FM70" s="560"/>
      <c r="FN70" s="560"/>
      <c r="FO70" s="560"/>
      <c r="FP70" s="560"/>
      <c r="FQ70" s="560"/>
      <c r="FR70" s="560"/>
      <c r="FS70" s="560"/>
      <c r="FT70" s="560"/>
      <c r="FU70" s="560"/>
      <c r="FV70" s="560"/>
      <c r="FW70" s="560"/>
      <c r="FX70" s="560"/>
      <c r="FY70" s="560"/>
      <c r="FZ70" s="560"/>
      <c r="GA70" s="560"/>
      <c r="GB70" s="560"/>
      <c r="GC70" s="560"/>
      <c r="GD70" s="560"/>
      <c r="GE70" s="560"/>
      <c r="GF70" s="560"/>
      <c r="GG70" s="560"/>
      <c r="GH70" s="560"/>
      <c r="GI70" s="560"/>
      <c r="GJ70" s="560"/>
      <c r="GK70" s="560"/>
      <c r="GL70" s="560"/>
      <c r="GM70" s="560"/>
      <c r="GN70" s="560"/>
      <c r="GO70" s="560"/>
      <c r="GP70" s="560"/>
      <c r="GQ70" s="560"/>
      <c r="GR70" s="560"/>
      <c r="GS70" s="560"/>
      <c r="GT70" s="560"/>
      <c r="GU70" s="560"/>
      <c r="GV70" s="560"/>
      <c r="GW70" s="560"/>
      <c r="GX70" s="560"/>
      <c r="GY70" s="560"/>
      <c r="GZ70" s="560"/>
      <c r="HA70" s="560"/>
      <c r="HB70" s="560"/>
      <c r="HC70" s="560"/>
      <c r="HD70" s="560"/>
      <c r="HE70" s="560"/>
      <c r="HF70" s="560"/>
      <c r="HG70" s="560"/>
      <c r="HH70" s="560"/>
      <c r="HI70" s="560"/>
      <c r="HJ70" s="560"/>
      <c r="HK70" s="560"/>
      <c r="HL70" s="560"/>
      <c r="HM70" s="560"/>
      <c r="HN70" s="560"/>
      <c r="HO70" s="560"/>
      <c r="HP70" s="560"/>
      <c r="HQ70" s="560"/>
      <c r="HR70" s="560"/>
      <c r="HS70" s="560"/>
      <c r="HT70" s="560"/>
      <c r="HU70" s="560"/>
      <c r="HV70" s="560"/>
      <c r="HW70" s="560"/>
      <c r="HX70" s="560"/>
      <c r="HY70" s="560"/>
      <c r="HZ70" s="560"/>
      <c r="IA70" s="560"/>
      <c r="IB70" s="560"/>
      <c r="IC70" s="560"/>
      <c r="ID70" s="560"/>
      <c r="IE70" s="560"/>
      <c r="IF70" s="560"/>
      <c r="IG70" s="560"/>
      <c r="IH70" s="560"/>
      <c r="II70" s="560"/>
      <c r="IJ70" s="560"/>
      <c r="IK70" s="560"/>
      <c r="IL70" s="560"/>
      <c r="IM70" s="560"/>
      <c r="IN70" s="560"/>
      <c r="IO70" s="560"/>
      <c r="IP70" s="560"/>
      <c r="IQ70" s="560"/>
      <c r="IR70" s="560"/>
      <c r="IS70" s="560"/>
      <c r="IT70" s="560"/>
      <c r="IU70" s="561"/>
    </row>
    <row r="71" spans="1:255" ht="53.1" customHeight="1">
      <c r="A71" s="593"/>
      <c r="B71" s="1218"/>
      <c r="C71" s="604"/>
      <c r="D71" s="640" t="s">
        <v>467</v>
      </c>
      <c r="E71" s="559"/>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560"/>
      <c r="BF71" s="560"/>
      <c r="BG71" s="560"/>
      <c r="BH71" s="560"/>
      <c r="BI71" s="560"/>
      <c r="BJ71" s="560"/>
      <c r="BK71" s="560"/>
      <c r="BL71" s="560"/>
      <c r="BM71" s="560"/>
      <c r="BN71" s="560"/>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560"/>
      <c r="CR71" s="560"/>
      <c r="CS71" s="560"/>
      <c r="CT71" s="560"/>
      <c r="CU71" s="560"/>
      <c r="CV71" s="560"/>
      <c r="CW71" s="560"/>
      <c r="CX71" s="560"/>
      <c r="CY71" s="560"/>
      <c r="CZ71" s="560"/>
      <c r="DA71" s="560"/>
      <c r="DB71" s="560"/>
      <c r="DC71" s="560"/>
      <c r="DD71" s="560"/>
      <c r="DE71" s="560"/>
      <c r="DF71" s="560"/>
      <c r="DG71" s="560"/>
      <c r="DH71" s="560"/>
      <c r="DI71" s="560"/>
      <c r="DJ71" s="560"/>
      <c r="DK71" s="560"/>
      <c r="DL71" s="560"/>
      <c r="DM71" s="560"/>
      <c r="DN71" s="560"/>
      <c r="DO71" s="560"/>
      <c r="DP71" s="560"/>
      <c r="DQ71" s="560"/>
      <c r="DR71" s="560"/>
      <c r="DS71" s="560"/>
      <c r="DT71" s="560"/>
      <c r="DU71" s="560"/>
      <c r="DV71" s="560"/>
      <c r="DW71" s="560"/>
      <c r="DX71" s="560"/>
      <c r="DY71" s="560"/>
      <c r="DZ71" s="560"/>
      <c r="EA71" s="560"/>
      <c r="EB71" s="560"/>
      <c r="EC71" s="560"/>
      <c r="ED71" s="560"/>
      <c r="EE71" s="560"/>
      <c r="EF71" s="560"/>
      <c r="EG71" s="560"/>
      <c r="EH71" s="560"/>
      <c r="EI71" s="560"/>
      <c r="EJ71" s="560"/>
      <c r="EK71" s="560"/>
      <c r="EL71" s="560"/>
      <c r="EM71" s="560"/>
      <c r="EN71" s="560"/>
      <c r="EO71" s="560"/>
      <c r="EP71" s="560"/>
      <c r="EQ71" s="560"/>
      <c r="ER71" s="560"/>
      <c r="ES71" s="560"/>
      <c r="ET71" s="560"/>
      <c r="EU71" s="560"/>
      <c r="EV71" s="560"/>
      <c r="EW71" s="560"/>
      <c r="EX71" s="560"/>
      <c r="EY71" s="560"/>
      <c r="EZ71" s="560"/>
      <c r="FA71" s="560"/>
      <c r="FB71" s="560"/>
      <c r="FC71" s="560"/>
      <c r="FD71" s="560"/>
      <c r="FE71" s="560"/>
      <c r="FF71" s="560"/>
      <c r="FG71" s="560"/>
      <c r="FH71" s="560"/>
      <c r="FI71" s="560"/>
      <c r="FJ71" s="560"/>
      <c r="FK71" s="560"/>
      <c r="FL71" s="560"/>
      <c r="FM71" s="560"/>
      <c r="FN71" s="560"/>
      <c r="FO71" s="560"/>
      <c r="FP71" s="560"/>
      <c r="FQ71" s="560"/>
      <c r="FR71" s="560"/>
      <c r="FS71" s="560"/>
      <c r="FT71" s="560"/>
      <c r="FU71" s="560"/>
      <c r="FV71" s="560"/>
      <c r="FW71" s="560"/>
      <c r="FX71" s="560"/>
      <c r="FY71" s="560"/>
      <c r="FZ71" s="560"/>
      <c r="GA71" s="560"/>
      <c r="GB71" s="560"/>
      <c r="GC71" s="560"/>
      <c r="GD71" s="560"/>
      <c r="GE71" s="560"/>
      <c r="GF71" s="560"/>
      <c r="GG71" s="560"/>
      <c r="GH71" s="560"/>
      <c r="GI71" s="560"/>
      <c r="GJ71" s="560"/>
      <c r="GK71" s="560"/>
      <c r="GL71" s="560"/>
      <c r="GM71" s="560"/>
      <c r="GN71" s="560"/>
      <c r="GO71" s="560"/>
      <c r="GP71" s="560"/>
      <c r="GQ71" s="560"/>
      <c r="GR71" s="560"/>
      <c r="GS71" s="560"/>
      <c r="GT71" s="560"/>
      <c r="GU71" s="560"/>
      <c r="GV71" s="560"/>
      <c r="GW71" s="560"/>
      <c r="GX71" s="560"/>
      <c r="GY71" s="560"/>
      <c r="GZ71" s="560"/>
      <c r="HA71" s="560"/>
      <c r="HB71" s="560"/>
      <c r="HC71" s="560"/>
      <c r="HD71" s="560"/>
      <c r="HE71" s="560"/>
      <c r="HF71" s="560"/>
      <c r="HG71" s="560"/>
      <c r="HH71" s="560"/>
      <c r="HI71" s="560"/>
      <c r="HJ71" s="560"/>
      <c r="HK71" s="560"/>
      <c r="HL71" s="560"/>
      <c r="HM71" s="560"/>
      <c r="HN71" s="560"/>
      <c r="HO71" s="560"/>
      <c r="HP71" s="560"/>
      <c r="HQ71" s="560"/>
      <c r="HR71" s="560"/>
      <c r="HS71" s="560"/>
      <c r="HT71" s="560"/>
      <c r="HU71" s="560"/>
      <c r="HV71" s="560"/>
      <c r="HW71" s="560"/>
      <c r="HX71" s="560"/>
      <c r="HY71" s="560"/>
      <c r="HZ71" s="560"/>
      <c r="IA71" s="560"/>
      <c r="IB71" s="560"/>
      <c r="IC71" s="560"/>
      <c r="ID71" s="560"/>
      <c r="IE71" s="560"/>
      <c r="IF71" s="560"/>
      <c r="IG71" s="560"/>
      <c r="IH71" s="560"/>
      <c r="II71" s="560"/>
      <c r="IJ71" s="560"/>
      <c r="IK71" s="560"/>
      <c r="IL71" s="560"/>
      <c r="IM71" s="560"/>
      <c r="IN71" s="560"/>
      <c r="IO71" s="560"/>
      <c r="IP71" s="560"/>
      <c r="IQ71" s="560"/>
      <c r="IR71" s="560"/>
      <c r="IS71" s="560"/>
      <c r="IT71" s="560"/>
      <c r="IU71" s="561"/>
    </row>
    <row r="72" spans="1:255" ht="15" customHeight="1">
      <c r="A72" s="593"/>
      <c r="B72" s="1218"/>
      <c r="C72" s="604"/>
      <c r="D72" s="641" t="s">
        <v>468</v>
      </c>
      <c r="E72" s="559"/>
      <c r="F72" s="560"/>
      <c r="G72" s="560"/>
      <c r="H72" s="560"/>
      <c r="I72" s="560"/>
      <c r="J72" s="560"/>
      <c r="K72" s="560"/>
      <c r="L72" s="560"/>
      <c r="M72" s="560"/>
      <c r="N72" s="560"/>
      <c r="O72" s="560"/>
      <c r="P72" s="560"/>
      <c r="Q72" s="560"/>
      <c r="R72" s="560"/>
      <c r="S72" s="560"/>
      <c r="T72" s="560"/>
      <c r="U72" s="560"/>
      <c r="V72" s="560"/>
      <c r="W72" s="560"/>
      <c r="X72" s="560"/>
      <c r="Y72" s="560"/>
      <c r="Z72" s="560"/>
      <c r="AA72" s="560"/>
      <c r="AB72" s="560"/>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560"/>
      <c r="BF72" s="560"/>
      <c r="BG72" s="560"/>
      <c r="BH72" s="560"/>
      <c r="BI72" s="560"/>
      <c r="BJ72" s="560"/>
      <c r="BK72" s="560"/>
      <c r="BL72" s="560"/>
      <c r="BM72" s="560"/>
      <c r="BN72" s="560"/>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560"/>
      <c r="CR72" s="560"/>
      <c r="CS72" s="560"/>
      <c r="CT72" s="560"/>
      <c r="CU72" s="560"/>
      <c r="CV72" s="560"/>
      <c r="CW72" s="560"/>
      <c r="CX72" s="560"/>
      <c r="CY72" s="560"/>
      <c r="CZ72" s="560"/>
      <c r="DA72" s="560"/>
      <c r="DB72" s="560"/>
      <c r="DC72" s="560"/>
      <c r="DD72" s="560"/>
      <c r="DE72" s="560"/>
      <c r="DF72" s="560"/>
      <c r="DG72" s="560"/>
      <c r="DH72" s="560"/>
      <c r="DI72" s="560"/>
      <c r="DJ72" s="560"/>
      <c r="DK72" s="560"/>
      <c r="DL72" s="560"/>
      <c r="DM72" s="560"/>
      <c r="DN72" s="560"/>
      <c r="DO72" s="560"/>
      <c r="DP72" s="560"/>
      <c r="DQ72" s="560"/>
      <c r="DR72" s="560"/>
      <c r="DS72" s="560"/>
      <c r="DT72" s="560"/>
      <c r="DU72" s="560"/>
      <c r="DV72" s="560"/>
      <c r="DW72" s="560"/>
      <c r="DX72" s="560"/>
      <c r="DY72" s="560"/>
      <c r="DZ72" s="560"/>
      <c r="EA72" s="560"/>
      <c r="EB72" s="560"/>
      <c r="EC72" s="560"/>
      <c r="ED72" s="560"/>
      <c r="EE72" s="560"/>
      <c r="EF72" s="560"/>
      <c r="EG72" s="560"/>
      <c r="EH72" s="560"/>
      <c r="EI72" s="560"/>
      <c r="EJ72" s="560"/>
      <c r="EK72" s="560"/>
      <c r="EL72" s="560"/>
      <c r="EM72" s="560"/>
      <c r="EN72" s="560"/>
      <c r="EO72" s="560"/>
      <c r="EP72" s="560"/>
      <c r="EQ72" s="560"/>
      <c r="ER72" s="560"/>
      <c r="ES72" s="560"/>
      <c r="ET72" s="560"/>
      <c r="EU72" s="560"/>
      <c r="EV72" s="560"/>
      <c r="EW72" s="560"/>
      <c r="EX72" s="560"/>
      <c r="EY72" s="560"/>
      <c r="EZ72" s="560"/>
      <c r="FA72" s="560"/>
      <c r="FB72" s="560"/>
      <c r="FC72" s="560"/>
      <c r="FD72" s="560"/>
      <c r="FE72" s="560"/>
      <c r="FF72" s="560"/>
      <c r="FG72" s="560"/>
      <c r="FH72" s="560"/>
      <c r="FI72" s="560"/>
      <c r="FJ72" s="560"/>
      <c r="FK72" s="560"/>
      <c r="FL72" s="560"/>
      <c r="FM72" s="560"/>
      <c r="FN72" s="560"/>
      <c r="FO72" s="560"/>
      <c r="FP72" s="560"/>
      <c r="FQ72" s="560"/>
      <c r="FR72" s="560"/>
      <c r="FS72" s="560"/>
      <c r="FT72" s="560"/>
      <c r="FU72" s="560"/>
      <c r="FV72" s="560"/>
      <c r="FW72" s="560"/>
      <c r="FX72" s="560"/>
      <c r="FY72" s="560"/>
      <c r="FZ72" s="560"/>
      <c r="GA72" s="560"/>
      <c r="GB72" s="560"/>
      <c r="GC72" s="560"/>
      <c r="GD72" s="560"/>
      <c r="GE72" s="560"/>
      <c r="GF72" s="560"/>
      <c r="GG72" s="560"/>
      <c r="GH72" s="560"/>
      <c r="GI72" s="560"/>
      <c r="GJ72" s="560"/>
      <c r="GK72" s="560"/>
      <c r="GL72" s="560"/>
      <c r="GM72" s="560"/>
      <c r="GN72" s="560"/>
      <c r="GO72" s="560"/>
      <c r="GP72" s="560"/>
      <c r="GQ72" s="560"/>
      <c r="GR72" s="560"/>
      <c r="GS72" s="560"/>
      <c r="GT72" s="560"/>
      <c r="GU72" s="560"/>
      <c r="GV72" s="560"/>
      <c r="GW72" s="560"/>
      <c r="GX72" s="560"/>
      <c r="GY72" s="560"/>
      <c r="GZ72" s="560"/>
      <c r="HA72" s="560"/>
      <c r="HB72" s="560"/>
      <c r="HC72" s="560"/>
      <c r="HD72" s="560"/>
      <c r="HE72" s="560"/>
      <c r="HF72" s="560"/>
      <c r="HG72" s="560"/>
      <c r="HH72" s="560"/>
      <c r="HI72" s="560"/>
      <c r="HJ72" s="560"/>
      <c r="HK72" s="560"/>
      <c r="HL72" s="560"/>
      <c r="HM72" s="560"/>
      <c r="HN72" s="560"/>
      <c r="HO72" s="560"/>
      <c r="HP72" s="560"/>
      <c r="HQ72" s="560"/>
      <c r="HR72" s="560"/>
      <c r="HS72" s="560"/>
      <c r="HT72" s="560"/>
      <c r="HU72" s="560"/>
      <c r="HV72" s="560"/>
      <c r="HW72" s="560"/>
      <c r="HX72" s="560"/>
      <c r="HY72" s="560"/>
      <c r="HZ72" s="560"/>
      <c r="IA72" s="560"/>
      <c r="IB72" s="560"/>
      <c r="IC72" s="560"/>
      <c r="ID72" s="560"/>
      <c r="IE72" s="560"/>
      <c r="IF72" s="560"/>
      <c r="IG72" s="560"/>
      <c r="IH72" s="560"/>
      <c r="II72" s="560"/>
      <c r="IJ72" s="560"/>
      <c r="IK72" s="560"/>
      <c r="IL72" s="560"/>
      <c r="IM72" s="560"/>
      <c r="IN72" s="560"/>
      <c r="IO72" s="560"/>
      <c r="IP72" s="560"/>
      <c r="IQ72" s="560"/>
      <c r="IR72" s="560"/>
      <c r="IS72" s="560"/>
      <c r="IT72" s="560"/>
      <c r="IU72" s="561"/>
    </row>
    <row r="73" spans="1:255" ht="15" customHeight="1">
      <c r="A73" s="593"/>
      <c r="B73" s="1218"/>
      <c r="C73" s="604"/>
      <c r="D73" s="640" t="s">
        <v>469</v>
      </c>
      <c r="E73" s="559"/>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0"/>
      <c r="AF73" s="560"/>
      <c r="AG73" s="560"/>
      <c r="AH73" s="560"/>
      <c r="AI73" s="560"/>
      <c r="AJ73" s="560"/>
      <c r="AK73" s="560"/>
      <c r="AL73" s="560"/>
      <c r="AM73" s="560"/>
      <c r="AN73" s="560"/>
      <c r="AO73" s="560"/>
      <c r="AP73" s="560"/>
      <c r="AQ73" s="560"/>
      <c r="AR73" s="560"/>
      <c r="AS73" s="560"/>
      <c r="AT73" s="560"/>
      <c r="AU73" s="560"/>
      <c r="AV73" s="560"/>
      <c r="AW73" s="560"/>
      <c r="AX73" s="560"/>
      <c r="AY73" s="560"/>
      <c r="AZ73" s="560"/>
      <c r="BA73" s="560"/>
      <c r="BB73" s="560"/>
      <c r="BC73" s="560"/>
      <c r="BD73" s="560"/>
      <c r="BE73" s="560"/>
      <c r="BF73" s="560"/>
      <c r="BG73" s="560"/>
      <c r="BH73" s="560"/>
      <c r="BI73" s="560"/>
      <c r="BJ73" s="560"/>
      <c r="BK73" s="560"/>
      <c r="BL73" s="560"/>
      <c r="BM73" s="560"/>
      <c r="BN73" s="560"/>
      <c r="BO73" s="560"/>
      <c r="BP73" s="560"/>
      <c r="BQ73" s="560"/>
      <c r="BR73" s="560"/>
      <c r="BS73" s="560"/>
      <c r="BT73" s="560"/>
      <c r="BU73" s="560"/>
      <c r="BV73" s="560"/>
      <c r="BW73" s="560"/>
      <c r="BX73" s="560"/>
      <c r="BY73" s="560"/>
      <c r="BZ73" s="560"/>
      <c r="CA73" s="560"/>
      <c r="CB73" s="560"/>
      <c r="CC73" s="560"/>
      <c r="CD73" s="560"/>
      <c r="CE73" s="560"/>
      <c r="CF73" s="560"/>
      <c r="CG73" s="560"/>
      <c r="CH73" s="560"/>
      <c r="CI73" s="560"/>
      <c r="CJ73" s="560"/>
      <c r="CK73" s="560"/>
      <c r="CL73" s="560"/>
      <c r="CM73" s="560"/>
      <c r="CN73" s="560"/>
      <c r="CO73" s="560"/>
      <c r="CP73" s="560"/>
      <c r="CQ73" s="560"/>
      <c r="CR73" s="560"/>
      <c r="CS73" s="560"/>
      <c r="CT73" s="560"/>
      <c r="CU73" s="560"/>
      <c r="CV73" s="560"/>
      <c r="CW73" s="560"/>
      <c r="CX73" s="560"/>
      <c r="CY73" s="560"/>
      <c r="CZ73" s="560"/>
      <c r="DA73" s="560"/>
      <c r="DB73" s="560"/>
      <c r="DC73" s="560"/>
      <c r="DD73" s="560"/>
      <c r="DE73" s="560"/>
      <c r="DF73" s="560"/>
      <c r="DG73" s="560"/>
      <c r="DH73" s="560"/>
      <c r="DI73" s="560"/>
      <c r="DJ73" s="560"/>
      <c r="DK73" s="560"/>
      <c r="DL73" s="560"/>
      <c r="DM73" s="560"/>
      <c r="DN73" s="560"/>
      <c r="DO73" s="560"/>
      <c r="DP73" s="560"/>
      <c r="DQ73" s="560"/>
      <c r="DR73" s="560"/>
      <c r="DS73" s="560"/>
      <c r="DT73" s="560"/>
      <c r="DU73" s="560"/>
      <c r="DV73" s="560"/>
      <c r="DW73" s="560"/>
      <c r="DX73" s="560"/>
      <c r="DY73" s="560"/>
      <c r="DZ73" s="560"/>
      <c r="EA73" s="560"/>
      <c r="EB73" s="560"/>
      <c r="EC73" s="560"/>
      <c r="ED73" s="560"/>
      <c r="EE73" s="560"/>
      <c r="EF73" s="560"/>
      <c r="EG73" s="560"/>
      <c r="EH73" s="560"/>
      <c r="EI73" s="560"/>
      <c r="EJ73" s="560"/>
      <c r="EK73" s="560"/>
      <c r="EL73" s="560"/>
      <c r="EM73" s="560"/>
      <c r="EN73" s="560"/>
      <c r="EO73" s="560"/>
      <c r="EP73" s="560"/>
      <c r="EQ73" s="560"/>
      <c r="ER73" s="560"/>
      <c r="ES73" s="560"/>
      <c r="ET73" s="560"/>
      <c r="EU73" s="560"/>
      <c r="EV73" s="560"/>
      <c r="EW73" s="560"/>
      <c r="EX73" s="560"/>
      <c r="EY73" s="560"/>
      <c r="EZ73" s="560"/>
      <c r="FA73" s="560"/>
      <c r="FB73" s="560"/>
      <c r="FC73" s="560"/>
      <c r="FD73" s="560"/>
      <c r="FE73" s="560"/>
      <c r="FF73" s="560"/>
      <c r="FG73" s="560"/>
      <c r="FH73" s="560"/>
      <c r="FI73" s="560"/>
      <c r="FJ73" s="560"/>
      <c r="FK73" s="560"/>
      <c r="FL73" s="560"/>
      <c r="FM73" s="560"/>
      <c r="FN73" s="560"/>
      <c r="FO73" s="560"/>
      <c r="FP73" s="560"/>
      <c r="FQ73" s="560"/>
      <c r="FR73" s="560"/>
      <c r="FS73" s="560"/>
      <c r="FT73" s="560"/>
      <c r="FU73" s="560"/>
      <c r="FV73" s="560"/>
      <c r="FW73" s="560"/>
      <c r="FX73" s="560"/>
      <c r="FY73" s="560"/>
      <c r="FZ73" s="560"/>
      <c r="GA73" s="560"/>
      <c r="GB73" s="560"/>
      <c r="GC73" s="560"/>
      <c r="GD73" s="560"/>
      <c r="GE73" s="560"/>
      <c r="GF73" s="560"/>
      <c r="GG73" s="560"/>
      <c r="GH73" s="560"/>
      <c r="GI73" s="560"/>
      <c r="GJ73" s="560"/>
      <c r="GK73" s="560"/>
      <c r="GL73" s="560"/>
      <c r="GM73" s="560"/>
      <c r="GN73" s="560"/>
      <c r="GO73" s="560"/>
      <c r="GP73" s="560"/>
      <c r="GQ73" s="560"/>
      <c r="GR73" s="560"/>
      <c r="GS73" s="560"/>
      <c r="GT73" s="560"/>
      <c r="GU73" s="560"/>
      <c r="GV73" s="560"/>
      <c r="GW73" s="560"/>
      <c r="GX73" s="560"/>
      <c r="GY73" s="560"/>
      <c r="GZ73" s="560"/>
      <c r="HA73" s="560"/>
      <c r="HB73" s="560"/>
      <c r="HC73" s="560"/>
      <c r="HD73" s="560"/>
      <c r="HE73" s="560"/>
      <c r="HF73" s="560"/>
      <c r="HG73" s="560"/>
      <c r="HH73" s="560"/>
      <c r="HI73" s="560"/>
      <c r="HJ73" s="560"/>
      <c r="HK73" s="560"/>
      <c r="HL73" s="560"/>
      <c r="HM73" s="560"/>
      <c r="HN73" s="560"/>
      <c r="HO73" s="560"/>
      <c r="HP73" s="560"/>
      <c r="HQ73" s="560"/>
      <c r="HR73" s="560"/>
      <c r="HS73" s="560"/>
      <c r="HT73" s="560"/>
      <c r="HU73" s="560"/>
      <c r="HV73" s="560"/>
      <c r="HW73" s="560"/>
      <c r="HX73" s="560"/>
      <c r="HY73" s="560"/>
      <c r="HZ73" s="560"/>
      <c r="IA73" s="560"/>
      <c r="IB73" s="560"/>
      <c r="IC73" s="560"/>
      <c r="ID73" s="560"/>
      <c r="IE73" s="560"/>
      <c r="IF73" s="560"/>
      <c r="IG73" s="560"/>
      <c r="IH73" s="560"/>
      <c r="II73" s="560"/>
      <c r="IJ73" s="560"/>
      <c r="IK73" s="560"/>
      <c r="IL73" s="560"/>
      <c r="IM73" s="560"/>
      <c r="IN73" s="560"/>
      <c r="IO73" s="560"/>
      <c r="IP73" s="560"/>
      <c r="IQ73" s="560"/>
      <c r="IR73" s="560"/>
      <c r="IS73" s="560"/>
      <c r="IT73" s="560"/>
      <c r="IU73" s="561"/>
    </row>
    <row r="74" spans="1:255" ht="53.1" customHeight="1">
      <c r="A74" s="593"/>
      <c r="B74" s="1218"/>
      <c r="C74" s="604"/>
      <c r="D74" s="640" t="s">
        <v>470</v>
      </c>
      <c r="E74" s="559"/>
      <c r="F74" s="560"/>
      <c r="G74" s="560"/>
      <c r="H74" s="560"/>
      <c r="I74" s="560"/>
      <c r="J74" s="560"/>
      <c r="K74" s="560"/>
      <c r="L74" s="560"/>
      <c r="M74" s="560"/>
      <c r="N74" s="560"/>
      <c r="O74" s="560"/>
      <c r="P74" s="560"/>
      <c r="Q74" s="560"/>
      <c r="R74" s="560"/>
      <c r="S74" s="560"/>
      <c r="T74" s="560"/>
      <c r="U74" s="560"/>
      <c r="V74" s="560"/>
      <c r="W74" s="560"/>
      <c r="X74" s="560"/>
      <c r="Y74" s="560"/>
      <c r="Z74" s="560"/>
      <c r="AA74" s="560"/>
      <c r="AB74" s="560"/>
      <c r="AC74" s="560"/>
      <c r="AD74" s="560"/>
      <c r="AE74" s="560"/>
      <c r="AF74" s="560"/>
      <c r="AG74" s="560"/>
      <c r="AH74" s="560"/>
      <c r="AI74" s="560"/>
      <c r="AJ74" s="560"/>
      <c r="AK74" s="560"/>
      <c r="AL74" s="560"/>
      <c r="AM74" s="560"/>
      <c r="AN74" s="560"/>
      <c r="AO74" s="560"/>
      <c r="AP74" s="560"/>
      <c r="AQ74" s="560"/>
      <c r="AR74" s="560"/>
      <c r="AS74" s="560"/>
      <c r="AT74" s="560"/>
      <c r="AU74" s="560"/>
      <c r="AV74" s="560"/>
      <c r="AW74" s="560"/>
      <c r="AX74" s="560"/>
      <c r="AY74" s="560"/>
      <c r="AZ74" s="560"/>
      <c r="BA74" s="560"/>
      <c r="BB74" s="560"/>
      <c r="BC74" s="560"/>
      <c r="BD74" s="560"/>
      <c r="BE74" s="560"/>
      <c r="BF74" s="560"/>
      <c r="BG74" s="560"/>
      <c r="BH74" s="560"/>
      <c r="BI74" s="560"/>
      <c r="BJ74" s="560"/>
      <c r="BK74" s="560"/>
      <c r="BL74" s="560"/>
      <c r="BM74" s="560"/>
      <c r="BN74" s="560"/>
      <c r="BO74" s="560"/>
      <c r="BP74" s="560"/>
      <c r="BQ74" s="560"/>
      <c r="BR74" s="560"/>
      <c r="BS74" s="560"/>
      <c r="BT74" s="560"/>
      <c r="BU74" s="560"/>
      <c r="BV74" s="560"/>
      <c r="BW74" s="560"/>
      <c r="BX74" s="560"/>
      <c r="BY74" s="560"/>
      <c r="BZ74" s="560"/>
      <c r="CA74" s="560"/>
      <c r="CB74" s="560"/>
      <c r="CC74" s="560"/>
      <c r="CD74" s="560"/>
      <c r="CE74" s="560"/>
      <c r="CF74" s="560"/>
      <c r="CG74" s="560"/>
      <c r="CH74" s="560"/>
      <c r="CI74" s="560"/>
      <c r="CJ74" s="560"/>
      <c r="CK74" s="560"/>
      <c r="CL74" s="560"/>
      <c r="CM74" s="560"/>
      <c r="CN74" s="560"/>
      <c r="CO74" s="560"/>
      <c r="CP74" s="560"/>
      <c r="CQ74" s="560"/>
      <c r="CR74" s="560"/>
      <c r="CS74" s="560"/>
      <c r="CT74" s="560"/>
      <c r="CU74" s="560"/>
      <c r="CV74" s="560"/>
      <c r="CW74" s="560"/>
      <c r="CX74" s="560"/>
      <c r="CY74" s="560"/>
      <c r="CZ74" s="560"/>
      <c r="DA74" s="560"/>
      <c r="DB74" s="560"/>
      <c r="DC74" s="560"/>
      <c r="DD74" s="560"/>
      <c r="DE74" s="560"/>
      <c r="DF74" s="560"/>
      <c r="DG74" s="560"/>
      <c r="DH74" s="560"/>
      <c r="DI74" s="560"/>
      <c r="DJ74" s="560"/>
      <c r="DK74" s="560"/>
      <c r="DL74" s="560"/>
      <c r="DM74" s="560"/>
      <c r="DN74" s="560"/>
      <c r="DO74" s="560"/>
      <c r="DP74" s="560"/>
      <c r="DQ74" s="560"/>
      <c r="DR74" s="560"/>
      <c r="DS74" s="560"/>
      <c r="DT74" s="560"/>
      <c r="DU74" s="560"/>
      <c r="DV74" s="560"/>
      <c r="DW74" s="560"/>
      <c r="DX74" s="560"/>
      <c r="DY74" s="560"/>
      <c r="DZ74" s="560"/>
      <c r="EA74" s="560"/>
      <c r="EB74" s="560"/>
      <c r="EC74" s="560"/>
      <c r="ED74" s="560"/>
      <c r="EE74" s="560"/>
      <c r="EF74" s="560"/>
      <c r="EG74" s="560"/>
      <c r="EH74" s="560"/>
      <c r="EI74" s="560"/>
      <c r="EJ74" s="560"/>
      <c r="EK74" s="560"/>
      <c r="EL74" s="560"/>
      <c r="EM74" s="560"/>
      <c r="EN74" s="560"/>
      <c r="EO74" s="560"/>
      <c r="EP74" s="560"/>
      <c r="EQ74" s="560"/>
      <c r="ER74" s="560"/>
      <c r="ES74" s="560"/>
      <c r="ET74" s="560"/>
      <c r="EU74" s="560"/>
      <c r="EV74" s="560"/>
      <c r="EW74" s="560"/>
      <c r="EX74" s="560"/>
      <c r="EY74" s="560"/>
      <c r="EZ74" s="560"/>
      <c r="FA74" s="560"/>
      <c r="FB74" s="560"/>
      <c r="FC74" s="560"/>
      <c r="FD74" s="560"/>
      <c r="FE74" s="560"/>
      <c r="FF74" s="560"/>
      <c r="FG74" s="560"/>
      <c r="FH74" s="560"/>
      <c r="FI74" s="560"/>
      <c r="FJ74" s="560"/>
      <c r="FK74" s="560"/>
      <c r="FL74" s="560"/>
      <c r="FM74" s="560"/>
      <c r="FN74" s="560"/>
      <c r="FO74" s="560"/>
      <c r="FP74" s="560"/>
      <c r="FQ74" s="560"/>
      <c r="FR74" s="560"/>
      <c r="FS74" s="560"/>
      <c r="FT74" s="560"/>
      <c r="FU74" s="560"/>
      <c r="FV74" s="560"/>
      <c r="FW74" s="560"/>
      <c r="FX74" s="560"/>
      <c r="FY74" s="560"/>
      <c r="FZ74" s="560"/>
      <c r="GA74" s="560"/>
      <c r="GB74" s="560"/>
      <c r="GC74" s="560"/>
      <c r="GD74" s="560"/>
      <c r="GE74" s="560"/>
      <c r="GF74" s="560"/>
      <c r="GG74" s="560"/>
      <c r="GH74" s="560"/>
      <c r="GI74" s="560"/>
      <c r="GJ74" s="560"/>
      <c r="GK74" s="560"/>
      <c r="GL74" s="560"/>
      <c r="GM74" s="560"/>
      <c r="GN74" s="560"/>
      <c r="GO74" s="560"/>
      <c r="GP74" s="560"/>
      <c r="GQ74" s="560"/>
      <c r="GR74" s="560"/>
      <c r="GS74" s="560"/>
      <c r="GT74" s="560"/>
      <c r="GU74" s="560"/>
      <c r="GV74" s="560"/>
      <c r="GW74" s="560"/>
      <c r="GX74" s="560"/>
      <c r="GY74" s="560"/>
      <c r="GZ74" s="560"/>
      <c r="HA74" s="560"/>
      <c r="HB74" s="560"/>
      <c r="HC74" s="560"/>
      <c r="HD74" s="560"/>
      <c r="HE74" s="560"/>
      <c r="HF74" s="560"/>
      <c r="HG74" s="560"/>
      <c r="HH74" s="560"/>
      <c r="HI74" s="560"/>
      <c r="HJ74" s="560"/>
      <c r="HK74" s="560"/>
      <c r="HL74" s="560"/>
      <c r="HM74" s="560"/>
      <c r="HN74" s="560"/>
      <c r="HO74" s="560"/>
      <c r="HP74" s="560"/>
      <c r="HQ74" s="560"/>
      <c r="HR74" s="560"/>
      <c r="HS74" s="560"/>
      <c r="HT74" s="560"/>
      <c r="HU74" s="560"/>
      <c r="HV74" s="560"/>
      <c r="HW74" s="560"/>
      <c r="HX74" s="560"/>
      <c r="HY74" s="560"/>
      <c r="HZ74" s="560"/>
      <c r="IA74" s="560"/>
      <c r="IB74" s="560"/>
      <c r="IC74" s="560"/>
      <c r="ID74" s="560"/>
      <c r="IE74" s="560"/>
      <c r="IF74" s="560"/>
      <c r="IG74" s="560"/>
      <c r="IH74" s="560"/>
      <c r="II74" s="560"/>
      <c r="IJ74" s="560"/>
      <c r="IK74" s="560"/>
      <c r="IL74" s="560"/>
      <c r="IM74" s="560"/>
      <c r="IN74" s="560"/>
      <c r="IO74" s="560"/>
      <c r="IP74" s="560"/>
      <c r="IQ74" s="560"/>
      <c r="IR74" s="560"/>
      <c r="IS74" s="560"/>
      <c r="IT74" s="560"/>
      <c r="IU74" s="561"/>
    </row>
    <row r="75" spans="1:255" ht="173.1" customHeight="1">
      <c r="A75" s="593"/>
      <c r="B75" s="1218"/>
      <c r="C75" s="604"/>
      <c r="D75" s="640" t="s">
        <v>471</v>
      </c>
      <c r="E75" s="559"/>
      <c r="F75" s="560"/>
      <c r="G75" s="560"/>
      <c r="H75" s="560"/>
      <c r="I75" s="560"/>
      <c r="J75" s="560"/>
      <c r="K75" s="560"/>
      <c r="L75" s="560"/>
      <c r="M75" s="560"/>
      <c r="N75" s="560"/>
      <c r="O75" s="560"/>
      <c r="P75" s="560"/>
      <c r="Q75" s="560"/>
      <c r="R75" s="560"/>
      <c r="S75" s="560"/>
      <c r="T75" s="560"/>
      <c r="U75" s="560"/>
      <c r="V75" s="560"/>
      <c r="W75" s="560"/>
      <c r="X75" s="560"/>
      <c r="Y75" s="560"/>
      <c r="Z75" s="560"/>
      <c r="AA75" s="560"/>
      <c r="AB75" s="560"/>
      <c r="AC75" s="560"/>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560"/>
      <c r="BF75" s="560"/>
      <c r="BG75" s="560"/>
      <c r="BH75" s="560"/>
      <c r="BI75" s="560"/>
      <c r="BJ75" s="560"/>
      <c r="BK75" s="560"/>
      <c r="BL75" s="560"/>
      <c r="BM75" s="560"/>
      <c r="BN75" s="560"/>
      <c r="BO75" s="560"/>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560"/>
      <c r="CR75" s="560"/>
      <c r="CS75" s="560"/>
      <c r="CT75" s="560"/>
      <c r="CU75" s="560"/>
      <c r="CV75" s="560"/>
      <c r="CW75" s="560"/>
      <c r="CX75" s="560"/>
      <c r="CY75" s="560"/>
      <c r="CZ75" s="560"/>
      <c r="DA75" s="560"/>
      <c r="DB75" s="560"/>
      <c r="DC75" s="560"/>
      <c r="DD75" s="560"/>
      <c r="DE75" s="560"/>
      <c r="DF75" s="560"/>
      <c r="DG75" s="560"/>
      <c r="DH75" s="560"/>
      <c r="DI75" s="560"/>
      <c r="DJ75" s="560"/>
      <c r="DK75" s="560"/>
      <c r="DL75" s="560"/>
      <c r="DM75" s="560"/>
      <c r="DN75" s="560"/>
      <c r="DO75" s="560"/>
      <c r="DP75" s="560"/>
      <c r="DQ75" s="560"/>
      <c r="DR75" s="560"/>
      <c r="DS75" s="560"/>
      <c r="DT75" s="560"/>
      <c r="DU75" s="560"/>
      <c r="DV75" s="560"/>
      <c r="DW75" s="560"/>
      <c r="DX75" s="560"/>
      <c r="DY75" s="560"/>
      <c r="DZ75" s="560"/>
      <c r="EA75" s="560"/>
      <c r="EB75" s="560"/>
      <c r="EC75" s="560"/>
      <c r="ED75" s="560"/>
      <c r="EE75" s="560"/>
      <c r="EF75" s="560"/>
      <c r="EG75" s="560"/>
      <c r="EH75" s="560"/>
      <c r="EI75" s="560"/>
      <c r="EJ75" s="560"/>
      <c r="EK75" s="560"/>
      <c r="EL75" s="560"/>
      <c r="EM75" s="560"/>
      <c r="EN75" s="560"/>
      <c r="EO75" s="560"/>
      <c r="EP75" s="560"/>
      <c r="EQ75" s="560"/>
      <c r="ER75" s="560"/>
      <c r="ES75" s="560"/>
      <c r="ET75" s="560"/>
      <c r="EU75" s="560"/>
      <c r="EV75" s="560"/>
      <c r="EW75" s="560"/>
      <c r="EX75" s="560"/>
      <c r="EY75" s="560"/>
      <c r="EZ75" s="560"/>
      <c r="FA75" s="560"/>
      <c r="FB75" s="560"/>
      <c r="FC75" s="560"/>
      <c r="FD75" s="560"/>
      <c r="FE75" s="560"/>
      <c r="FF75" s="560"/>
      <c r="FG75" s="560"/>
      <c r="FH75" s="560"/>
      <c r="FI75" s="560"/>
      <c r="FJ75" s="560"/>
      <c r="FK75" s="560"/>
      <c r="FL75" s="560"/>
      <c r="FM75" s="560"/>
      <c r="FN75" s="560"/>
      <c r="FO75" s="560"/>
      <c r="FP75" s="560"/>
      <c r="FQ75" s="560"/>
      <c r="FR75" s="560"/>
      <c r="FS75" s="560"/>
      <c r="FT75" s="560"/>
      <c r="FU75" s="560"/>
      <c r="FV75" s="560"/>
      <c r="FW75" s="560"/>
      <c r="FX75" s="560"/>
      <c r="FY75" s="560"/>
      <c r="FZ75" s="560"/>
      <c r="GA75" s="560"/>
      <c r="GB75" s="560"/>
      <c r="GC75" s="560"/>
      <c r="GD75" s="560"/>
      <c r="GE75" s="560"/>
      <c r="GF75" s="560"/>
      <c r="GG75" s="560"/>
      <c r="GH75" s="560"/>
      <c r="GI75" s="560"/>
      <c r="GJ75" s="560"/>
      <c r="GK75" s="560"/>
      <c r="GL75" s="560"/>
      <c r="GM75" s="560"/>
      <c r="GN75" s="560"/>
      <c r="GO75" s="560"/>
      <c r="GP75" s="560"/>
      <c r="GQ75" s="560"/>
      <c r="GR75" s="560"/>
      <c r="GS75" s="560"/>
      <c r="GT75" s="560"/>
      <c r="GU75" s="560"/>
      <c r="GV75" s="560"/>
      <c r="GW75" s="560"/>
      <c r="GX75" s="560"/>
      <c r="GY75" s="560"/>
      <c r="GZ75" s="560"/>
      <c r="HA75" s="560"/>
      <c r="HB75" s="560"/>
      <c r="HC75" s="560"/>
      <c r="HD75" s="560"/>
      <c r="HE75" s="560"/>
      <c r="HF75" s="560"/>
      <c r="HG75" s="560"/>
      <c r="HH75" s="560"/>
      <c r="HI75" s="560"/>
      <c r="HJ75" s="560"/>
      <c r="HK75" s="560"/>
      <c r="HL75" s="560"/>
      <c r="HM75" s="560"/>
      <c r="HN75" s="560"/>
      <c r="HO75" s="560"/>
      <c r="HP75" s="560"/>
      <c r="HQ75" s="560"/>
      <c r="HR75" s="560"/>
      <c r="HS75" s="560"/>
      <c r="HT75" s="560"/>
      <c r="HU75" s="560"/>
      <c r="HV75" s="560"/>
      <c r="HW75" s="560"/>
      <c r="HX75" s="560"/>
      <c r="HY75" s="560"/>
      <c r="HZ75" s="560"/>
      <c r="IA75" s="560"/>
      <c r="IB75" s="560"/>
      <c r="IC75" s="560"/>
      <c r="ID75" s="560"/>
      <c r="IE75" s="560"/>
      <c r="IF75" s="560"/>
      <c r="IG75" s="560"/>
      <c r="IH75" s="560"/>
      <c r="II75" s="560"/>
      <c r="IJ75" s="560"/>
      <c r="IK75" s="560"/>
      <c r="IL75" s="560"/>
      <c r="IM75" s="560"/>
      <c r="IN75" s="560"/>
      <c r="IO75" s="560"/>
      <c r="IP75" s="560"/>
      <c r="IQ75" s="560"/>
      <c r="IR75" s="560"/>
      <c r="IS75" s="560"/>
      <c r="IT75" s="560"/>
      <c r="IU75" s="561"/>
    </row>
    <row r="76" spans="1:255" ht="15" customHeight="1">
      <c r="A76" s="593"/>
      <c r="B76" s="1218"/>
      <c r="C76" s="604"/>
      <c r="D76" s="641" t="s">
        <v>230</v>
      </c>
      <c r="E76" s="559"/>
      <c r="F76" s="560"/>
      <c r="G76" s="560"/>
      <c r="H76" s="560"/>
      <c r="I76" s="560"/>
      <c r="J76" s="560"/>
      <c r="K76" s="560"/>
      <c r="L76" s="560"/>
      <c r="M76" s="560"/>
      <c r="N76" s="560"/>
      <c r="O76" s="560"/>
      <c r="P76" s="560"/>
      <c r="Q76" s="560"/>
      <c r="R76" s="560"/>
      <c r="S76" s="560"/>
      <c r="T76" s="560"/>
      <c r="U76" s="560"/>
      <c r="V76" s="560"/>
      <c r="W76" s="560"/>
      <c r="X76" s="560"/>
      <c r="Y76" s="560"/>
      <c r="Z76" s="560"/>
      <c r="AA76" s="560"/>
      <c r="AB76" s="560"/>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560"/>
      <c r="BF76" s="560"/>
      <c r="BG76" s="560"/>
      <c r="BH76" s="560"/>
      <c r="BI76" s="560"/>
      <c r="BJ76" s="560"/>
      <c r="BK76" s="560"/>
      <c r="BL76" s="560"/>
      <c r="BM76" s="560"/>
      <c r="BN76" s="560"/>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560"/>
      <c r="CR76" s="560"/>
      <c r="CS76" s="560"/>
      <c r="CT76" s="560"/>
      <c r="CU76" s="560"/>
      <c r="CV76" s="560"/>
      <c r="CW76" s="560"/>
      <c r="CX76" s="560"/>
      <c r="CY76" s="560"/>
      <c r="CZ76" s="560"/>
      <c r="DA76" s="560"/>
      <c r="DB76" s="560"/>
      <c r="DC76" s="560"/>
      <c r="DD76" s="560"/>
      <c r="DE76" s="560"/>
      <c r="DF76" s="560"/>
      <c r="DG76" s="560"/>
      <c r="DH76" s="560"/>
      <c r="DI76" s="560"/>
      <c r="DJ76" s="560"/>
      <c r="DK76" s="560"/>
      <c r="DL76" s="560"/>
      <c r="DM76" s="560"/>
      <c r="DN76" s="560"/>
      <c r="DO76" s="560"/>
      <c r="DP76" s="560"/>
      <c r="DQ76" s="560"/>
      <c r="DR76" s="560"/>
      <c r="DS76" s="560"/>
      <c r="DT76" s="560"/>
      <c r="DU76" s="560"/>
      <c r="DV76" s="560"/>
      <c r="DW76" s="560"/>
      <c r="DX76" s="560"/>
      <c r="DY76" s="560"/>
      <c r="DZ76" s="560"/>
      <c r="EA76" s="560"/>
      <c r="EB76" s="560"/>
      <c r="EC76" s="560"/>
      <c r="ED76" s="560"/>
      <c r="EE76" s="560"/>
      <c r="EF76" s="560"/>
      <c r="EG76" s="560"/>
      <c r="EH76" s="560"/>
      <c r="EI76" s="560"/>
      <c r="EJ76" s="560"/>
      <c r="EK76" s="560"/>
      <c r="EL76" s="560"/>
      <c r="EM76" s="560"/>
      <c r="EN76" s="560"/>
      <c r="EO76" s="560"/>
      <c r="EP76" s="560"/>
      <c r="EQ76" s="560"/>
      <c r="ER76" s="560"/>
      <c r="ES76" s="560"/>
      <c r="ET76" s="560"/>
      <c r="EU76" s="560"/>
      <c r="EV76" s="560"/>
      <c r="EW76" s="560"/>
      <c r="EX76" s="560"/>
      <c r="EY76" s="560"/>
      <c r="EZ76" s="560"/>
      <c r="FA76" s="560"/>
      <c r="FB76" s="560"/>
      <c r="FC76" s="560"/>
      <c r="FD76" s="560"/>
      <c r="FE76" s="560"/>
      <c r="FF76" s="560"/>
      <c r="FG76" s="560"/>
      <c r="FH76" s="560"/>
      <c r="FI76" s="560"/>
      <c r="FJ76" s="560"/>
      <c r="FK76" s="560"/>
      <c r="FL76" s="560"/>
      <c r="FM76" s="560"/>
      <c r="FN76" s="560"/>
      <c r="FO76" s="560"/>
      <c r="FP76" s="560"/>
      <c r="FQ76" s="560"/>
      <c r="FR76" s="560"/>
      <c r="FS76" s="560"/>
      <c r="FT76" s="560"/>
      <c r="FU76" s="560"/>
      <c r="FV76" s="560"/>
      <c r="FW76" s="560"/>
      <c r="FX76" s="560"/>
      <c r="FY76" s="560"/>
      <c r="FZ76" s="560"/>
      <c r="GA76" s="560"/>
      <c r="GB76" s="560"/>
      <c r="GC76" s="560"/>
      <c r="GD76" s="560"/>
      <c r="GE76" s="560"/>
      <c r="GF76" s="560"/>
      <c r="GG76" s="560"/>
      <c r="GH76" s="560"/>
      <c r="GI76" s="560"/>
      <c r="GJ76" s="560"/>
      <c r="GK76" s="560"/>
      <c r="GL76" s="560"/>
      <c r="GM76" s="560"/>
      <c r="GN76" s="560"/>
      <c r="GO76" s="560"/>
      <c r="GP76" s="560"/>
      <c r="GQ76" s="560"/>
      <c r="GR76" s="560"/>
      <c r="GS76" s="560"/>
      <c r="GT76" s="560"/>
      <c r="GU76" s="560"/>
      <c r="GV76" s="560"/>
      <c r="GW76" s="560"/>
      <c r="GX76" s="560"/>
      <c r="GY76" s="560"/>
      <c r="GZ76" s="560"/>
      <c r="HA76" s="560"/>
      <c r="HB76" s="560"/>
      <c r="HC76" s="560"/>
      <c r="HD76" s="560"/>
      <c r="HE76" s="560"/>
      <c r="HF76" s="560"/>
      <c r="HG76" s="560"/>
      <c r="HH76" s="560"/>
      <c r="HI76" s="560"/>
      <c r="HJ76" s="560"/>
      <c r="HK76" s="560"/>
      <c r="HL76" s="560"/>
      <c r="HM76" s="560"/>
      <c r="HN76" s="560"/>
      <c r="HO76" s="560"/>
      <c r="HP76" s="560"/>
      <c r="HQ76" s="560"/>
      <c r="HR76" s="560"/>
      <c r="HS76" s="560"/>
      <c r="HT76" s="560"/>
      <c r="HU76" s="560"/>
      <c r="HV76" s="560"/>
      <c r="HW76" s="560"/>
      <c r="HX76" s="560"/>
      <c r="HY76" s="560"/>
      <c r="HZ76" s="560"/>
      <c r="IA76" s="560"/>
      <c r="IB76" s="560"/>
      <c r="IC76" s="560"/>
      <c r="ID76" s="560"/>
      <c r="IE76" s="560"/>
      <c r="IF76" s="560"/>
      <c r="IG76" s="560"/>
      <c r="IH76" s="560"/>
      <c r="II76" s="560"/>
      <c r="IJ76" s="560"/>
      <c r="IK76" s="560"/>
      <c r="IL76" s="560"/>
      <c r="IM76" s="560"/>
      <c r="IN76" s="560"/>
      <c r="IO76" s="560"/>
      <c r="IP76" s="560"/>
      <c r="IQ76" s="560"/>
      <c r="IR76" s="560"/>
      <c r="IS76" s="560"/>
      <c r="IT76" s="560"/>
      <c r="IU76" s="561"/>
    </row>
    <row r="77" spans="1:255" ht="15.6" customHeight="1" thickBot="1">
      <c r="A77" s="593"/>
      <c r="B77" s="1219"/>
      <c r="C77" s="605"/>
      <c r="D77" s="642" t="s">
        <v>472</v>
      </c>
      <c r="E77" s="559"/>
      <c r="F77" s="560"/>
      <c r="G77" s="560"/>
      <c r="H77" s="560"/>
      <c r="I77" s="560"/>
      <c r="J77" s="560"/>
      <c r="K77" s="560"/>
      <c r="L77" s="560"/>
      <c r="M77" s="560"/>
      <c r="N77" s="560"/>
      <c r="O77" s="560"/>
      <c r="P77" s="560"/>
      <c r="Q77" s="560"/>
      <c r="R77" s="560"/>
      <c r="S77" s="560"/>
      <c r="T77" s="560"/>
      <c r="U77" s="560"/>
      <c r="V77" s="560"/>
      <c r="W77" s="560"/>
      <c r="X77" s="560"/>
      <c r="Y77" s="560"/>
      <c r="Z77" s="560"/>
      <c r="AA77" s="560"/>
      <c r="AB77" s="560"/>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560"/>
      <c r="BF77" s="560"/>
      <c r="BG77" s="560"/>
      <c r="BH77" s="560"/>
      <c r="BI77" s="560"/>
      <c r="BJ77" s="560"/>
      <c r="BK77" s="560"/>
      <c r="BL77" s="560"/>
      <c r="BM77" s="560"/>
      <c r="BN77" s="560"/>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560"/>
      <c r="CR77" s="560"/>
      <c r="CS77" s="560"/>
      <c r="CT77" s="560"/>
      <c r="CU77" s="560"/>
      <c r="CV77" s="560"/>
      <c r="CW77" s="560"/>
      <c r="CX77" s="560"/>
      <c r="CY77" s="560"/>
      <c r="CZ77" s="560"/>
      <c r="DA77" s="560"/>
      <c r="DB77" s="560"/>
      <c r="DC77" s="560"/>
      <c r="DD77" s="560"/>
      <c r="DE77" s="560"/>
      <c r="DF77" s="560"/>
      <c r="DG77" s="560"/>
      <c r="DH77" s="560"/>
      <c r="DI77" s="560"/>
      <c r="DJ77" s="560"/>
      <c r="DK77" s="560"/>
      <c r="DL77" s="560"/>
      <c r="DM77" s="560"/>
      <c r="DN77" s="560"/>
      <c r="DO77" s="560"/>
      <c r="DP77" s="560"/>
      <c r="DQ77" s="560"/>
      <c r="DR77" s="560"/>
      <c r="DS77" s="560"/>
      <c r="DT77" s="560"/>
      <c r="DU77" s="560"/>
      <c r="DV77" s="560"/>
      <c r="DW77" s="560"/>
      <c r="DX77" s="560"/>
      <c r="DY77" s="560"/>
      <c r="DZ77" s="560"/>
      <c r="EA77" s="560"/>
      <c r="EB77" s="560"/>
      <c r="EC77" s="560"/>
      <c r="ED77" s="560"/>
      <c r="EE77" s="560"/>
      <c r="EF77" s="560"/>
      <c r="EG77" s="560"/>
      <c r="EH77" s="560"/>
      <c r="EI77" s="560"/>
      <c r="EJ77" s="560"/>
      <c r="EK77" s="560"/>
      <c r="EL77" s="560"/>
      <c r="EM77" s="560"/>
      <c r="EN77" s="560"/>
      <c r="EO77" s="560"/>
      <c r="EP77" s="560"/>
      <c r="EQ77" s="560"/>
      <c r="ER77" s="560"/>
      <c r="ES77" s="560"/>
      <c r="ET77" s="560"/>
      <c r="EU77" s="560"/>
      <c r="EV77" s="560"/>
      <c r="EW77" s="560"/>
      <c r="EX77" s="560"/>
      <c r="EY77" s="560"/>
      <c r="EZ77" s="560"/>
      <c r="FA77" s="560"/>
      <c r="FB77" s="560"/>
      <c r="FC77" s="560"/>
      <c r="FD77" s="560"/>
      <c r="FE77" s="560"/>
      <c r="FF77" s="560"/>
      <c r="FG77" s="560"/>
      <c r="FH77" s="560"/>
      <c r="FI77" s="560"/>
      <c r="FJ77" s="560"/>
      <c r="FK77" s="560"/>
      <c r="FL77" s="560"/>
      <c r="FM77" s="560"/>
      <c r="FN77" s="560"/>
      <c r="FO77" s="560"/>
      <c r="FP77" s="560"/>
      <c r="FQ77" s="560"/>
      <c r="FR77" s="560"/>
      <c r="FS77" s="560"/>
      <c r="FT77" s="560"/>
      <c r="FU77" s="560"/>
      <c r="FV77" s="560"/>
      <c r="FW77" s="560"/>
      <c r="FX77" s="560"/>
      <c r="FY77" s="560"/>
      <c r="FZ77" s="560"/>
      <c r="GA77" s="560"/>
      <c r="GB77" s="560"/>
      <c r="GC77" s="560"/>
      <c r="GD77" s="560"/>
      <c r="GE77" s="560"/>
      <c r="GF77" s="560"/>
      <c r="GG77" s="560"/>
      <c r="GH77" s="560"/>
      <c r="GI77" s="560"/>
      <c r="GJ77" s="560"/>
      <c r="GK77" s="560"/>
      <c r="GL77" s="560"/>
      <c r="GM77" s="560"/>
      <c r="GN77" s="560"/>
      <c r="GO77" s="560"/>
      <c r="GP77" s="560"/>
      <c r="GQ77" s="560"/>
      <c r="GR77" s="560"/>
      <c r="GS77" s="560"/>
      <c r="GT77" s="560"/>
      <c r="GU77" s="560"/>
      <c r="GV77" s="560"/>
      <c r="GW77" s="560"/>
      <c r="GX77" s="560"/>
      <c r="GY77" s="560"/>
      <c r="GZ77" s="560"/>
      <c r="HA77" s="560"/>
      <c r="HB77" s="560"/>
      <c r="HC77" s="560"/>
      <c r="HD77" s="560"/>
      <c r="HE77" s="560"/>
      <c r="HF77" s="560"/>
      <c r="HG77" s="560"/>
      <c r="HH77" s="560"/>
      <c r="HI77" s="560"/>
      <c r="HJ77" s="560"/>
      <c r="HK77" s="560"/>
      <c r="HL77" s="560"/>
      <c r="HM77" s="560"/>
      <c r="HN77" s="560"/>
      <c r="HO77" s="560"/>
      <c r="HP77" s="560"/>
      <c r="HQ77" s="560"/>
      <c r="HR77" s="560"/>
      <c r="HS77" s="560"/>
      <c r="HT77" s="560"/>
      <c r="HU77" s="560"/>
      <c r="HV77" s="560"/>
      <c r="HW77" s="560"/>
      <c r="HX77" s="560"/>
      <c r="HY77" s="560"/>
      <c r="HZ77" s="560"/>
      <c r="IA77" s="560"/>
      <c r="IB77" s="560"/>
      <c r="IC77" s="560"/>
      <c r="ID77" s="560"/>
      <c r="IE77" s="560"/>
      <c r="IF77" s="560"/>
      <c r="IG77" s="560"/>
      <c r="IH77" s="560"/>
      <c r="II77" s="560"/>
      <c r="IJ77" s="560"/>
      <c r="IK77" s="560"/>
      <c r="IL77" s="560"/>
      <c r="IM77" s="560"/>
      <c r="IN77" s="560"/>
      <c r="IO77" s="560"/>
      <c r="IP77" s="560"/>
      <c r="IQ77" s="560"/>
      <c r="IR77" s="560"/>
      <c r="IS77" s="560"/>
      <c r="IT77" s="560"/>
      <c r="IU77" s="561"/>
    </row>
    <row r="78" spans="1:255" ht="15.6" customHeight="1">
      <c r="A78" s="593"/>
      <c r="B78" s="1217" t="s">
        <v>232</v>
      </c>
      <c r="C78" s="603"/>
      <c r="D78" s="1227"/>
      <c r="E78" s="559"/>
      <c r="F78" s="560"/>
      <c r="G78" s="560"/>
      <c r="H78" s="560"/>
      <c r="I78" s="560"/>
      <c r="J78" s="560"/>
      <c r="K78" s="560"/>
      <c r="L78" s="560"/>
      <c r="M78" s="560"/>
      <c r="N78" s="560"/>
      <c r="O78" s="560"/>
      <c r="P78" s="560"/>
      <c r="Q78" s="560"/>
      <c r="R78" s="560"/>
      <c r="S78" s="560"/>
      <c r="T78" s="560"/>
      <c r="U78" s="560"/>
      <c r="V78" s="560"/>
      <c r="W78" s="560"/>
      <c r="X78" s="560"/>
      <c r="Y78" s="560"/>
      <c r="Z78" s="560"/>
      <c r="AA78" s="560"/>
      <c r="AB78" s="560"/>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560"/>
      <c r="BF78" s="560"/>
      <c r="BG78" s="560"/>
      <c r="BH78" s="560"/>
      <c r="BI78" s="560"/>
      <c r="BJ78" s="560"/>
      <c r="BK78" s="560"/>
      <c r="BL78" s="560"/>
      <c r="BM78" s="560"/>
      <c r="BN78" s="560"/>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560"/>
      <c r="CR78" s="560"/>
      <c r="CS78" s="560"/>
      <c r="CT78" s="560"/>
      <c r="CU78" s="560"/>
      <c r="CV78" s="560"/>
      <c r="CW78" s="560"/>
      <c r="CX78" s="560"/>
      <c r="CY78" s="560"/>
      <c r="CZ78" s="560"/>
      <c r="DA78" s="560"/>
      <c r="DB78" s="560"/>
      <c r="DC78" s="560"/>
      <c r="DD78" s="560"/>
      <c r="DE78" s="560"/>
      <c r="DF78" s="560"/>
      <c r="DG78" s="560"/>
      <c r="DH78" s="560"/>
      <c r="DI78" s="560"/>
      <c r="DJ78" s="560"/>
      <c r="DK78" s="560"/>
      <c r="DL78" s="560"/>
      <c r="DM78" s="560"/>
      <c r="DN78" s="560"/>
      <c r="DO78" s="560"/>
      <c r="DP78" s="560"/>
      <c r="DQ78" s="560"/>
      <c r="DR78" s="560"/>
      <c r="DS78" s="560"/>
      <c r="DT78" s="560"/>
      <c r="DU78" s="560"/>
      <c r="DV78" s="560"/>
      <c r="DW78" s="560"/>
      <c r="DX78" s="560"/>
      <c r="DY78" s="560"/>
      <c r="DZ78" s="560"/>
      <c r="EA78" s="560"/>
      <c r="EB78" s="560"/>
      <c r="EC78" s="560"/>
      <c r="ED78" s="560"/>
      <c r="EE78" s="560"/>
      <c r="EF78" s="560"/>
      <c r="EG78" s="560"/>
      <c r="EH78" s="560"/>
      <c r="EI78" s="560"/>
      <c r="EJ78" s="560"/>
      <c r="EK78" s="560"/>
      <c r="EL78" s="560"/>
      <c r="EM78" s="560"/>
      <c r="EN78" s="560"/>
      <c r="EO78" s="560"/>
      <c r="EP78" s="560"/>
      <c r="EQ78" s="560"/>
      <c r="ER78" s="560"/>
      <c r="ES78" s="560"/>
      <c r="ET78" s="560"/>
      <c r="EU78" s="560"/>
      <c r="EV78" s="560"/>
      <c r="EW78" s="560"/>
      <c r="EX78" s="560"/>
      <c r="EY78" s="560"/>
      <c r="EZ78" s="560"/>
      <c r="FA78" s="560"/>
      <c r="FB78" s="560"/>
      <c r="FC78" s="560"/>
      <c r="FD78" s="560"/>
      <c r="FE78" s="560"/>
      <c r="FF78" s="560"/>
      <c r="FG78" s="560"/>
      <c r="FH78" s="560"/>
      <c r="FI78" s="560"/>
      <c r="FJ78" s="560"/>
      <c r="FK78" s="560"/>
      <c r="FL78" s="560"/>
      <c r="FM78" s="560"/>
      <c r="FN78" s="560"/>
      <c r="FO78" s="560"/>
      <c r="FP78" s="560"/>
      <c r="FQ78" s="560"/>
      <c r="FR78" s="560"/>
      <c r="FS78" s="560"/>
      <c r="FT78" s="560"/>
      <c r="FU78" s="560"/>
      <c r="FV78" s="560"/>
      <c r="FW78" s="560"/>
      <c r="FX78" s="560"/>
      <c r="FY78" s="560"/>
      <c r="FZ78" s="560"/>
      <c r="GA78" s="560"/>
      <c r="GB78" s="560"/>
      <c r="GC78" s="560"/>
      <c r="GD78" s="560"/>
      <c r="GE78" s="560"/>
      <c r="GF78" s="560"/>
      <c r="GG78" s="560"/>
      <c r="GH78" s="560"/>
      <c r="GI78" s="560"/>
      <c r="GJ78" s="560"/>
      <c r="GK78" s="560"/>
      <c r="GL78" s="560"/>
      <c r="GM78" s="560"/>
      <c r="GN78" s="560"/>
      <c r="GO78" s="560"/>
      <c r="GP78" s="560"/>
      <c r="GQ78" s="560"/>
      <c r="GR78" s="560"/>
      <c r="GS78" s="560"/>
      <c r="GT78" s="560"/>
      <c r="GU78" s="560"/>
      <c r="GV78" s="560"/>
      <c r="GW78" s="560"/>
      <c r="GX78" s="560"/>
      <c r="GY78" s="560"/>
      <c r="GZ78" s="560"/>
      <c r="HA78" s="560"/>
      <c r="HB78" s="560"/>
      <c r="HC78" s="560"/>
      <c r="HD78" s="560"/>
      <c r="HE78" s="560"/>
      <c r="HF78" s="560"/>
      <c r="HG78" s="560"/>
      <c r="HH78" s="560"/>
      <c r="HI78" s="560"/>
      <c r="HJ78" s="560"/>
      <c r="HK78" s="560"/>
      <c r="HL78" s="560"/>
      <c r="HM78" s="560"/>
      <c r="HN78" s="560"/>
      <c r="HO78" s="560"/>
      <c r="HP78" s="560"/>
      <c r="HQ78" s="560"/>
      <c r="HR78" s="560"/>
      <c r="HS78" s="560"/>
      <c r="HT78" s="560"/>
      <c r="HU78" s="560"/>
      <c r="HV78" s="560"/>
      <c r="HW78" s="560"/>
      <c r="HX78" s="560"/>
      <c r="HY78" s="560"/>
      <c r="HZ78" s="560"/>
      <c r="IA78" s="560"/>
      <c r="IB78" s="560"/>
      <c r="IC78" s="560"/>
      <c r="ID78" s="560"/>
      <c r="IE78" s="560"/>
      <c r="IF78" s="560"/>
      <c r="IG78" s="560"/>
      <c r="IH78" s="560"/>
      <c r="II78" s="560"/>
      <c r="IJ78" s="560"/>
      <c r="IK78" s="560"/>
      <c r="IL78" s="560"/>
      <c r="IM78" s="560"/>
      <c r="IN78" s="560"/>
      <c r="IO78" s="560"/>
      <c r="IP78" s="560"/>
      <c r="IQ78" s="560"/>
      <c r="IR78" s="560"/>
      <c r="IS78" s="560"/>
      <c r="IT78" s="560"/>
      <c r="IU78" s="561"/>
    </row>
    <row r="79" spans="1:255" ht="15" customHeight="1" thickBot="1">
      <c r="A79" s="593"/>
      <c r="B79" s="1219"/>
      <c r="C79" s="605"/>
      <c r="D79" s="1219"/>
      <c r="E79" s="559"/>
      <c r="F79" s="560"/>
      <c r="G79" s="560"/>
      <c r="H79" s="560"/>
      <c r="I79" s="560"/>
      <c r="J79" s="560"/>
      <c r="K79" s="560"/>
      <c r="L79" s="560"/>
      <c r="M79" s="560"/>
      <c r="N79" s="560"/>
      <c r="O79" s="560"/>
      <c r="P79" s="560"/>
      <c r="Q79" s="560"/>
      <c r="R79" s="560"/>
      <c r="S79" s="560"/>
      <c r="T79" s="560"/>
      <c r="U79" s="560"/>
      <c r="V79" s="560"/>
      <c r="W79" s="560"/>
      <c r="X79" s="560"/>
      <c r="Y79" s="560"/>
      <c r="Z79" s="560"/>
      <c r="AA79" s="560"/>
      <c r="AB79" s="560"/>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560"/>
      <c r="BF79" s="560"/>
      <c r="BG79" s="560"/>
      <c r="BH79" s="560"/>
      <c r="BI79" s="560"/>
      <c r="BJ79" s="560"/>
      <c r="BK79" s="560"/>
      <c r="BL79" s="560"/>
      <c r="BM79" s="560"/>
      <c r="BN79" s="560"/>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560"/>
      <c r="CR79" s="560"/>
      <c r="CS79" s="560"/>
      <c r="CT79" s="560"/>
      <c r="CU79" s="560"/>
      <c r="CV79" s="560"/>
      <c r="CW79" s="560"/>
      <c r="CX79" s="560"/>
      <c r="CY79" s="560"/>
      <c r="CZ79" s="560"/>
      <c r="DA79" s="560"/>
      <c r="DB79" s="560"/>
      <c r="DC79" s="560"/>
      <c r="DD79" s="560"/>
      <c r="DE79" s="560"/>
      <c r="DF79" s="560"/>
      <c r="DG79" s="560"/>
      <c r="DH79" s="560"/>
      <c r="DI79" s="560"/>
      <c r="DJ79" s="560"/>
      <c r="DK79" s="560"/>
      <c r="DL79" s="560"/>
      <c r="DM79" s="560"/>
      <c r="DN79" s="560"/>
      <c r="DO79" s="560"/>
      <c r="DP79" s="560"/>
      <c r="DQ79" s="560"/>
      <c r="DR79" s="560"/>
      <c r="DS79" s="560"/>
      <c r="DT79" s="560"/>
      <c r="DU79" s="560"/>
      <c r="DV79" s="560"/>
      <c r="DW79" s="560"/>
      <c r="DX79" s="560"/>
      <c r="DY79" s="560"/>
      <c r="DZ79" s="560"/>
      <c r="EA79" s="560"/>
      <c r="EB79" s="560"/>
      <c r="EC79" s="560"/>
      <c r="ED79" s="560"/>
      <c r="EE79" s="560"/>
      <c r="EF79" s="560"/>
      <c r="EG79" s="560"/>
      <c r="EH79" s="560"/>
      <c r="EI79" s="560"/>
      <c r="EJ79" s="560"/>
      <c r="EK79" s="560"/>
      <c r="EL79" s="560"/>
      <c r="EM79" s="560"/>
      <c r="EN79" s="560"/>
      <c r="EO79" s="560"/>
      <c r="EP79" s="560"/>
      <c r="EQ79" s="560"/>
      <c r="ER79" s="560"/>
      <c r="ES79" s="560"/>
      <c r="ET79" s="560"/>
      <c r="EU79" s="560"/>
      <c r="EV79" s="560"/>
      <c r="EW79" s="560"/>
      <c r="EX79" s="560"/>
      <c r="EY79" s="560"/>
      <c r="EZ79" s="560"/>
      <c r="FA79" s="560"/>
      <c r="FB79" s="560"/>
      <c r="FC79" s="560"/>
      <c r="FD79" s="560"/>
      <c r="FE79" s="560"/>
      <c r="FF79" s="560"/>
      <c r="FG79" s="560"/>
      <c r="FH79" s="560"/>
      <c r="FI79" s="560"/>
      <c r="FJ79" s="560"/>
      <c r="FK79" s="560"/>
      <c r="FL79" s="560"/>
      <c r="FM79" s="560"/>
      <c r="FN79" s="560"/>
      <c r="FO79" s="560"/>
      <c r="FP79" s="560"/>
      <c r="FQ79" s="560"/>
      <c r="FR79" s="560"/>
      <c r="FS79" s="560"/>
      <c r="FT79" s="560"/>
      <c r="FU79" s="560"/>
      <c r="FV79" s="560"/>
      <c r="FW79" s="560"/>
      <c r="FX79" s="560"/>
      <c r="FY79" s="560"/>
      <c r="FZ79" s="560"/>
      <c r="GA79" s="560"/>
      <c r="GB79" s="560"/>
      <c r="GC79" s="560"/>
      <c r="GD79" s="560"/>
      <c r="GE79" s="560"/>
      <c r="GF79" s="560"/>
      <c r="GG79" s="560"/>
      <c r="GH79" s="560"/>
      <c r="GI79" s="560"/>
      <c r="GJ79" s="560"/>
      <c r="GK79" s="560"/>
      <c r="GL79" s="560"/>
      <c r="GM79" s="560"/>
      <c r="GN79" s="560"/>
      <c r="GO79" s="560"/>
      <c r="GP79" s="560"/>
      <c r="GQ79" s="560"/>
      <c r="GR79" s="560"/>
      <c r="GS79" s="560"/>
      <c r="GT79" s="560"/>
      <c r="GU79" s="560"/>
      <c r="GV79" s="560"/>
      <c r="GW79" s="560"/>
      <c r="GX79" s="560"/>
      <c r="GY79" s="560"/>
      <c r="GZ79" s="560"/>
      <c r="HA79" s="560"/>
      <c r="HB79" s="560"/>
      <c r="HC79" s="560"/>
      <c r="HD79" s="560"/>
      <c r="HE79" s="560"/>
      <c r="HF79" s="560"/>
      <c r="HG79" s="560"/>
      <c r="HH79" s="560"/>
      <c r="HI79" s="560"/>
      <c r="HJ79" s="560"/>
      <c r="HK79" s="560"/>
      <c r="HL79" s="560"/>
      <c r="HM79" s="560"/>
      <c r="HN79" s="560"/>
      <c r="HO79" s="560"/>
      <c r="HP79" s="560"/>
      <c r="HQ79" s="560"/>
      <c r="HR79" s="560"/>
      <c r="HS79" s="560"/>
      <c r="HT79" s="560"/>
      <c r="HU79" s="560"/>
      <c r="HV79" s="560"/>
      <c r="HW79" s="560"/>
      <c r="HX79" s="560"/>
      <c r="HY79" s="560"/>
      <c r="HZ79" s="560"/>
      <c r="IA79" s="560"/>
      <c r="IB79" s="560"/>
      <c r="IC79" s="560"/>
      <c r="ID79" s="560"/>
      <c r="IE79" s="560"/>
      <c r="IF79" s="560"/>
      <c r="IG79" s="560"/>
      <c r="IH79" s="560"/>
      <c r="II79" s="560"/>
      <c r="IJ79" s="560"/>
      <c r="IK79" s="560"/>
      <c r="IL79" s="560"/>
      <c r="IM79" s="560"/>
      <c r="IN79" s="560"/>
      <c r="IO79" s="560"/>
      <c r="IP79" s="560"/>
      <c r="IQ79" s="560"/>
      <c r="IR79" s="560"/>
      <c r="IS79" s="560"/>
      <c r="IT79" s="560"/>
      <c r="IU79" s="561"/>
    </row>
    <row r="80" spans="1:255" ht="123.6" customHeight="1">
      <c r="A80" s="593"/>
      <c r="B80" s="1217" t="s">
        <v>233</v>
      </c>
      <c r="C80" s="603"/>
      <c r="D80" s="643" t="s">
        <v>473</v>
      </c>
      <c r="E80" s="559"/>
      <c r="F80" s="560"/>
      <c r="G80" s="560"/>
      <c r="H80" s="560"/>
      <c r="I80" s="560"/>
      <c r="J80" s="560"/>
      <c r="K80" s="560"/>
      <c r="L80" s="560"/>
      <c r="M80" s="560"/>
      <c r="N80" s="560"/>
      <c r="O80" s="560"/>
      <c r="P80" s="560"/>
      <c r="Q80" s="560"/>
      <c r="R80" s="560"/>
      <c r="S80" s="560"/>
      <c r="T80" s="560"/>
      <c r="U80" s="560"/>
      <c r="V80" s="560"/>
      <c r="W80" s="560"/>
      <c r="X80" s="560"/>
      <c r="Y80" s="560"/>
      <c r="Z80" s="560"/>
      <c r="AA80" s="560"/>
      <c r="AB80" s="560"/>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560"/>
      <c r="BF80" s="560"/>
      <c r="BG80" s="560"/>
      <c r="BH80" s="560"/>
      <c r="BI80" s="560"/>
      <c r="BJ80" s="560"/>
      <c r="BK80" s="560"/>
      <c r="BL80" s="560"/>
      <c r="BM80" s="560"/>
      <c r="BN80" s="560"/>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560"/>
      <c r="CR80" s="560"/>
      <c r="CS80" s="560"/>
      <c r="CT80" s="560"/>
      <c r="CU80" s="560"/>
      <c r="CV80" s="560"/>
      <c r="CW80" s="560"/>
      <c r="CX80" s="560"/>
      <c r="CY80" s="560"/>
      <c r="CZ80" s="560"/>
      <c r="DA80" s="560"/>
      <c r="DB80" s="560"/>
      <c r="DC80" s="560"/>
      <c r="DD80" s="560"/>
      <c r="DE80" s="560"/>
      <c r="DF80" s="560"/>
      <c r="DG80" s="560"/>
      <c r="DH80" s="560"/>
      <c r="DI80" s="560"/>
      <c r="DJ80" s="560"/>
      <c r="DK80" s="560"/>
      <c r="DL80" s="560"/>
      <c r="DM80" s="560"/>
      <c r="DN80" s="560"/>
      <c r="DO80" s="560"/>
      <c r="DP80" s="560"/>
      <c r="DQ80" s="560"/>
      <c r="DR80" s="560"/>
      <c r="DS80" s="560"/>
      <c r="DT80" s="560"/>
      <c r="DU80" s="560"/>
      <c r="DV80" s="560"/>
      <c r="DW80" s="560"/>
      <c r="DX80" s="560"/>
      <c r="DY80" s="560"/>
      <c r="DZ80" s="560"/>
      <c r="EA80" s="560"/>
      <c r="EB80" s="560"/>
      <c r="EC80" s="560"/>
      <c r="ED80" s="560"/>
      <c r="EE80" s="560"/>
      <c r="EF80" s="560"/>
      <c r="EG80" s="560"/>
      <c r="EH80" s="560"/>
      <c r="EI80" s="560"/>
      <c r="EJ80" s="560"/>
      <c r="EK80" s="560"/>
      <c r="EL80" s="560"/>
      <c r="EM80" s="560"/>
      <c r="EN80" s="560"/>
      <c r="EO80" s="560"/>
      <c r="EP80" s="560"/>
      <c r="EQ80" s="560"/>
      <c r="ER80" s="560"/>
      <c r="ES80" s="560"/>
      <c r="ET80" s="560"/>
      <c r="EU80" s="560"/>
      <c r="EV80" s="560"/>
      <c r="EW80" s="560"/>
      <c r="EX80" s="560"/>
      <c r="EY80" s="560"/>
      <c r="EZ80" s="560"/>
      <c r="FA80" s="560"/>
      <c r="FB80" s="560"/>
      <c r="FC80" s="560"/>
      <c r="FD80" s="560"/>
      <c r="FE80" s="560"/>
      <c r="FF80" s="560"/>
      <c r="FG80" s="560"/>
      <c r="FH80" s="560"/>
      <c r="FI80" s="560"/>
      <c r="FJ80" s="560"/>
      <c r="FK80" s="560"/>
      <c r="FL80" s="560"/>
      <c r="FM80" s="560"/>
      <c r="FN80" s="560"/>
      <c r="FO80" s="560"/>
      <c r="FP80" s="560"/>
      <c r="FQ80" s="560"/>
      <c r="FR80" s="560"/>
      <c r="FS80" s="560"/>
      <c r="FT80" s="560"/>
      <c r="FU80" s="560"/>
      <c r="FV80" s="560"/>
      <c r="FW80" s="560"/>
      <c r="FX80" s="560"/>
      <c r="FY80" s="560"/>
      <c r="FZ80" s="560"/>
      <c r="GA80" s="560"/>
      <c r="GB80" s="560"/>
      <c r="GC80" s="560"/>
      <c r="GD80" s="560"/>
      <c r="GE80" s="560"/>
      <c r="GF80" s="560"/>
      <c r="GG80" s="560"/>
      <c r="GH80" s="560"/>
      <c r="GI80" s="560"/>
      <c r="GJ80" s="560"/>
      <c r="GK80" s="560"/>
      <c r="GL80" s="560"/>
      <c r="GM80" s="560"/>
      <c r="GN80" s="560"/>
      <c r="GO80" s="560"/>
      <c r="GP80" s="560"/>
      <c r="GQ80" s="560"/>
      <c r="GR80" s="560"/>
      <c r="GS80" s="560"/>
      <c r="GT80" s="560"/>
      <c r="GU80" s="560"/>
      <c r="GV80" s="560"/>
      <c r="GW80" s="560"/>
      <c r="GX80" s="560"/>
      <c r="GY80" s="560"/>
      <c r="GZ80" s="560"/>
      <c r="HA80" s="560"/>
      <c r="HB80" s="560"/>
      <c r="HC80" s="560"/>
      <c r="HD80" s="560"/>
      <c r="HE80" s="560"/>
      <c r="HF80" s="560"/>
      <c r="HG80" s="560"/>
      <c r="HH80" s="560"/>
      <c r="HI80" s="560"/>
      <c r="HJ80" s="560"/>
      <c r="HK80" s="560"/>
      <c r="HL80" s="560"/>
      <c r="HM80" s="560"/>
      <c r="HN80" s="560"/>
      <c r="HO80" s="560"/>
      <c r="HP80" s="560"/>
      <c r="HQ80" s="560"/>
      <c r="HR80" s="560"/>
      <c r="HS80" s="560"/>
      <c r="HT80" s="560"/>
      <c r="HU80" s="560"/>
      <c r="HV80" s="560"/>
      <c r="HW80" s="560"/>
      <c r="HX80" s="560"/>
      <c r="HY80" s="560"/>
      <c r="HZ80" s="560"/>
      <c r="IA80" s="560"/>
      <c r="IB80" s="560"/>
      <c r="IC80" s="560"/>
      <c r="ID80" s="560"/>
      <c r="IE80" s="560"/>
      <c r="IF80" s="560"/>
      <c r="IG80" s="560"/>
      <c r="IH80" s="560"/>
      <c r="II80" s="560"/>
      <c r="IJ80" s="560"/>
      <c r="IK80" s="560"/>
      <c r="IL80" s="560"/>
      <c r="IM80" s="560"/>
      <c r="IN80" s="560"/>
      <c r="IO80" s="560"/>
      <c r="IP80" s="560"/>
      <c r="IQ80" s="560"/>
      <c r="IR80" s="560"/>
      <c r="IS80" s="560"/>
      <c r="IT80" s="560"/>
      <c r="IU80" s="561"/>
    </row>
    <row r="81" spans="1:255" ht="83.1" customHeight="1">
      <c r="A81" s="593"/>
      <c r="B81" s="1218"/>
      <c r="C81" s="604"/>
      <c r="D81" s="640" t="s">
        <v>474</v>
      </c>
      <c r="E81" s="559"/>
      <c r="F81" s="560"/>
      <c r="G81" s="560"/>
      <c r="H81" s="560"/>
      <c r="I81" s="560"/>
      <c r="J81" s="560"/>
      <c r="K81" s="560"/>
      <c r="L81" s="560"/>
      <c r="M81" s="560"/>
      <c r="N81" s="560"/>
      <c r="O81" s="560"/>
      <c r="P81" s="560"/>
      <c r="Q81" s="560"/>
      <c r="R81" s="560"/>
      <c r="S81" s="560"/>
      <c r="T81" s="560"/>
      <c r="U81" s="560"/>
      <c r="V81" s="560"/>
      <c r="W81" s="560"/>
      <c r="X81" s="560"/>
      <c r="Y81" s="560"/>
      <c r="Z81" s="560"/>
      <c r="AA81" s="560"/>
      <c r="AB81" s="560"/>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560"/>
      <c r="BF81" s="560"/>
      <c r="BG81" s="560"/>
      <c r="BH81" s="560"/>
      <c r="BI81" s="560"/>
      <c r="BJ81" s="560"/>
      <c r="BK81" s="560"/>
      <c r="BL81" s="560"/>
      <c r="BM81" s="560"/>
      <c r="BN81" s="560"/>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560"/>
      <c r="CR81" s="560"/>
      <c r="CS81" s="560"/>
      <c r="CT81" s="560"/>
      <c r="CU81" s="560"/>
      <c r="CV81" s="560"/>
      <c r="CW81" s="560"/>
      <c r="CX81" s="560"/>
      <c r="CY81" s="560"/>
      <c r="CZ81" s="560"/>
      <c r="DA81" s="560"/>
      <c r="DB81" s="560"/>
      <c r="DC81" s="560"/>
      <c r="DD81" s="560"/>
      <c r="DE81" s="560"/>
      <c r="DF81" s="560"/>
      <c r="DG81" s="560"/>
      <c r="DH81" s="560"/>
      <c r="DI81" s="560"/>
      <c r="DJ81" s="560"/>
      <c r="DK81" s="560"/>
      <c r="DL81" s="560"/>
      <c r="DM81" s="560"/>
      <c r="DN81" s="560"/>
      <c r="DO81" s="560"/>
      <c r="DP81" s="560"/>
      <c r="DQ81" s="560"/>
      <c r="DR81" s="560"/>
      <c r="DS81" s="560"/>
      <c r="DT81" s="560"/>
      <c r="DU81" s="560"/>
      <c r="DV81" s="560"/>
      <c r="DW81" s="560"/>
      <c r="DX81" s="560"/>
      <c r="DY81" s="560"/>
      <c r="DZ81" s="560"/>
      <c r="EA81" s="560"/>
      <c r="EB81" s="560"/>
      <c r="EC81" s="560"/>
      <c r="ED81" s="560"/>
      <c r="EE81" s="560"/>
      <c r="EF81" s="560"/>
      <c r="EG81" s="560"/>
      <c r="EH81" s="560"/>
      <c r="EI81" s="560"/>
      <c r="EJ81" s="560"/>
      <c r="EK81" s="560"/>
      <c r="EL81" s="560"/>
      <c r="EM81" s="560"/>
      <c r="EN81" s="560"/>
      <c r="EO81" s="560"/>
      <c r="EP81" s="560"/>
      <c r="EQ81" s="560"/>
      <c r="ER81" s="560"/>
      <c r="ES81" s="560"/>
      <c r="ET81" s="560"/>
      <c r="EU81" s="560"/>
      <c r="EV81" s="560"/>
      <c r="EW81" s="560"/>
      <c r="EX81" s="560"/>
      <c r="EY81" s="560"/>
      <c r="EZ81" s="560"/>
      <c r="FA81" s="560"/>
      <c r="FB81" s="560"/>
      <c r="FC81" s="560"/>
      <c r="FD81" s="560"/>
      <c r="FE81" s="560"/>
      <c r="FF81" s="560"/>
      <c r="FG81" s="560"/>
      <c r="FH81" s="560"/>
      <c r="FI81" s="560"/>
      <c r="FJ81" s="560"/>
      <c r="FK81" s="560"/>
      <c r="FL81" s="560"/>
      <c r="FM81" s="560"/>
      <c r="FN81" s="560"/>
      <c r="FO81" s="560"/>
      <c r="FP81" s="560"/>
      <c r="FQ81" s="560"/>
      <c r="FR81" s="560"/>
      <c r="FS81" s="560"/>
      <c r="FT81" s="560"/>
      <c r="FU81" s="560"/>
      <c r="FV81" s="560"/>
      <c r="FW81" s="560"/>
      <c r="FX81" s="560"/>
      <c r="FY81" s="560"/>
      <c r="FZ81" s="560"/>
      <c r="GA81" s="560"/>
      <c r="GB81" s="560"/>
      <c r="GC81" s="560"/>
      <c r="GD81" s="560"/>
      <c r="GE81" s="560"/>
      <c r="GF81" s="560"/>
      <c r="GG81" s="560"/>
      <c r="GH81" s="560"/>
      <c r="GI81" s="560"/>
      <c r="GJ81" s="560"/>
      <c r="GK81" s="560"/>
      <c r="GL81" s="560"/>
      <c r="GM81" s="560"/>
      <c r="GN81" s="560"/>
      <c r="GO81" s="560"/>
      <c r="GP81" s="560"/>
      <c r="GQ81" s="560"/>
      <c r="GR81" s="560"/>
      <c r="GS81" s="560"/>
      <c r="GT81" s="560"/>
      <c r="GU81" s="560"/>
      <c r="GV81" s="560"/>
      <c r="GW81" s="560"/>
      <c r="GX81" s="560"/>
      <c r="GY81" s="560"/>
      <c r="GZ81" s="560"/>
      <c r="HA81" s="560"/>
      <c r="HB81" s="560"/>
      <c r="HC81" s="560"/>
      <c r="HD81" s="560"/>
      <c r="HE81" s="560"/>
      <c r="HF81" s="560"/>
      <c r="HG81" s="560"/>
      <c r="HH81" s="560"/>
      <c r="HI81" s="560"/>
      <c r="HJ81" s="560"/>
      <c r="HK81" s="560"/>
      <c r="HL81" s="560"/>
      <c r="HM81" s="560"/>
      <c r="HN81" s="560"/>
      <c r="HO81" s="560"/>
      <c r="HP81" s="560"/>
      <c r="HQ81" s="560"/>
      <c r="HR81" s="560"/>
      <c r="HS81" s="560"/>
      <c r="HT81" s="560"/>
      <c r="HU81" s="560"/>
      <c r="HV81" s="560"/>
      <c r="HW81" s="560"/>
      <c r="HX81" s="560"/>
      <c r="HY81" s="560"/>
      <c r="HZ81" s="560"/>
      <c r="IA81" s="560"/>
      <c r="IB81" s="560"/>
      <c r="IC81" s="560"/>
      <c r="ID81" s="560"/>
      <c r="IE81" s="560"/>
      <c r="IF81" s="560"/>
      <c r="IG81" s="560"/>
      <c r="IH81" s="560"/>
      <c r="II81" s="560"/>
      <c r="IJ81" s="560"/>
      <c r="IK81" s="560"/>
      <c r="IL81" s="560"/>
      <c r="IM81" s="560"/>
      <c r="IN81" s="560"/>
      <c r="IO81" s="560"/>
      <c r="IP81" s="560"/>
      <c r="IQ81" s="560"/>
      <c r="IR81" s="560"/>
      <c r="IS81" s="560"/>
      <c r="IT81" s="560"/>
      <c r="IU81" s="561"/>
    </row>
    <row r="82" spans="1:255" ht="93" customHeight="1">
      <c r="A82" s="593"/>
      <c r="B82" s="1218"/>
      <c r="C82" s="604"/>
      <c r="D82" s="640" t="s">
        <v>475</v>
      </c>
      <c r="E82" s="559"/>
      <c r="F82" s="560"/>
      <c r="G82" s="560"/>
      <c r="H82" s="560"/>
      <c r="I82" s="560"/>
      <c r="J82" s="560"/>
      <c r="K82" s="560"/>
      <c r="L82" s="560"/>
      <c r="M82" s="560"/>
      <c r="N82" s="560"/>
      <c r="O82" s="560"/>
      <c r="P82" s="560"/>
      <c r="Q82" s="560"/>
      <c r="R82" s="560"/>
      <c r="S82" s="560"/>
      <c r="T82" s="560"/>
      <c r="U82" s="560"/>
      <c r="V82" s="560"/>
      <c r="W82" s="560"/>
      <c r="X82" s="560"/>
      <c r="Y82" s="560"/>
      <c r="Z82" s="560"/>
      <c r="AA82" s="560"/>
      <c r="AB82" s="560"/>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560"/>
      <c r="BF82" s="560"/>
      <c r="BG82" s="560"/>
      <c r="BH82" s="560"/>
      <c r="BI82" s="560"/>
      <c r="BJ82" s="560"/>
      <c r="BK82" s="560"/>
      <c r="BL82" s="560"/>
      <c r="BM82" s="560"/>
      <c r="BN82" s="560"/>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560"/>
      <c r="CR82" s="560"/>
      <c r="CS82" s="560"/>
      <c r="CT82" s="560"/>
      <c r="CU82" s="560"/>
      <c r="CV82" s="560"/>
      <c r="CW82" s="560"/>
      <c r="CX82" s="560"/>
      <c r="CY82" s="560"/>
      <c r="CZ82" s="560"/>
      <c r="DA82" s="560"/>
      <c r="DB82" s="560"/>
      <c r="DC82" s="560"/>
      <c r="DD82" s="560"/>
      <c r="DE82" s="560"/>
      <c r="DF82" s="560"/>
      <c r="DG82" s="560"/>
      <c r="DH82" s="560"/>
      <c r="DI82" s="560"/>
      <c r="DJ82" s="560"/>
      <c r="DK82" s="560"/>
      <c r="DL82" s="560"/>
      <c r="DM82" s="560"/>
      <c r="DN82" s="560"/>
      <c r="DO82" s="560"/>
      <c r="DP82" s="560"/>
      <c r="DQ82" s="560"/>
      <c r="DR82" s="560"/>
      <c r="DS82" s="560"/>
      <c r="DT82" s="560"/>
      <c r="DU82" s="560"/>
      <c r="DV82" s="560"/>
      <c r="DW82" s="560"/>
      <c r="DX82" s="560"/>
      <c r="DY82" s="560"/>
      <c r="DZ82" s="560"/>
      <c r="EA82" s="560"/>
      <c r="EB82" s="560"/>
      <c r="EC82" s="560"/>
      <c r="ED82" s="560"/>
      <c r="EE82" s="560"/>
      <c r="EF82" s="560"/>
      <c r="EG82" s="560"/>
      <c r="EH82" s="560"/>
      <c r="EI82" s="560"/>
      <c r="EJ82" s="560"/>
      <c r="EK82" s="560"/>
      <c r="EL82" s="560"/>
      <c r="EM82" s="560"/>
      <c r="EN82" s="560"/>
      <c r="EO82" s="560"/>
      <c r="EP82" s="560"/>
      <c r="EQ82" s="560"/>
      <c r="ER82" s="560"/>
      <c r="ES82" s="560"/>
      <c r="ET82" s="560"/>
      <c r="EU82" s="560"/>
      <c r="EV82" s="560"/>
      <c r="EW82" s="560"/>
      <c r="EX82" s="560"/>
      <c r="EY82" s="560"/>
      <c r="EZ82" s="560"/>
      <c r="FA82" s="560"/>
      <c r="FB82" s="560"/>
      <c r="FC82" s="560"/>
      <c r="FD82" s="560"/>
      <c r="FE82" s="560"/>
      <c r="FF82" s="560"/>
      <c r="FG82" s="560"/>
      <c r="FH82" s="560"/>
      <c r="FI82" s="560"/>
      <c r="FJ82" s="560"/>
      <c r="FK82" s="560"/>
      <c r="FL82" s="560"/>
      <c r="FM82" s="560"/>
      <c r="FN82" s="560"/>
      <c r="FO82" s="560"/>
      <c r="FP82" s="560"/>
      <c r="FQ82" s="560"/>
      <c r="FR82" s="560"/>
      <c r="FS82" s="560"/>
      <c r="FT82" s="560"/>
      <c r="FU82" s="560"/>
      <c r="FV82" s="560"/>
      <c r="FW82" s="560"/>
      <c r="FX82" s="560"/>
      <c r="FY82" s="560"/>
      <c r="FZ82" s="560"/>
      <c r="GA82" s="560"/>
      <c r="GB82" s="560"/>
      <c r="GC82" s="560"/>
      <c r="GD82" s="560"/>
      <c r="GE82" s="560"/>
      <c r="GF82" s="560"/>
      <c r="GG82" s="560"/>
      <c r="GH82" s="560"/>
      <c r="GI82" s="560"/>
      <c r="GJ82" s="560"/>
      <c r="GK82" s="560"/>
      <c r="GL82" s="560"/>
      <c r="GM82" s="560"/>
      <c r="GN82" s="560"/>
      <c r="GO82" s="560"/>
      <c r="GP82" s="560"/>
      <c r="GQ82" s="560"/>
      <c r="GR82" s="560"/>
      <c r="GS82" s="560"/>
      <c r="GT82" s="560"/>
      <c r="GU82" s="560"/>
      <c r="GV82" s="560"/>
      <c r="GW82" s="560"/>
      <c r="GX82" s="560"/>
      <c r="GY82" s="560"/>
      <c r="GZ82" s="560"/>
      <c r="HA82" s="560"/>
      <c r="HB82" s="560"/>
      <c r="HC82" s="560"/>
      <c r="HD82" s="560"/>
      <c r="HE82" s="560"/>
      <c r="HF82" s="560"/>
      <c r="HG82" s="560"/>
      <c r="HH82" s="560"/>
      <c r="HI82" s="560"/>
      <c r="HJ82" s="560"/>
      <c r="HK82" s="560"/>
      <c r="HL82" s="560"/>
      <c r="HM82" s="560"/>
      <c r="HN82" s="560"/>
      <c r="HO82" s="560"/>
      <c r="HP82" s="560"/>
      <c r="HQ82" s="560"/>
      <c r="HR82" s="560"/>
      <c r="HS82" s="560"/>
      <c r="HT82" s="560"/>
      <c r="HU82" s="560"/>
      <c r="HV82" s="560"/>
      <c r="HW82" s="560"/>
      <c r="HX82" s="560"/>
      <c r="HY82" s="560"/>
      <c r="HZ82" s="560"/>
      <c r="IA82" s="560"/>
      <c r="IB82" s="560"/>
      <c r="IC82" s="560"/>
      <c r="ID82" s="560"/>
      <c r="IE82" s="560"/>
      <c r="IF82" s="560"/>
      <c r="IG82" s="560"/>
      <c r="IH82" s="560"/>
      <c r="II82" s="560"/>
      <c r="IJ82" s="560"/>
      <c r="IK82" s="560"/>
      <c r="IL82" s="560"/>
      <c r="IM82" s="560"/>
      <c r="IN82" s="560"/>
      <c r="IO82" s="560"/>
      <c r="IP82" s="560"/>
      <c r="IQ82" s="560"/>
      <c r="IR82" s="560"/>
      <c r="IS82" s="560"/>
      <c r="IT82" s="560"/>
      <c r="IU82" s="561"/>
    </row>
    <row r="83" spans="1:255" ht="63" customHeight="1">
      <c r="A83" s="593"/>
      <c r="B83" s="1218"/>
      <c r="C83" s="604"/>
      <c r="D83" s="640" t="s">
        <v>476</v>
      </c>
      <c r="E83" s="559"/>
      <c r="F83" s="560"/>
      <c r="G83" s="560"/>
      <c r="H83" s="560"/>
      <c r="I83" s="560"/>
      <c r="J83" s="560"/>
      <c r="K83" s="560"/>
      <c r="L83" s="560"/>
      <c r="M83" s="560"/>
      <c r="N83" s="560"/>
      <c r="O83" s="560"/>
      <c r="P83" s="560"/>
      <c r="Q83" s="560"/>
      <c r="R83" s="560"/>
      <c r="S83" s="560"/>
      <c r="T83" s="560"/>
      <c r="U83" s="560"/>
      <c r="V83" s="560"/>
      <c r="W83" s="560"/>
      <c r="X83" s="560"/>
      <c r="Y83" s="560"/>
      <c r="Z83" s="560"/>
      <c r="AA83" s="560"/>
      <c r="AB83" s="560"/>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560"/>
      <c r="BF83" s="560"/>
      <c r="BG83" s="560"/>
      <c r="BH83" s="560"/>
      <c r="BI83" s="560"/>
      <c r="BJ83" s="560"/>
      <c r="BK83" s="560"/>
      <c r="BL83" s="560"/>
      <c r="BM83" s="560"/>
      <c r="BN83" s="560"/>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560"/>
      <c r="CR83" s="560"/>
      <c r="CS83" s="560"/>
      <c r="CT83" s="560"/>
      <c r="CU83" s="560"/>
      <c r="CV83" s="560"/>
      <c r="CW83" s="560"/>
      <c r="CX83" s="560"/>
      <c r="CY83" s="560"/>
      <c r="CZ83" s="560"/>
      <c r="DA83" s="560"/>
      <c r="DB83" s="560"/>
      <c r="DC83" s="560"/>
      <c r="DD83" s="560"/>
      <c r="DE83" s="560"/>
      <c r="DF83" s="560"/>
      <c r="DG83" s="560"/>
      <c r="DH83" s="560"/>
      <c r="DI83" s="560"/>
      <c r="DJ83" s="560"/>
      <c r="DK83" s="560"/>
      <c r="DL83" s="560"/>
      <c r="DM83" s="560"/>
      <c r="DN83" s="560"/>
      <c r="DO83" s="560"/>
      <c r="DP83" s="560"/>
      <c r="DQ83" s="560"/>
      <c r="DR83" s="560"/>
      <c r="DS83" s="560"/>
      <c r="DT83" s="560"/>
      <c r="DU83" s="560"/>
      <c r="DV83" s="560"/>
      <c r="DW83" s="560"/>
      <c r="DX83" s="560"/>
      <c r="DY83" s="560"/>
      <c r="DZ83" s="560"/>
      <c r="EA83" s="560"/>
      <c r="EB83" s="560"/>
      <c r="EC83" s="560"/>
      <c r="ED83" s="560"/>
      <c r="EE83" s="560"/>
      <c r="EF83" s="560"/>
      <c r="EG83" s="560"/>
      <c r="EH83" s="560"/>
      <c r="EI83" s="560"/>
      <c r="EJ83" s="560"/>
      <c r="EK83" s="560"/>
      <c r="EL83" s="560"/>
      <c r="EM83" s="560"/>
      <c r="EN83" s="560"/>
      <c r="EO83" s="560"/>
      <c r="EP83" s="560"/>
      <c r="EQ83" s="560"/>
      <c r="ER83" s="560"/>
      <c r="ES83" s="560"/>
      <c r="ET83" s="560"/>
      <c r="EU83" s="560"/>
      <c r="EV83" s="560"/>
      <c r="EW83" s="560"/>
      <c r="EX83" s="560"/>
      <c r="EY83" s="560"/>
      <c r="EZ83" s="560"/>
      <c r="FA83" s="560"/>
      <c r="FB83" s="560"/>
      <c r="FC83" s="560"/>
      <c r="FD83" s="560"/>
      <c r="FE83" s="560"/>
      <c r="FF83" s="560"/>
      <c r="FG83" s="560"/>
      <c r="FH83" s="560"/>
      <c r="FI83" s="560"/>
      <c r="FJ83" s="560"/>
      <c r="FK83" s="560"/>
      <c r="FL83" s="560"/>
      <c r="FM83" s="560"/>
      <c r="FN83" s="560"/>
      <c r="FO83" s="560"/>
      <c r="FP83" s="560"/>
      <c r="FQ83" s="560"/>
      <c r="FR83" s="560"/>
      <c r="FS83" s="560"/>
      <c r="FT83" s="560"/>
      <c r="FU83" s="560"/>
      <c r="FV83" s="560"/>
      <c r="FW83" s="560"/>
      <c r="FX83" s="560"/>
      <c r="FY83" s="560"/>
      <c r="FZ83" s="560"/>
      <c r="GA83" s="560"/>
      <c r="GB83" s="560"/>
      <c r="GC83" s="560"/>
      <c r="GD83" s="560"/>
      <c r="GE83" s="560"/>
      <c r="GF83" s="560"/>
      <c r="GG83" s="560"/>
      <c r="GH83" s="560"/>
      <c r="GI83" s="560"/>
      <c r="GJ83" s="560"/>
      <c r="GK83" s="560"/>
      <c r="GL83" s="560"/>
      <c r="GM83" s="560"/>
      <c r="GN83" s="560"/>
      <c r="GO83" s="560"/>
      <c r="GP83" s="560"/>
      <c r="GQ83" s="560"/>
      <c r="GR83" s="560"/>
      <c r="GS83" s="560"/>
      <c r="GT83" s="560"/>
      <c r="GU83" s="560"/>
      <c r="GV83" s="560"/>
      <c r="GW83" s="560"/>
      <c r="GX83" s="560"/>
      <c r="GY83" s="560"/>
      <c r="GZ83" s="560"/>
      <c r="HA83" s="560"/>
      <c r="HB83" s="560"/>
      <c r="HC83" s="560"/>
      <c r="HD83" s="560"/>
      <c r="HE83" s="560"/>
      <c r="HF83" s="560"/>
      <c r="HG83" s="560"/>
      <c r="HH83" s="560"/>
      <c r="HI83" s="560"/>
      <c r="HJ83" s="560"/>
      <c r="HK83" s="560"/>
      <c r="HL83" s="560"/>
      <c r="HM83" s="560"/>
      <c r="HN83" s="560"/>
      <c r="HO83" s="560"/>
      <c r="HP83" s="560"/>
      <c r="HQ83" s="560"/>
      <c r="HR83" s="560"/>
      <c r="HS83" s="560"/>
      <c r="HT83" s="560"/>
      <c r="HU83" s="560"/>
      <c r="HV83" s="560"/>
      <c r="HW83" s="560"/>
      <c r="HX83" s="560"/>
      <c r="HY83" s="560"/>
      <c r="HZ83" s="560"/>
      <c r="IA83" s="560"/>
      <c r="IB83" s="560"/>
      <c r="IC83" s="560"/>
      <c r="ID83" s="560"/>
      <c r="IE83" s="560"/>
      <c r="IF83" s="560"/>
      <c r="IG83" s="560"/>
      <c r="IH83" s="560"/>
      <c r="II83" s="560"/>
      <c r="IJ83" s="560"/>
      <c r="IK83" s="560"/>
      <c r="IL83" s="560"/>
      <c r="IM83" s="560"/>
      <c r="IN83" s="560"/>
      <c r="IO83" s="560"/>
      <c r="IP83" s="560"/>
      <c r="IQ83" s="560"/>
      <c r="IR83" s="560"/>
      <c r="IS83" s="560"/>
      <c r="IT83" s="560"/>
      <c r="IU83" s="561"/>
    </row>
    <row r="84" spans="1:255" ht="53.1" customHeight="1">
      <c r="A84" s="593"/>
      <c r="B84" s="1218"/>
      <c r="C84" s="604"/>
      <c r="D84" s="640" t="s">
        <v>477</v>
      </c>
      <c r="E84" s="559"/>
      <c r="F84" s="560"/>
      <c r="G84" s="560"/>
      <c r="H84" s="560"/>
      <c r="I84" s="560"/>
      <c r="J84" s="560"/>
      <c r="K84" s="560"/>
      <c r="L84" s="560"/>
      <c r="M84" s="560"/>
      <c r="N84" s="560"/>
      <c r="O84" s="560"/>
      <c r="P84" s="560"/>
      <c r="Q84" s="560"/>
      <c r="R84" s="560"/>
      <c r="S84" s="560"/>
      <c r="T84" s="560"/>
      <c r="U84" s="560"/>
      <c r="V84" s="560"/>
      <c r="W84" s="560"/>
      <c r="X84" s="560"/>
      <c r="Y84" s="560"/>
      <c r="Z84" s="560"/>
      <c r="AA84" s="560"/>
      <c r="AB84" s="560"/>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560"/>
      <c r="BF84" s="560"/>
      <c r="BG84" s="560"/>
      <c r="BH84" s="560"/>
      <c r="BI84" s="560"/>
      <c r="BJ84" s="560"/>
      <c r="BK84" s="560"/>
      <c r="BL84" s="560"/>
      <c r="BM84" s="560"/>
      <c r="BN84" s="560"/>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560"/>
      <c r="CR84" s="560"/>
      <c r="CS84" s="560"/>
      <c r="CT84" s="560"/>
      <c r="CU84" s="560"/>
      <c r="CV84" s="560"/>
      <c r="CW84" s="560"/>
      <c r="CX84" s="560"/>
      <c r="CY84" s="560"/>
      <c r="CZ84" s="560"/>
      <c r="DA84" s="560"/>
      <c r="DB84" s="560"/>
      <c r="DC84" s="560"/>
      <c r="DD84" s="560"/>
      <c r="DE84" s="560"/>
      <c r="DF84" s="560"/>
      <c r="DG84" s="560"/>
      <c r="DH84" s="560"/>
      <c r="DI84" s="560"/>
      <c r="DJ84" s="560"/>
      <c r="DK84" s="560"/>
      <c r="DL84" s="560"/>
      <c r="DM84" s="560"/>
      <c r="DN84" s="560"/>
      <c r="DO84" s="560"/>
      <c r="DP84" s="560"/>
      <c r="DQ84" s="560"/>
      <c r="DR84" s="560"/>
      <c r="DS84" s="560"/>
      <c r="DT84" s="560"/>
      <c r="DU84" s="560"/>
      <c r="DV84" s="560"/>
      <c r="DW84" s="560"/>
      <c r="DX84" s="560"/>
      <c r="DY84" s="560"/>
      <c r="DZ84" s="560"/>
      <c r="EA84" s="560"/>
      <c r="EB84" s="560"/>
      <c r="EC84" s="560"/>
      <c r="ED84" s="560"/>
      <c r="EE84" s="560"/>
      <c r="EF84" s="560"/>
      <c r="EG84" s="560"/>
      <c r="EH84" s="560"/>
      <c r="EI84" s="560"/>
      <c r="EJ84" s="560"/>
      <c r="EK84" s="560"/>
      <c r="EL84" s="560"/>
      <c r="EM84" s="560"/>
      <c r="EN84" s="560"/>
      <c r="EO84" s="560"/>
      <c r="EP84" s="560"/>
      <c r="EQ84" s="560"/>
      <c r="ER84" s="560"/>
      <c r="ES84" s="560"/>
      <c r="ET84" s="560"/>
      <c r="EU84" s="560"/>
      <c r="EV84" s="560"/>
      <c r="EW84" s="560"/>
      <c r="EX84" s="560"/>
      <c r="EY84" s="560"/>
      <c r="EZ84" s="560"/>
      <c r="FA84" s="560"/>
      <c r="FB84" s="560"/>
      <c r="FC84" s="560"/>
      <c r="FD84" s="560"/>
      <c r="FE84" s="560"/>
      <c r="FF84" s="560"/>
      <c r="FG84" s="560"/>
      <c r="FH84" s="560"/>
      <c r="FI84" s="560"/>
      <c r="FJ84" s="560"/>
      <c r="FK84" s="560"/>
      <c r="FL84" s="560"/>
      <c r="FM84" s="560"/>
      <c r="FN84" s="560"/>
      <c r="FO84" s="560"/>
      <c r="FP84" s="560"/>
      <c r="FQ84" s="560"/>
      <c r="FR84" s="560"/>
      <c r="FS84" s="560"/>
      <c r="FT84" s="560"/>
      <c r="FU84" s="560"/>
      <c r="FV84" s="560"/>
      <c r="FW84" s="560"/>
      <c r="FX84" s="560"/>
      <c r="FY84" s="560"/>
      <c r="FZ84" s="560"/>
      <c r="GA84" s="560"/>
      <c r="GB84" s="560"/>
      <c r="GC84" s="560"/>
      <c r="GD84" s="560"/>
      <c r="GE84" s="560"/>
      <c r="GF84" s="560"/>
      <c r="GG84" s="560"/>
      <c r="GH84" s="560"/>
      <c r="GI84" s="560"/>
      <c r="GJ84" s="560"/>
      <c r="GK84" s="560"/>
      <c r="GL84" s="560"/>
      <c r="GM84" s="560"/>
      <c r="GN84" s="560"/>
      <c r="GO84" s="560"/>
      <c r="GP84" s="560"/>
      <c r="GQ84" s="560"/>
      <c r="GR84" s="560"/>
      <c r="GS84" s="560"/>
      <c r="GT84" s="560"/>
      <c r="GU84" s="560"/>
      <c r="GV84" s="560"/>
      <c r="GW84" s="560"/>
      <c r="GX84" s="560"/>
      <c r="GY84" s="560"/>
      <c r="GZ84" s="560"/>
      <c r="HA84" s="560"/>
      <c r="HB84" s="560"/>
      <c r="HC84" s="560"/>
      <c r="HD84" s="560"/>
      <c r="HE84" s="560"/>
      <c r="HF84" s="560"/>
      <c r="HG84" s="560"/>
      <c r="HH84" s="560"/>
      <c r="HI84" s="560"/>
      <c r="HJ84" s="560"/>
      <c r="HK84" s="560"/>
      <c r="HL84" s="560"/>
      <c r="HM84" s="560"/>
      <c r="HN84" s="560"/>
      <c r="HO84" s="560"/>
      <c r="HP84" s="560"/>
      <c r="HQ84" s="560"/>
      <c r="HR84" s="560"/>
      <c r="HS84" s="560"/>
      <c r="HT84" s="560"/>
      <c r="HU84" s="560"/>
      <c r="HV84" s="560"/>
      <c r="HW84" s="560"/>
      <c r="HX84" s="560"/>
      <c r="HY84" s="560"/>
      <c r="HZ84" s="560"/>
      <c r="IA84" s="560"/>
      <c r="IB84" s="560"/>
      <c r="IC84" s="560"/>
      <c r="ID84" s="560"/>
      <c r="IE84" s="560"/>
      <c r="IF84" s="560"/>
      <c r="IG84" s="560"/>
      <c r="IH84" s="560"/>
      <c r="II84" s="560"/>
      <c r="IJ84" s="560"/>
      <c r="IK84" s="560"/>
      <c r="IL84" s="560"/>
      <c r="IM84" s="560"/>
      <c r="IN84" s="560"/>
      <c r="IO84" s="560"/>
      <c r="IP84" s="560"/>
      <c r="IQ84" s="560"/>
      <c r="IR84" s="560"/>
      <c r="IS84" s="560"/>
      <c r="IT84" s="560"/>
      <c r="IU84" s="561"/>
    </row>
    <row r="85" spans="1:255" ht="132.94999999999999" customHeight="1">
      <c r="A85" s="593"/>
      <c r="B85" s="1218"/>
      <c r="C85" s="604"/>
      <c r="D85" s="640" t="s">
        <v>1540</v>
      </c>
      <c r="E85" s="559"/>
      <c r="F85" s="560"/>
      <c r="G85" s="560"/>
      <c r="H85" s="560"/>
      <c r="I85" s="560"/>
      <c r="J85" s="560"/>
      <c r="K85" s="560"/>
      <c r="L85" s="560"/>
      <c r="M85" s="560"/>
      <c r="N85" s="560"/>
      <c r="O85" s="560"/>
      <c r="P85" s="560"/>
      <c r="Q85" s="560"/>
      <c r="R85" s="560"/>
      <c r="S85" s="560"/>
      <c r="T85" s="560"/>
      <c r="U85" s="560"/>
      <c r="V85" s="560"/>
      <c r="W85" s="560"/>
      <c r="X85" s="560"/>
      <c r="Y85" s="560"/>
      <c r="Z85" s="560"/>
      <c r="AA85" s="560"/>
      <c r="AB85" s="560"/>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560"/>
      <c r="BF85" s="560"/>
      <c r="BG85" s="560"/>
      <c r="BH85" s="560"/>
      <c r="BI85" s="560"/>
      <c r="BJ85" s="560"/>
      <c r="BK85" s="560"/>
      <c r="BL85" s="560"/>
      <c r="BM85" s="560"/>
      <c r="BN85" s="560"/>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560"/>
      <c r="CR85" s="560"/>
      <c r="CS85" s="560"/>
      <c r="CT85" s="560"/>
      <c r="CU85" s="560"/>
      <c r="CV85" s="560"/>
      <c r="CW85" s="560"/>
      <c r="CX85" s="560"/>
      <c r="CY85" s="560"/>
      <c r="CZ85" s="560"/>
      <c r="DA85" s="560"/>
      <c r="DB85" s="560"/>
      <c r="DC85" s="560"/>
      <c r="DD85" s="560"/>
      <c r="DE85" s="560"/>
      <c r="DF85" s="560"/>
      <c r="DG85" s="560"/>
      <c r="DH85" s="560"/>
      <c r="DI85" s="560"/>
      <c r="DJ85" s="560"/>
      <c r="DK85" s="560"/>
      <c r="DL85" s="560"/>
      <c r="DM85" s="560"/>
      <c r="DN85" s="560"/>
      <c r="DO85" s="560"/>
      <c r="DP85" s="560"/>
      <c r="DQ85" s="560"/>
      <c r="DR85" s="560"/>
      <c r="DS85" s="560"/>
      <c r="DT85" s="560"/>
      <c r="DU85" s="560"/>
      <c r="DV85" s="560"/>
      <c r="DW85" s="560"/>
      <c r="DX85" s="560"/>
      <c r="DY85" s="560"/>
      <c r="DZ85" s="560"/>
      <c r="EA85" s="560"/>
      <c r="EB85" s="560"/>
      <c r="EC85" s="560"/>
      <c r="ED85" s="560"/>
      <c r="EE85" s="560"/>
      <c r="EF85" s="560"/>
      <c r="EG85" s="560"/>
      <c r="EH85" s="560"/>
      <c r="EI85" s="560"/>
      <c r="EJ85" s="560"/>
      <c r="EK85" s="560"/>
      <c r="EL85" s="560"/>
      <c r="EM85" s="560"/>
      <c r="EN85" s="560"/>
      <c r="EO85" s="560"/>
      <c r="EP85" s="560"/>
      <c r="EQ85" s="560"/>
      <c r="ER85" s="560"/>
      <c r="ES85" s="560"/>
      <c r="ET85" s="560"/>
      <c r="EU85" s="560"/>
      <c r="EV85" s="560"/>
      <c r="EW85" s="560"/>
      <c r="EX85" s="560"/>
      <c r="EY85" s="560"/>
      <c r="EZ85" s="560"/>
      <c r="FA85" s="560"/>
      <c r="FB85" s="560"/>
      <c r="FC85" s="560"/>
      <c r="FD85" s="560"/>
      <c r="FE85" s="560"/>
      <c r="FF85" s="560"/>
      <c r="FG85" s="560"/>
      <c r="FH85" s="560"/>
      <c r="FI85" s="560"/>
      <c r="FJ85" s="560"/>
      <c r="FK85" s="560"/>
      <c r="FL85" s="560"/>
      <c r="FM85" s="560"/>
      <c r="FN85" s="560"/>
      <c r="FO85" s="560"/>
      <c r="FP85" s="560"/>
      <c r="FQ85" s="560"/>
      <c r="FR85" s="560"/>
      <c r="FS85" s="560"/>
      <c r="FT85" s="560"/>
      <c r="FU85" s="560"/>
      <c r="FV85" s="560"/>
      <c r="FW85" s="560"/>
      <c r="FX85" s="560"/>
      <c r="FY85" s="560"/>
      <c r="FZ85" s="560"/>
      <c r="GA85" s="560"/>
      <c r="GB85" s="560"/>
      <c r="GC85" s="560"/>
      <c r="GD85" s="560"/>
      <c r="GE85" s="560"/>
      <c r="GF85" s="560"/>
      <c r="GG85" s="560"/>
      <c r="GH85" s="560"/>
      <c r="GI85" s="560"/>
      <c r="GJ85" s="560"/>
      <c r="GK85" s="560"/>
      <c r="GL85" s="560"/>
      <c r="GM85" s="560"/>
      <c r="GN85" s="560"/>
      <c r="GO85" s="560"/>
      <c r="GP85" s="560"/>
      <c r="GQ85" s="560"/>
      <c r="GR85" s="560"/>
      <c r="GS85" s="560"/>
      <c r="GT85" s="560"/>
      <c r="GU85" s="560"/>
      <c r="GV85" s="560"/>
      <c r="GW85" s="560"/>
      <c r="GX85" s="560"/>
      <c r="GY85" s="560"/>
      <c r="GZ85" s="560"/>
      <c r="HA85" s="560"/>
      <c r="HB85" s="560"/>
      <c r="HC85" s="560"/>
      <c r="HD85" s="560"/>
      <c r="HE85" s="560"/>
      <c r="HF85" s="560"/>
      <c r="HG85" s="560"/>
      <c r="HH85" s="560"/>
      <c r="HI85" s="560"/>
      <c r="HJ85" s="560"/>
      <c r="HK85" s="560"/>
      <c r="HL85" s="560"/>
      <c r="HM85" s="560"/>
      <c r="HN85" s="560"/>
      <c r="HO85" s="560"/>
      <c r="HP85" s="560"/>
      <c r="HQ85" s="560"/>
      <c r="HR85" s="560"/>
      <c r="HS85" s="560"/>
      <c r="HT85" s="560"/>
      <c r="HU85" s="560"/>
      <c r="HV85" s="560"/>
      <c r="HW85" s="560"/>
      <c r="HX85" s="560"/>
      <c r="HY85" s="560"/>
      <c r="HZ85" s="560"/>
      <c r="IA85" s="560"/>
      <c r="IB85" s="560"/>
      <c r="IC85" s="560"/>
      <c r="ID85" s="560"/>
      <c r="IE85" s="560"/>
      <c r="IF85" s="560"/>
      <c r="IG85" s="560"/>
      <c r="IH85" s="560"/>
      <c r="II85" s="560"/>
      <c r="IJ85" s="560"/>
      <c r="IK85" s="560"/>
      <c r="IL85" s="560"/>
      <c r="IM85" s="560"/>
      <c r="IN85" s="560"/>
      <c r="IO85" s="560"/>
      <c r="IP85" s="560"/>
      <c r="IQ85" s="560"/>
      <c r="IR85" s="560"/>
      <c r="IS85" s="560"/>
      <c r="IT85" s="560"/>
      <c r="IU85" s="561"/>
    </row>
    <row r="86" spans="1:255" ht="73.5" customHeight="1" thickBot="1">
      <c r="A86" s="593"/>
      <c r="B86" s="1219"/>
      <c r="C86" s="605"/>
      <c r="D86" s="642" t="s">
        <v>478</v>
      </c>
      <c r="E86" s="559"/>
      <c r="F86" s="560"/>
      <c r="G86" s="560"/>
      <c r="H86" s="560"/>
      <c r="I86" s="560"/>
      <c r="J86" s="560"/>
      <c r="K86" s="560"/>
      <c r="L86" s="560"/>
      <c r="M86" s="560"/>
      <c r="N86" s="560"/>
      <c r="O86" s="560"/>
      <c r="P86" s="560"/>
      <c r="Q86" s="560"/>
      <c r="R86" s="560"/>
      <c r="S86" s="560"/>
      <c r="T86" s="560"/>
      <c r="U86" s="560"/>
      <c r="V86" s="560"/>
      <c r="W86" s="560"/>
      <c r="X86" s="560"/>
      <c r="Y86" s="560"/>
      <c r="Z86" s="560"/>
      <c r="AA86" s="560"/>
      <c r="AB86" s="560"/>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560"/>
      <c r="BF86" s="560"/>
      <c r="BG86" s="560"/>
      <c r="BH86" s="560"/>
      <c r="BI86" s="560"/>
      <c r="BJ86" s="560"/>
      <c r="BK86" s="560"/>
      <c r="BL86" s="560"/>
      <c r="BM86" s="560"/>
      <c r="BN86" s="560"/>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560"/>
      <c r="CR86" s="560"/>
      <c r="CS86" s="560"/>
      <c r="CT86" s="560"/>
      <c r="CU86" s="560"/>
      <c r="CV86" s="560"/>
      <c r="CW86" s="560"/>
      <c r="CX86" s="560"/>
      <c r="CY86" s="560"/>
      <c r="CZ86" s="560"/>
      <c r="DA86" s="560"/>
      <c r="DB86" s="560"/>
      <c r="DC86" s="560"/>
      <c r="DD86" s="560"/>
      <c r="DE86" s="560"/>
      <c r="DF86" s="560"/>
      <c r="DG86" s="560"/>
      <c r="DH86" s="560"/>
      <c r="DI86" s="560"/>
      <c r="DJ86" s="560"/>
      <c r="DK86" s="560"/>
      <c r="DL86" s="560"/>
      <c r="DM86" s="560"/>
      <c r="DN86" s="560"/>
      <c r="DO86" s="560"/>
      <c r="DP86" s="560"/>
      <c r="DQ86" s="560"/>
      <c r="DR86" s="560"/>
      <c r="DS86" s="560"/>
      <c r="DT86" s="560"/>
      <c r="DU86" s="560"/>
      <c r="DV86" s="560"/>
      <c r="DW86" s="560"/>
      <c r="DX86" s="560"/>
      <c r="DY86" s="560"/>
      <c r="DZ86" s="560"/>
      <c r="EA86" s="560"/>
      <c r="EB86" s="560"/>
      <c r="EC86" s="560"/>
      <c r="ED86" s="560"/>
      <c r="EE86" s="560"/>
      <c r="EF86" s="560"/>
      <c r="EG86" s="560"/>
      <c r="EH86" s="560"/>
      <c r="EI86" s="560"/>
      <c r="EJ86" s="560"/>
      <c r="EK86" s="560"/>
      <c r="EL86" s="560"/>
      <c r="EM86" s="560"/>
      <c r="EN86" s="560"/>
      <c r="EO86" s="560"/>
      <c r="EP86" s="560"/>
      <c r="EQ86" s="560"/>
      <c r="ER86" s="560"/>
      <c r="ES86" s="560"/>
      <c r="ET86" s="560"/>
      <c r="EU86" s="560"/>
      <c r="EV86" s="560"/>
      <c r="EW86" s="560"/>
      <c r="EX86" s="560"/>
      <c r="EY86" s="560"/>
      <c r="EZ86" s="560"/>
      <c r="FA86" s="560"/>
      <c r="FB86" s="560"/>
      <c r="FC86" s="560"/>
      <c r="FD86" s="560"/>
      <c r="FE86" s="560"/>
      <c r="FF86" s="560"/>
      <c r="FG86" s="560"/>
      <c r="FH86" s="560"/>
      <c r="FI86" s="560"/>
      <c r="FJ86" s="560"/>
      <c r="FK86" s="560"/>
      <c r="FL86" s="560"/>
      <c r="FM86" s="560"/>
      <c r="FN86" s="560"/>
      <c r="FO86" s="560"/>
      <c r="FP86" s="560"/>
      <c r="FQ86" s="560"/>
      <c r="FR86" s="560"/>
      <c r="FS86" s="560"/>
      <c r="FT86" s="560"/>
      <c r="FU86" s="560"/>
      <c r="FV86" s="560"/>
      <c r="FW86" s="560"/>
      <c r="FX86" s="560"/>
      <c r="FY86" s="560"/>
      <c r="FZ86" s="560"/>
      <c r="GA86" s="560"/>
      <c r="GB86" s="560"/>
      <c r="GC86" s="560"/>
      <c r="GD86" s="560"/>
      <c r="GE86" s="560"/>
      <c r="GF86" s="560"/>
      <c r="GG86" s="560"/>
      <c r="GH86" s="560"/>
      <c r="GI86" s="560"/>
      <c r="GJ86" s="560"/>
      <c r="GK86" s="560"/>
      <c r="GL86" s="560"/>
      <c r="GM86" s="560"/>
      <c r="GN86" s="560"/>
      <c r="GO86" s="560"/>
      <c r="GP86" s="560"/>
      <c r="GQ86" s="560"/>
      <c r="GR86" s="560"/>
      <c r="GS86" s="560"/>
      <c r="GT86" s="560"/>
      <c r="GU86" s="560"/>
      <c r="GV86" s="560"/>
      <c r="GW86" s="560"/>
      <c r="GX86" s="560"/>
      <c r="GY86" s="560"/>
      <c r="GZ86" s="560"/>
      <c r="HA86" s="560"/>
      <c r="HB86" s="560"/>
      <c r="HC86" s="560"/>
      <c r="HD86" s="560"/>
      <c r="HE86" s="560"/>
      <c r="HF86" s="560"/>
      <c r="HG86" s="560"/>
      <c r="HH86" s="560"/>
      <c r="HI86" s="560"/>
      <c r="HJ86" s="560"/>
      <c r="HK86" s="560"/>
      <c r="HL86" s="560"/>
      <c r="HM86" s="560"/>
      <c r="HN86" s="560"/>
      <c r="HO86" s="560"/>
      <c r="HP86" s="560"/>
      <c r="HQ86" s="560"/>
      <c r="HR86" s="560"/>
      <c r="HS86" s="560"/>
      <c r="HT86" s="560"/>
      <c r="HU86" s="560"/>
      <c r="HV86" s="560"/>
      <c r="HW86" s="560"/>
      <c r="HX86" s="560"/>
      <c r="HY86" s="560"/>
      <c r="HZ86" s="560"/>
      <c r="IA86" s="560"/>
      <c r="IB86" s="560"/>
      <c r="IC86" s="560"/>
      <c r="ID86" s="560"/>
      <c r="IE86" s="560"/>
      <c r="IF86" s="560"/>
      <c r="IG86" s="560"/>
      <c r="IH86" s="560"/>
      <c r="II86" s="560"/>
      <c r="IJ86" s="560"/>
      <c r="IK86" s="560"/>
      <c r="IL86" s="560"/>
      <c r="IM86" s="560"/>
      <c r="IN86" s="560"/>
      <c r="IO86" s="560"/>
      <c r="IP86" s="560"/>
      <c r="IQ86" s="560"/>
      <c r="IR86" s="560"/>
      <c r="IS86" s="560"/>
      <c r="IT86" s="560"/>
      <c r="IU86" s="561"/>
    </row>
    <row r="87" spans="1:255" ht="23.45" customHeight="1">
      <c r="A87" s="593"/>
      <c r="B87" s="1217" t="s">
        <v>245</v>
      </c>
      <c r="C87" s="603"/>
      <c r="D87" s="639" t="s">
        <v>20</v>
      </c>
      <c r="E87" s="559"/>
      <c r="F87" s="560"/>
      <c r="G87" s="560"/>
      <c r="H87" s="560"/>
      <c r="I87" s="560"/>
      <c r="J87" s="560"/>
      <c r="K87" s="560"/>
      <c r="L87" s="560"/>
      <c r="M87" s="560"/>
      <c r="N87" s="560"/>
      <c r="O87" s="560"/>
      <c r="P87" s="560"/>
      <c r="Q87" s="560"/>
      <c r="R87" s="560"/>
      <c r="S87" s="560"/>
      <c r="T87" s="560"/>
      <c r="U87" s="560"/>
      <c r="V87" s="560"/>
      <c r="W87" s="560"/>
      <c r="X87" s="560"/>
      <c r="Y87" s="560"/>
      <c r="Z87" s="560"/>
      <c r="AA87" s="560"/>
      <c r="AB87" s="560"/>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560"/>
      <c r="BF87" s="560"/>
      <c r="BG87" s="560"/>
      <c r="BH87" s="560"/>
      <c r="BI87" s="560"/>
      <c r="BJ87" s="560"/>
      <c r="BK87" s="560"/>
      <c r="BL87" s="560"/>
      <c r="BM87" s="560"/>
      <c r="BN87" s="560"/>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560"/>
      <c r="CR87" s="560"/>
      <c r="CS87" s="560"/>
      <c r="CT87" s="560"/>
      <c r="CU87" s="560"/>
      <c r="CV87" s="560"/>
      <c r="CW87" s="560"/>
      <c r="CX87" s="560"/>
      <c r="CY87" s="560"/>
      <c r="CZ87" s="560"/>
      <c r="DA87" s="560"/>
      <c r="DB87" s="560"/>
      <c r="DC87" s="560"/>
      <c r="DD87" s="560"/>
      <c r="DE87" s="560"/>
      <c r="DF87" s="560"/>
      <c r="DG87" s="560"/>
      <c r="DH87" s="560"/>
      <c r="DI87" s="560"/>
      <c r="DJ87" s="560"/>
      <c r="DK87" s="560"/>
      <c r="DL87" s="560"/>
      <c r="DM87" s="560"/>
      <c r="DN87" s="560"/>
      <c r="DO87" s="560"/>
      <c r="DP87" s="560"/>
      <c r="DQ87" s="560"/>
      <c r="DR87" s="560"/>
      <c r="DS87" s="560"/>
      <c r="DT87" s="560"/>
      <c r="DU87" s="560"/>
      <c r="DV87" s="560"/>
      <c r="DW87" s="560"/>
      <c r="DX87" s="560"/>
      <c r="DY87" s="560"/>
      <c r="DZ87" s="560"/>
      <c r="EA87" s="560"/>
      <c r="EB87" s="560"/>
      <c r="EC87" s="560"/>
      <c r="ED87" s="560"/>
      <c r="EE87" s="560"/>
      <c r="EF87" s="560"/>
      <c r="EG87" s="560"/>
      <c r="EH87" s="560"/>
      <c r="EI87" s="560"/>
      <c r="EJ87" s="560"/>
      <c r="EK87" s="560"/>
      <c r="EL87" s="560"/>
      <c r="EM87" s="560"/>
      <c r="EN87" s="560"/>
      <c r="EO87" s="560"/>
      <c r="EP87" s="560"/>
      <c r="EQ87" s="560"/>
      <c r="ER87" s="560"/>
      <c r="ES87" s="560"/>
      <c r="ET87" s="560"/>
      <c r="EU87" s="560"/>
      <c r="EV87" s="560"/>
      <c r="EW87" s="560"/>
      <c r="EX87" s="560"/>
      <c r="EY87" s="560"/>
      <c r="EZ87" s="560"/>
      <c r="FA87" s="560"/>
      <c r="FB87" s="560"/>
      <c r="FC87" s="560"/>
      <c r="FD87" s="560"/>
      <c r="FE87" s="560"/>
      <c r="FF87" s="560"/>
      <c r="FG87" s="560"/>
      <c r="FH87" s="560"/>
      <c r="FI87" s="560"/>
      <c r="FJ87" s="560"/>
      <c r="FK87" s="560"/>
      <c r="FL87" s="560"/>
      <c r="FM87" s="560"/>
      <c r="FN87" s="560"/>
      <c r="FO87" s="560"/>
      <c r="FP87" s="560"/>
      <c r="FQ87" s="560"/>
      <c r="FR87" s="560"/>
      <c r="FS87" s="560"/>
      <c r="FT87" s="560"/>
      <c r="FU87" s="560"/>
      <c r="FV87" s="560"/>
      <c r="FW87" s="560"/>
      <c r="FX87" s="560"/>
      <c r="FY87" s="560"/>
      <c r="FZ87" s="560"/>
      <c r="GA87" s="560"/>
      <c r="GB87" s="560"/>
      <c r="GC87" s="560"/>
      <c r="GD87" s="560"/>
      <c r="GE87" s="560"/>
      <c r="GF87" s="560"/>
      <c r="GG87" s="560"/>
      <c r="GH87" s="560"/>
      <c r="GI87" s="560"/>
      <c r="GJ87" s="560"/>
      <c r="GK87" s="560"/>
      <c r="GL87" s="560"/>
      <c r="GM87" s="560"/>
      <c r="GN87" s="560"/>
      <c r="GO87" s="560"/>
      <c r="GP87" s="560"/>
      <c r="GQ87" s="560"/>
      <c r="GR87" s="560"/>
      <c r="GS87" s="560"/>
      <c r="GT87" s="560"/>
      <c r="GU87" s="560"/>
      <c r="GV87" s="560"/>
      <c r="GW87" s="560"/>
      <c r="GX87" s="560"/>
      <c r="GY87" s="560"/>
      <c r="GZ87" s="560"/>
      <c r="HA87" s="560"/>
      <c r="HB87" s="560"/>
      <c r="HC87" s="560"/>
      <c r="HD87" s="560"/>
      <c r="HE87" s="560"/>
      <c r="HF87" s="560"/>
      <c r="HG87" s="560"/>
      <c r="HH87" s="560"/>
      <c r="HI87" s="560"/>
      <c r="HJ87" s="560"/>
      <c r="HK87" s="560"/>
      <c r="HL87" s="560"/>
      <c r="HM87" s="560"/>
      <c r="HN87" s="560"/>
      <c r="HO87" s="560"/>
      <c r="HP87" s="560"/>
      <c r="HQ87" s="560"/>
      <c r="HR87" s="560"/>
      <c r="HS87" s="560"/>
      <c r="HT87" s="560"/>
      <c r="HU87" s="560"/>
      <c r="HV87" s="560"/>
      <c r="HW87" s="560"/>
      <c r="HX87" s="560"/>
      <c r="HY87" s="560"/>
      <c r="HZ87" s="560"/>
      <c r="IA87" s="560"/>
      <c r="IB87" s="560"/>
      <c r="IC87" s="560"/>
      <c r="ID87" s="560"/>
      <c r="IE87" s="560"/>
      <c r="IF87" s="560"/>
      <c r="IG87" s="560"/>
      <c r="IH87" s="560"/>
      <c r="II87" s="560"/>
      <c r="IJ87" s="560"/>
      <c r="IK87" s="560"/>
      <c r="IL87" s="560"/>
      <c r="IM87" s="560"/>
      <c r="IN87" s="560"/>
      <c r="IO87" s="560"/>
      <c r="IP87" s="560"/>
      <c r="IQ87" s="560"/>
      <c r="IR87" s="560"/>
      <c r="IS87" s="560"/>
      <c r="IT87" s="560"/>
      <c r="IU87" s="561"/>
    </row>
    <row r="88" spans="1:255" ht="15" customHeight="1">
      <c r="A88" s="593"/>
      <c r="B88" s="1218"/>
      <c r="C88" s="604"/>
      <c r="D88" s="644"/>
      <c r="E88" s="559"/>
      <c r="F88" s="560"/>
      <c r="G88" s="560"/>
      <c r="H88" s="560"/>
      <c r="I88" s="560"/>
      <c r="J88" s="560"/>
      <c r="K88" s="560"/>
      <c r="L88" s="560"/>
      <c r="M88" s="560"/>
      <c r="N88" s="560"/>
      <c r="O88" s="560"/>
      <c r="P88" s="560"/>
      <c r="Q88" s="560"/>
      <c r="R88" s="560"/>
      <c r="S88" s="560"/>
      <c r="T88" s="560"/>
      <c r="U88" s="560"/>
      <c r="V88" s="560"/>
      <c r="W88" s="560"/>
      <c r="X88" s="560"/>
      <c r="Y88" s="560"/>
      <c r="Z88" s="560"/>
      <c r="AA88" s="560"/>
      <c r="AB88" s="560"/>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560"/>
      <c r="BF88" s="560"/>
      <c r="BG88" s="560"/>
      <c r="BH88" s="560"/>
      <c r="BI88" s="560"/>
      <c r="BJ88" s="560"/>
      <c r="BK88" s="560"/>
      <c r="BL88" s="560"/>
      <c r="BM88" s="560"/>
      <c r="BN88" s="560"/>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560"/>
      <c r="CR88" s="560"/>
      <c r="CS88" s="560"/>
      <c r="CT88" s="560"/>
      <c r="CU88" s="560"/>
      <c r="CV88" s="560"/>
      <c r="CW88" s="560"/>
      <c r="CX88" s="560"/>
      <c r="CY88" s="560"/>
      <c r="CZ88" s="560"/>
      <c r="DA88" s="560"/>
      <c r="DB88" s="560"/>
      <c r="DC88" s="560"/>
      <c r="DD88" s="560"/>
      <c r="DE88" s="560"/>
      <c r="DF88" s="560"/>
      <c r="DG88" s="560"/>
      <c r="DH88" s="560"/>
      <c r="DI88" s="560"/>
      <c r="DJ88" s="560"/>
      <c r="DK88" s="560"/>
      <c r="DL88" s="560"/>
      <c r="DM88" s="560"/>
      <c r="DN88" s="560"/>
      <c r="DO88" s="560"/>
      <c r="DP88" s="560"/>
      <c r="DQ88" s="560"/>
      <c r="DR88" s="560"/>
      <c r="DS88" s="560"/>
      <c r="DT88" s="560"/>
      <c r="DU88" s="560"/>
      <c r="DV88" s="560"/>
      <c r="DW88" s="560"/>
      <c r="DX88" s="560"/>
      <c r="DY88" s="560"/>
      <c r="DZ88" s="560"/>
      <c r="EA88" s="560"/>
      <c r="EB88" s="560"/>
      <c r="EC88" s="560"/>
      <c r="ED88" s="560"/>
      <c r="EE88" s="560"/>
      <c r="EF88" s="560"/>
      <c r="EG88" s="560"/>
      <c r="EH88" s="560"/>
      <c r="EI88" s="560"/>
      <c r="EJ88" s="560"/>
      <c r="EK88" s="560"/>
      <c r="EL88" s="560"/>
      <c r="EM88" s="560"/>
      <c r="EN88" s="560"/>
      <c r="EO88" s="560"/>
      <c r="EP88" s="560"/>
      <c r="EQ88" s="560"/>
      <c r="ER88" s="560"/>
      <c r="ES88" s="560"/>
      <c r="ET88" s="560"/>
      <c r="EU88" s="560"/>
      <c r="EV88" s="560"/>
      <c r="EW88" s="560"/>
      <c r="EX88" s="560"/>
      <c r="EY88" s="560"/>
      <c r="EZ88" s="560"/>
      <c r="FA88" s="560"/>
      <c r="FB88" s="560"/>
      <c r="FC88" s="560"/>
      <c r="FD88" s="560"/>
      <c r="FE88" s="560"/>
      <c r="FF88" s="560"/>
      <c r="FG88" s="560"/>
      <c r="FH88" s="560"/>
      <c r="FI88" s="560"/>
      <c r="FJ88" s="560"/>
      <c r="FK88" s="560"/>
      <c r="FL88" s="560"/>
      <c r="FM88" s="560"/>
      <c r="FN88" s="560"/>
      <c r="FO88" s="560"/>
      <c r="FP88" s="560"/>
      <c r="FQ88" s="560"/>
      <c r="FR88" s="560"/>
      <c r="FS88" s="560"/>
      <c r="FT88" s="560"/>
      <c r="FU88" s="560"/>
      <c r="FV88" s="560"/>
      <c r="FW88" s="560"/>
      <c r="FX88" s="560"/>
      <c r="FY88" s="560"/>
      <c r="FZ88" s="560"/>
      <c r="GA88" s="560"/>
      <c r="GB88" s="560"/>
      <c r="GC88" s="560"/>
      <c r="GD88" s="560"/>
      <c r="GE88" s="560"/>
      <c r="GF88" s="560"/>
      <c r="GG88" s="560"/>
      <c r="GH88" s="560"/>
      <c r="GI88" s="560"/>
      <c r="GJ88" s="560"/>
      <c r="GK88" s="560"/>
      <c r="GL88" s="560"/>
      <c r="GM88" s="560"/>
      <c r="GN88" s="560"/>
      <c r="GO88" s="560"/>
      <c r="GP88" s="560"/>
      <c r="GQ88" s="560"/>
      <c r="GR88" s="560"/>
      <c r="GS88" s="560"/>
      <c r="GT88" s="560"/>
      <c r="GU88" s="560"/>
      <c r="GV88" s="560"/>
      <c r="GW88" s="560"/>
      <c r="GX88" s="560"/>
      <c r="GY88" s="560"/>
      <c r="GZ88" s="560"/>
      <c r="HA88" s="560"/>
      <c r="HB88" s="560"/>
      <c r="HC88" s="560"/>
      <c r="HD88" s="560"/>
      <c r="HE88" s="560"/>
      <c r="HF88" s="560"/>
      <c r="HG88" s="560"/>
      <c r="HH88" s="560"/>
      <c r="HI88" s="560"/>
      <c r="HJ88" s="560"/>
      <c r="HK88" s="560"/>
      <c r="HL88" s="560"/>
      <c r="HM88" s="560"/>
      <c r="HN88" s="560"/>
      <c r="HO88" s="560"/>
      <c r="HP88" s="560"/>
      <c r="HQ88" s="560"/>
      <c r="HR88" s="560"/>
      <c r="HS88" s="560"/>
      <c r="HT88" s="560"/>
      <c r="HU88" s="560"/>
      <c r="HV88" s="560"/>
      <c r="HW88" s="560"/>
      <c r="HX88" s="560"/>
      <c r="HY88" s="560"/>
      <c r="HZ88" s="560"/>
      <c r="IA88" s="560"/>
      <c r="IB88" s="560"/>
      <c r="IC88" s="560"/>
      <c r="ID88" s="560"/>
      <c r="IE88" s="560"/>
      <c r="IF88" s="560"/>
      <c r="IG88" s="560"/>
      <c r="IH88" s="560"/>
      <c r="II88" s="560"/>
      <c r="IJ88" s="560"/>
      <c r="IK88" s="560"/>
      <c r="IL88" s="560"/>
      <c r="IM88" s="560"/>
      <c r="IN88" s="560"/>
      <c r="IO88" s="560"/>
      <c r="IP88" s="560"/>
      <c r="IQ88" s="560"/>
      <c r="IR88" s="560"/>
      <c r="IS88" s="560"/>
      <c r="IT88" s="560"/>
      <c r="IU88" s="561"/>
    </row>
    <row r="89" spans="1:255" ht="15" customHeight="1">
      <c r="A89" s="593"/>
      <c r="B89" s="1218"/>
      <c r="C89" s="604"/>
      <c r="D89" s="640" t="s">
        <v>247</v>
      </c>
      <c r="E89" s="559"/>
      <c r="F89" s="560"/>
      <c r="G89" s="560"/>
      <c r="H89" s="560"/>
      <c r="I89" s="560"/>
      <c r="J89" s="560"/>
      <c r="K89" s="560"/>
      <c r="L89" s="560"/>
      <c r="M89" s="560"/>
      <c r="N89" s="560"/>
      <c r="O89" s="560"/>
      <c r="P89" s="560"/>
      <c r="Q89" s="560"/>
      <c r="R89" s="560"/>
      <c r="S89" s="560"/>
      <c r="T89" s="560"/>
      <c r="U89" s="560"/>
      <c r="V89" s="560"/>
      <c r="W89" s="560"/>
      <c r="X89" s="560"/>
      <c r="Y89" s="560"/>
      <c r="Z89" s="560"/>
      <c r="AA89" s="560"/>
      <c r="AB89" s="560"/>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560"/>
      <c r="BF89" s="560"/>
      <c r="BG89" s="560"/>
      <c r="BH89" s="560"/>
      <c r="BI89" s="560"/>
      <c r="BJ89" s="560"/>
      <c r="BK89" s="560"/>
      <c r="BL89" s="560"/>
      <c r="BM89" s="560"/>
      <c r="BN89" s="560"/>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560"/>
      <c r="CR89" s="560"/>
      <c r="CS89" s="560"/>
      <c r="CT89" s="560"/>
      <c r="CU89" s="560"/>
      <c r="CV89" s="560"/>
      <c r="CW89" s="560"/>
      <c r="CX89" s="560"/>
      <c r="CY89" s="560"/>
      <c r="CZ89" s="560"/>
      <c r="DA89" s="560"/>
      <c r="DB89" s="560"/>
      <c r="DC89" s="560"/>
      <c r="DD89" s="560"/>
      <c r="DE89" s="560"/>
      <c r="DF89" s="560"/>
      <c r="DG89" s="560"/>
      <c r="DH89" s="560"/>
      <c r="DI89" s="560"/>
      <c r="DJ89" s="560"/>
      <c r="DK89" s="560"/>
      <c r="DL89" s="560"/>
      <c r="DM89" s="560"/>
      <c r="DN89" s="560"/>
      <c r="DO89" s="560"/>
      <c r="DP89" s="560"/>
      <c r="DQ89" s="560"/>
      <c r="DR89" s="560"/>
      <c r="DS89" s="560"/>
      <c r="DT89" s="560"/>
      <c r="DU89" s="560"/>
      <c r="DV89" s="560"/>
      <c r="DW89" s="560"/>
      <c r="DX89" s="560"/>
      <c r="DY89" s="560"/>
      <c r="DZ89" s="560"/>
      <c r="EA89" s="560"/>
      <c r="EB89" s="560"/>
      <c r="EC89" s="560"/>
      <c r="ED89" s="560"/>
      <c r="EE89" s="560"/>
      <c r="EF89" s="560"/>
      <c r="EG89" s="560"/>
      <c r="EH89" s="560"/>
      <c r="EI89" s="560"/>
      <c r="EJ89" s="560"/>
      <c r="EK89" s="560"/>
      <c r="EL89" s="560"/>
      <c r="EM89" s="560"/>
      <c r="EN89" s="560"/>
      <c r="EO89" s="560"/>
      <c r="EP89" s="560"/>
      <c r="EQ89" s="560"/>
      <c r="ER89" s="560"/>
      <c r="ES89" s="560"/>
      <c r="ET89" s="560"/>
      <c r="EU89" s="560"/>
      <c r="EV89" s="560"/>
      <c r="EW89" s="560"/>
      <c r="EX89" s="560"/>
      <c r="EY89" s="560"/>
      <c r="EZ89" s="560"/>
      <c r="FA89" s="560"/>
      <c r="FB89" s="560"/>
      <c r="FC89" s="560"/>
      <c r="FD89" s="560"/>
      <c r="FE89" s="560"/>
      <c r="FF89" s="560"/>
      <c r="FG89" s="560"/>
      <c r="FH89" s="560"/>
      <c r="FI89" s="560"/>
      <c r="FJ89" s="560"/>
      <c r="FK89" s="560"/>
      <c r="FL89" s="560"/>
      <c r="FM89" s="560"/>
      <c r="FN89" s="560"/>
      <c r="FO89" s="560"/>
      <c r="FP89" s="560"/>
      <c r="FQ89" s="560"/>
      <c r="FR89" s="560"/>
      <c r="FS89" s="560"/>
      <c r="FT89" s="560"/>
      <c r="FU89" s="560"/>
      <c r="FV89" s="560"/>
      <c r="FW89" s="560"/>
      <c r="FX89" s="560"/>
      <c r="FY89" s="560"/>
      <c r="FZ89" s="560"/>
      <c r="GA89" s="560"/>
      <c r="GB89" s="560"/>
      <c r="GC89" s="560"/>
      <c r="GD89" s="560"/>
      <c r="GE89" s="560"/>
      <c r="GF89" s="560"/>
      <c r="GG89" s="560"/>
      <c r="GH89" s="560"/>
      <c r="GI89" s="560"/>
      <c r="GJ89" s="560"/>
      <c r="GK89" s="560"/>
      <c r="GL89" s="560"/>
      <c r="GM89" s="560"/>
      <c r="GN89" s="560"/>
      <c r="GO89" s="560"/>
      <c r="GP89" s="560"/>
      <c r="GQ89" s="560"/>
      <c r="GR89" s="560"/>
      <c r="GS89" s="560"/>
      <c r="GT89" s="560"/>
      <c r="GU89" s="560"/>
      <c r="GV89" s="560"/>
      <c r="GW89" s="560"/>
      <c r="GX89" s="560"/>
      <c r="GY89" s="560"/>
      <c r="GZ89" s="560"/>
      <c r="HA89" s="560"/>
      <c r="HB89" s="560"/>
      <c r="HC89" s="560"/>
      <c r="HD89" s="560"/>
      <c r="HE89" s="560"/>
      <c r="HF89" s="560"/>
      <c r="HG89" s="560"/>
      <c r="HH89" s="560"/>
      <c r="HI89" s="560"/>
      <c r="HJ89" s="560"/>
      <c r="HK89" s="560"/>
      <c r="HL89" s="560"/>
      <c r="HM89" s="560"/>
      <c r="HN89" s="560"/>
      <c r="HO89" s="560"/>
      <c r="HP89" s="560"/>
      <c r="HQ89" s="560"/>
      <c r="HR89" s="560"/>
      <c r="HS89" s="560"/>
      <c r="HT89" s="560"/>
      <c r="HU89" s="560"/>
      <c r="HV89" s="560"/>
      <c r="HW89" s="560"/>
      <c r="HX89" s="560"/>
      <c r="HY89" s="560"/>
      <c r="HZ89" s="560"/>
      <c r="IA89" s="560"/>
      <c r="IB89" s="560"/>
      <c r="IC89" s="560"/>
      <c r="ID89" s="560"/>
      <c r="IE89" s="560"/>
      <c r="IF89" s="560"/>
      <c r="IG89" s="560"/>
      <c r="IH89" s="560"/>
      <c r="II89" s="560"/>
      <c r="IJ89" s="560"/>
      <c r="IK89" s="560"/>
      <c r="IL89" s="560"/>
      <c r="IM89" s="560"/>
      <c r="IN89" s="560"/>
      <c r="IO89" s="560"/>
      <c r="IP89" s="560"/>
      <c r="IQ89" s="560"/>
      <c r="IR89" s="560"/>
      <c r="IS89" s="560"/>
      <c r="IT89" s="560"/>
      <c r="IU89" s="561"/>
    </row>
    <row r="90" spans="1:255" ht="24.95" customHeight="1">
      <c r="A90" s="593"/>
      <c r="B90" s="1218"/>
      <c r="C90" s="604"/>
      <c r="D90" s="640" t="s">
        <v>1541</v>
      </c>
      <c r="E90" s="559"/>
      <c r="F90" s="560"/>
      <c r="G90" s="560"/>
      <c r="H90" s="560"/>
      <c r="I90" s="560"/>
      <c r="J90" s="560"/>
      <c r="K90" s="560"/>
      <c r="L90" s="560"/>
      <c r="M90" s="560"/>
      <c r="N90" s="560"/>
      <c r="O90" s="560"/>
      <c r="P90" s="560"/>
      <c r="Q90" s="560"/>
      <c r="R90" s="560"/>
      <c r="S90" s="560"/>
      <c r="T90" s="560"/>
      <c r="U90" s="560"/>
      <c r="V90" s="560"/>
      <c r="W90" s="560"/>
      <c r="X90" s="560"/>
      <c r="Y90" s="560"/>
      <c r="Z90" s="560"/>
      <c r="AA90" s="560"/>
      <c r="AB90" s="560"/>
      <c r="AC90" s="560"/>
      <c r="AD90" s="560"/>
      <c r="AE90" s="560"/>
      <c r="AF90" s="560"/>
      <c r="AG90" s="560"/>
      <c r="AH90" s="560"/>
      <c r="AI90" s="560"/>
      <c r="AJ90" s="560"/>
      <c r="AK90" s="560"/>
      <c r="AL90" s="560"/>
      <c r="AM90" s="560"/>
      <c r="AN90" s="560"/>
      <c r="AO90" s="560"/>
      <c r="AP90" s="560"/>
      <c r="AQ90" s="560"/>
      <c r="AR90" s="560"/>
      <c r="AS90" s="560"/>
      <c r="AT90" s="560"/>
      <c r="AU90" s="560"/>
      <c r="AV90" s="560"/>
      <c r="AW90" s="560"/>
      <c r="AX90" s="560"/>
      <c r="AY90" s="560"/>
      <c r="AZ90" s="560"/>
      <c r="BA90" s="560"/>
      <c r="BB90" s="560"/>
      <c r="BC90" s="560"/>
      <c r="BD90" s="560"/>
      <c r="BE90" s="560"/>
      <c r="BF90" s="560"/>
      <c r="BG90" s="560"/>
      <c r="BH90" s="560"/>
      <c r="BI90" s="560"/>
      <c r="BJ90" s="560"/>
      <c r="BK90" s="560"/>
      <c r="BL90" s="560"/>
      <c r="BM90" s="560"/>
      <c r="BN90" s="560"/>
      <c r="BO90" s="560"/>
      <c r="BP90" s="560"/>
      <c r="BQ90" s="560"/>
      <c r="BR90" s="560"/>
      <c r="BS90" s="560"/>
      <c r="BT90" s="560"/>
      <c r="BU90" s="560"/>
      <c r="BV90" s="560"/>
      <c r="BW90" s="560"/>
      <c r="BX90" s="560"/>
      <c r="BY90" s="560"/>
      <c r="BZ90" s="560"/>
      <c r="CA90" s="560"/>
      <c r="CB90" s="560"/>
      <c r="CC90" s="560"/>
      <c r="CD90" s="560"/>
      <c r="CE90" s="560"/>
      <c r="CF90" s="560"/>
      <c r="CG90" s="560"/>
      <c r="CH90" s="560"/>
      <c r="CI90" s="560"/>
      <c r="CJ90" s="560"/>
      <c r="CK90" s="560"/>
      <c r="CL90" s="560"/>
      <c r="CM90" s="560"/>
      <c r="CN90" s="560"/>
      <c r="CO90" s="560"/>
      <c r="CP90" s="560"/>
      <c r="CQ90" s="560"/>
      <c r="CR90" s="560"/>
      <c r="CS90" s="560"/>
      <c r="CT90" s="560"/>
      <c r="CU90" s="560"/>
      <c r="CV90" s="560"/>
      <c r="CW90" s="560"/>
      <c r="CX90" s="560"/>
      <c r="CY90" s="560"/>
      <c r="CZ90" s="560"/>
      <c r="DA90" s="560"/>
      <c r="DB90" s="560"/>
      <c r="DC90" s="560"/>
      <c r="DD90" s="560"/>
      <c r="DE90" s="560"/>
      <c r="DF90" s="560"/>
      <c r="DG90" s="560"/>
      <c r="DH90" s="560"/>
      <c r="DI90" s="560"/>
      <c r="DJ90" s="560"/>
      <c r="DK90" s="560"/>
      <c r="DL90" s="560"/>
      <c r="DM90" s="560"/>
      <c r="DN90" s="560"/>
      <c r="DO90" s="560"/>
      <c r="DP90" s="560"/>
      <c r="DQ90" s="560"/>
      <c r="DR90" s="560"/>
      <c r="DS90" s="560"/>
      <c r="DT90" s="560"/>
      <c r="DU90" s="560"/>
      <c r="DV90" s="560"/>
      <c r="DW90" s="560"/>
      <c r="DX90" s="560"/>
      <c r="DY90" s="560"/>
      <c r="DZ90" s="560"/>
      <c r="EA90" s="560"/>
      <c r="EB90" s="560"/>
      <c r="EC90" s="560"/>
      <c r="ED90" s="560"/>
      <c r="EE90" s="560"/>
      <c r="EF90" s="560"/>
      <c r="EG90" s="560"/>
      <c r="EH90" s="560"/>
      <c r="EI90" s="560"/>
      <c r="EJ90" s="560"/>
      <c r="EK90" s="560"/>
      <c r="EL90" s="560"/>
      <c r="EM90" s="560"/>
      <c r="EN90" s="560"/>
      <c r="EO90" s="560"/>
      <c r="EP90" s="560"/>
      <c r="EQ90" s="560"/>
      <c r="ER90" s="560"/>
      <c r="ES90" s="560"/>
      <c r="ET90" s="560"/>
      <c r="EU90" s="560"/>
      <c r="EV90" s="560"/>
      <c r="EW90" s="560"/>
      <c r="EX90" s="560"/>
      <c r="EY90" s="560"/>
      <c r="EZ90" s="560"/>
      <c r="FA90" s="560"/>
      <c r="FB90" s="560"/>
      <c r="FC90" s="560"/>
      <c r="FD90" s="560"/>
      <c r="FE90" s="560"/>
      <c r="FF90" s="560"/>
      <c r="FG90" s="560"/>
      <c r="FH90" s="560"/>
      <c r="FI90" s="560"/>
      <c r="FJ90" s="560"/>
      <c r="FK90" s="560"/>
      <c r="FL90" s="560"/>
      <c r="FM90" s="560"/>
      <c r="FN90" s="560"/>
      <c r="FO90" s="560"/>
      <c r="FP90" s="560"/>
      <c r="FQ90" s="560"/>
      <c r="FR90" s="560"/>
      <c r="FS90" s="560"/>
      <c r="FT90" s="560"/>
      <c r="FU90" s="560"/>
      <c r="FV90" s="560"/>
      <c r="FW90" s="560"/>
      <c r="FX90" s="560"/>
      <c r="FY90" s="560"/>
      <c r="FZ90" s="560"/>
      <c r="GA90" s="560"/>
      <c r="GB90" s="560"/>
      <c r="GC90" s="560"/>
      <c r="GD90" s="560"/>
      <c r="GE90" s="560"/>
      <c r="GF90" s="560"/>
      <c r="GG90" s="560"/>
      <c r="GH90" s="560"/>
      <c r="GI90" s="560"/>
      <c r="GJ90" s="560"/>
      <c r="GK90" s="560"/>
      <c r="GL90" s="560"/>
      <c r="GM90" s="560"/>
      <c r="GN90" s="560"/>
      <c r="GO90" s="560"/>
      <c r="GP90" s="560"/>
      <c r="GQ90" s="560"/>
      <c r="GR90" s="560"/>
      <c r="GS90" s="560"/>
      <c r="GT90" s="560"/>
      <c r="GU90" s="560"/>
      <c r="GV90" s="560"/>
      <c r="GW90" s="560"/>
      <c r="GX90" s="560"/>
      <c r="GY90" s="560"/>
      <c r="GZ90" s="560"/>
      <c r="HA90" s="560"/>
      <c r="HB90" s="560"/>
      <c r="HC90" s="560"/>
      <c r="HD90" s="560"/>
      <c r="HE90" s="560"/>
      <c r="HF90" s="560"/>
      <c r="HG90" s="560"/>
      <c r="HH90" s="560"/>
      <c r="HI90" s="560"/>
      <c r="HJ90" s="560"/>
      <c r="HK90" s="560"/>
      <c r="HL90" s="560"/>
      <c r="HM90" s="560"/>
      <c r="HN90" s="560"/>
      <c r="HO90" s="560"/>
      <c r="HP90" s="560"/>
      <c r="HQ90" s="560"/>
      <c r="HR90" s="560"/>
      <c r="HS90" s="560"/>
      <c r="HT90" s="560"/>
      <c r="HU90" s="560"/>
      <c r="HV90" s="560"/>
      <c r="HW90" s="560"/>
      <c r="HX90" s="560"/>
      <c r="HY90" s="560"/>
      <c r="HZ90" s="560"/>
      <c r="IA90" s="560"/>
      <c r="IB90" s="560"/>
      <c r="IC90" s="560"/>
      <c r="ID90" s="560"/>
      <c r="IE90" s="560"/>
      <c r="IF90" s="560"/>
      <c r="IG90" s="560"/>
      <c r="IH90" s="560"/>
      <c r="II90" s="560"/>
      <c r="IJ90" s="560"/>
      <c r="IK90" s="560"/>
      <c r="IL90" s="560"/>
      <c r="IM90" s="560"/>
      <c r="IN90" s="560"/>
      <c r="IO90" s="560"/>
      <c r="IP90" s="560"/>
      <c r="IQ90" s="560"/>
      <c r="IR90" s="560"/>
      <c r="IS90" s="560"/>
      <c r="IT90" s="560"/>
      <c r="IU90" s="561"/>
    </row>
    <row r="91" spans="1:255" ht="35.1" customHeight="1">
      <c r="A91" s="593"/>
      <c r="B91" s="1218"/>
      <c r="C91" s="604"/>
      <c r="D91" s="640" t="s">
        <v>1542</v>
      </c>
      <c r="E91" s="559"/>
      <c r="F91" s="560"/>
      <c r="G91" s="560"/>
      <c r="H91" s="560"/>
      <c r="I91" s="560"/>
      <c r="J91" s="560"/>
      <c r="K91" s="560"/>
      <c r="L91" s="560"/>
      <c r="M91" s="560"/>
      <c r="N91" s="560"/>
      <c r="O91" s="560"/>
      <c r="P91" s="560"/>
      <c r="Q91" s="560"/>
      <c r="R91" s="560"/>
      <c r="S91" s="560"/>
      <c r="T91" s="560"/>
      <c r="U91" s="560"/>
      <c r="V91" s="560"/>
      <c r="W91" s="560"/>
      <c r="X91" s="560"/>
      <c r="Y91" s="560"/>
      <c r="Z91" s="560"/>
      <c r="AA91" s="560"/>
      <c r="AB91" s="560"/>
      <c r="AC91" s="560"/>
      <c r="AD91" s="560"/>
      <c r="AE91" s="560"/>
      <c r="AF91" s="560"/>
      <c r="AG91" s="560"/>
      <c r="AH91" s="560"/>
      <c r="AI91" s="560"/>
      <c r="AJ91" s="560"/>
      <c r="AK91" s="560"/>
      <c r="AL91" s="560"/>
      <c r="AM91" s="560"/>
      <c r="AN91" s="560"/>
      <c r="AO91" s="560"/>
      <c r="AP91" s="560"/>
      <c r="AQ91" s="560"/>
      <c r="AR91" s="560"/>
      <c r="AS91" s="560"/>
      <c r="AT91" s="560"/>
      <c r="AU91" s="560"/>
      <c r="AV91" s="560"/>
      <c r="AW91" s="560"/>
      <c r="AX91" s="560"/>
      <c r="AY91" s="560"/>
      <c r="AZ91" s="560"/>
      <c r="BA91" s="560"/>
      <c r="BB91" s="560"/>
      <c r="BC91" s="560"/>
      <c r="BD91" s="560"/>
      <c r="BE91" s="560"/>
      <c r="BF91" s="560"/>
      <c r="BG91" s="560"/>
      <c r="BH91" s="560"/>
      <c r="BI91" s="560"/>
      <c r="BJ91" s="560"/>
      <c r="BK91" s="560"/>
      <c r="BL91" s="560"/>
      <c r="BM91" s="560"/>
      <c r="BN91" s="560"/>
      <c r="BO91" s="560"/>
      <c r="BP91" s="560"/>
      <c r="BQ91" s="560"/>
      <c r="BR91" s="560"/>
      <c r="BS91" s="560"/>
      <c r="BT91" s="560"/>
      <c r="BU91" s="560"/>
      <c r="BV91" s="560"/>
      <c r="BW91" s="560"/>
      <c r="BX91" s="560"/>
      <c r="BY91" s="560"/>
      <c r="BZ91" s="560"/>
      <c r="CA91" s="560"/>
      <c r="CB91" s="560"/>
      <c r="CC91" s="560"/>
      <c r="CD91" s="560"/>
      <c r="CE91" s="560"/>
      <c r="CF91" s="560"/>
      <c r="CG91" s="560"/>
      <c r="CH91" s="560"/>
      <c r="CI91" s="560"/>
      <c r="CJ91" s="560"/>
      <c r="CK91" s="560"/>
      <c r="CL91" s="560"/>
      <c r="CM91" s="560"/>
      <c r="CN91" s="560"/>
      <c r="CO91" s="560"/>
      <c r="CP91" s="560"/>
      <c r="CQ91" s="560"/>
      <c r="CR91" s="560"/>
      <c r="CS91" s="560"/>
      <c r="CT91" s="560"/>
      <c r="CU91" s="560"/>
      <c r="CV91" s="560"/>
      <c r="CW91" s="560"/>
      <c r="CX91" s="560"/>
      <c r="CY91" s="560"/>
      <c r="CZ91" s="560"/>
      <c r="DA91" s="560"/>
      <c r="DB91" s="560"/>
      <c r="DC91" s="560"/>
      <c r="DD91" s="560"/>
      <c r="DE91" s="560"/>
      <c r="DF91" s="560"/>
      <c r="DG91" s="560"/>
      <c r="DH91" s="560"/>
      <c r="DI91" s="560"/>
      <c r="DJ91" s="560"/>
      <c r="DK91" s="560"/>
      <c r="DL91" s="560"/>
      <c r="DM91" s="560"/>
      <c r="DN91" s="560"/>
      <c r="DO91" s="560"/>
      <c r="DP91" s="560"/>
      <c r="DQ91" s="560"/>
      <c r="DR91" s="560"/>
      <c r="DS91" s="560"/>
      <c r="DT91" s="560"/>
      <c r="DU91" s="560"/>
      <c r="DV91" s="560"/>
      <c r="DW91" s="560"/>
      <c r="DX91" s="560"/>
      <c r="DY91" s="560"/>
      <c r="DZ91" s="560"/>
      <c r="EA91" s="560"/>
      <c r="EB91" s="560"/>
      <c r="EC91" s="560"/>
      <c r="ED91" s="560"/>
      <c r="EE91" s="560"/>
      <c r="EF91" s="560"/>
      <c r="EG91" s="560"/>
      <c r="EH91" s="560"/>
      <c r="EI91" s="560"/>
      <c r="EJ91" s="560"/>
      <c r="EK91" s="560"/>
      <c r="EL91" s="560"/>
      <c r="EM91" s="560"/>
      <c r="EN91" s="560"/>
      <c r="EO91" s="560"/>
      <c r="EP91" s="560"/>
      <c r="EQ91" s="560"/>
      <c r="ER91" s="560"/>
      <c r="ES91" s="560"/>
      <c r="ET91" s="560"/>
      <c r="EU91" s="560"/>
      <c r="EV91" s="560"/>
      <c r="EW91" s="560"/>
      <c r="EX91" s="560"/>
      <c r="EY91" s="560"/>
      <c r="EZ91" s="560"/>
      <c r="FA91" s="560"/>
      <c r="FB91" s="560"/>
      <c r="FC91" s="560"/>
      <c r="FD91" s="560"/>
      <c r="FE91" s="560"/>
      <c r="FF91" s="560"/>
      <c r="FG91" s="560"/>
      <c r="FH91" s="560"/>
      <c r="FI91" s="560"/>
      <c r="FJ91" s="560"/>
      <c r="FK91" s="560"/>
      <c r="FL91" s="560"/>
      <c r="FM91" s="560"/>
      <c r="FN91" s="560"/>
      <c r="FO91" s="560"/>
      <c r="FP91" s="560"/>
      <c r="FQ91" s="560"/>
      <c r="FR91" s="560"/>
      <c r="FS91" s="560"/>
      <c r="FT91" s="560"/>
      <c r="FU91" s="560"/>
      <c r="FV91" s="560"/>
      <c r="FW91" s="560"/>
      <c r="FX91" s="560"/>
      <c r="FY91" s="560"/>
      <c r="FZ91" s="560"/>
      <c r="GA91" s="560"/>
      <c r="GB91" s="560"/>
      <c r="GC91" s="560"/>
      <c r="GD91" s="560"/>
      <c r="GE91" s="560"/>
      <c r="GF91" s="560"/>
      <c r="GG91" s="560"/>
      <c r="GH91" s="560"/>
      <c r="GI91" s="560"/>
      <c r="GJ91" s="560"/>
      <c r="GK91" s="560"/>
      <c r="GL91" s="560"/>
      <c r="GM91" s="560"/>
      <c r="GN91" s="560"/>
      <c r="GO91" s="560"/>
      <c r="GP91" s="560"/>
      <c r="GQ91" s="560"/>
      <c r="GR91" s="560"/>
      <c r="GS91" s="560"/>
      <c r="GT91" s="560"/>
      <c r="GU91" s="560"/>
      <c r="GV91" s="560"/>
      <c r="GW91" s="560"/>
      <c r="GX91" s="560"/>
      <c r="GY91" s="560"/>
      <c r="GZ91" s="560"/>
      <c r="HA91" s="560"/>
      <c r="HB91" s="560"/>
      <c r="HC91" s="560"/>
      <c r="HD91" s="560"/>
      <c r="HE91" s="560"/>
      <c r="HF91" s="560"/>
      <c r="HG91" s="560"/>
      <c r="HH91" s="560"/>
      <c r="HI91" s="560"/>
      <c r="HJ91" s="560"/>
      <c r="HK91" s="560"/>
      <c r="HL91" s="560"/>
      <c r="HM91" s="560"/>
      <c r="HN91" s="560"/>
      <c r="HO91" s="560"/>
      <c r="HP91" s="560"/>
      <c r="HQ91" s="560"/>
      <c r="HR91" s="560"/>
      <c r="HS91" s="560"/>
      <c r="HT91" s="560"/>
      <c r="HU91" s="560"/>
      <c r="HV91" s="560"/>
      <c r="HW91" s="560"/>
      <c r="HX91" s="560"/>
      <c r="HY91" s="560"/>
      <c r="HZ91" s="560"/>
      <c r="IA91" s="560"/>
      <c r="IB91" s="560"/>
      <c r="IC91" s="560"/>
      <c r="ID91" s="560"/>
      <c r="IE91" s="560"/>
      <c r="IF91" s="560"/>
      <c r="IG91" s="560"/>
      <c r="IH91" s="560"/>
      <c r="II91" s="560"/>
      <c r="IJ91" s="560"/>
      <c r="IK91" s="560"/>
      <c r="IL91" s="560"/>
      <c r="IM91" s="560"/>
      <c r="IN91" s="560"/>
      <c r="IO91" s="560"/>
      <c r="IP91" s="560"/>
      <c r="IQ91" s="560"/>
      <c r="IR91" s="560"/>
      <c r="IS91" s="560"/>
      <c r="IT91" s="560"/>
      <c r="IU91" s="561"/>
    </row>
    <row r="92" spans="1:255" ht="35.1" customHeight="1">
      <c r="A92" s="593"/>
      <c r="B92" s="1218"/>
      <c r="C92" s="604"/>
      <c r="D92" s="640" t="s">
        <v>1543</v>
      </c>
      <c r="E92" s="559"/>
      <c r="F92" s="560"/>
      <c r="G92" s="560"/>
      <c r="H92" s="560"/>
      <c r="I92" s="560"/>
      <c r="J92" s="560"/>
      <c r="K92" s="560"/>
      <c r="L92" s="560"/>
      <c r="M92" s="560"/>
      <c r="N92" s="560"/>
      <c r="O92" s="560"/>
      <c r="P92" s="560"/>
      <c r="Q92" s="560"/>
      <c r="R92" s="560"/>
      <c r="S92" s="560"/>
      <c r="T92" s="560"/>
      <c r="U92" s="560"/>
      <c r="V92" s="560"/>
      <c r="W92" s="560"/>
      <c r="X92" s="560"/>
      <c r="Y92" s="560"/>
      <c r="Z92" s="560"/>
      <c r="AA92" s="560"/>
      <c r="AB92" s="560"/>
      <c r="AC92" s="560"/>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560"/>
      <c r="BF92" s="560"/>
      <c r="BG92" s="560"/>
      <c r="BH92" s="560"/>
      <c r="BI92" s="560"/>
      <c r="BJ92" s="560"/>
      <c r="BK92" s="560"/>
      <c r="BL92" s="560"/>
      <c r="BM92" s="560"/>
      <c r="BN92" s="560"/>
      <c r="BO92" s="560"/>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560"/>
      <c r="CR92" s="560"/>
      <c r="CS92" s="560"/>
      <c r="CT92" s="560"/>
      <c r="CU92" s="560"/>
      <c r="CV92" s="560"/>
      <c r="CW92" s="560"/>
      <c r="CX92" s="560"/>
      <c r="CY92" s="560"/>
      <c r="CZ92" s="560"/>
      <c r="DA92" s="560"/>
      <c r="DB92" s="560"/>
      <c r="DC92" s="560"/>
      <c r="DD92" s="560"/>
      <c r="DE92" s="560"/>
      <c r="DF92" s="560"/>
      <c r="DG92" s="560"/>
      <c r="DH92" s="560"/>
      <c r="DI92" s="560"/>
      <c r="DJ92" s="560"/>
      <c r="DK92" s="560"/>
      <c r="DL92" s="560"/>
      <c r="DM92" s="560"/>
      <c r="DN92" s="560"/>
      <c r="DO92" s="560"/>
      <c r="DP92" s="560"/>
      <c r="DQ92" s="560"/>
      <c r="DR92" s="560"/>
      <c r="DS92" s="560"/>
      <c r="DT92" s="560"/>
      <c r="DU92" s="560"/>
      <c r="DV92" s="560"/>
      <c r="DW92" s="560"/>
      <c r="DX92" s="560"/>
      <c r="DY92" s="560"/>
      <c r="DZ92" s="560"/>
      <c r="EA92" s="560"/>
      <c r="EB92" s="560"/>
      <c r="EC92" s="560"/>
      <c r="ED92" s="560"/>
      <c r="EE92" s="560"/>
      <c r="EF92" s="560"/>
      <c r="EG92" s="560"/>
      <c r="EH92" s="560"/>
      <c r="EI92" s="560"/>
      <c r="EJ92" s="560"/>
      <c r="EK92" s="560"/>
      <c r="EL92" s="560"/>
      <c r="EM92" s="560"/>
      <c r="EN92" s="560"/>
      <c r="EO92" s="560"/>
      <c r="EP92" s="560"/>
      <c r="EQ92" s="560"/>
      <c r="ER92" s="560"/>
      <c r="ES92" s="560"/>
      <c r="ET92" s="560"/>
      <c r="EU92" s="560"/>
      <c r="EV92" s="560"/>
      <c r="EW92" s="560"/>
      <c r="EX92" s="560"/>
      <c r="EY92" s="560"/>
      <c r="EZ92" s="560"/>
      <c r="FA92" s="560"/>
      <c r="FB92" s="560"/>
      <c r="FC92" s="560"/>
      <c r="FD92" s="560"/>
      <c r="FE92" s="560"/>
      <c r="FF92" s="560"/>
      <c r="FG92" s="560"/>
      <c r="FH92" s="560"/>
      <c r="FI92" s="560"/>
      <c r="FJ92" s="560"/>
      <c r="FK92" s="560"/>
      <c r="FL92" s="560"/>
      <c r="FM92" s="560"/>
      <c r="FN92" s="560"/>
      <c r="FO92" s="560"/>
      <c r="FP92" s="560"/>
      <c r="FQ92" s="560"/>
      <c r="FR92" s="560"/>
      <c r="FS92" s="560"/>
      <c r="FT92" s="560"/>
      <c r="FU92" s="560"/>
      <c r="FV92" s="560"/>
      <c r="FW92" s="560"/>
      <c r="FX92" s="560"/>
      <c r="FY92" s="560"/>
      <c r="FZ92" s="560"/>
      <c r="GA92" s="560"/>
      <c r="GB92" s="560"/>
      <c r="GC92" s="560"/>
      <c r="GD92" s="560"/>
      <c r="GE92" s="560"/>
      <c r="GF92" s="560"/>
      <c r="GG92" s="560"/>
      <c r="GH92" s="560"/>
      <c r="GI92" s="560"/>
      <c r="GJ92" s="560"/>
      <c r="GK92" s="560"/>
      <c r="GL92" s="560"/>
      <c r="GM92" s="560"/>
      <c r="GN92" s="560"/>
      <c r="GO92" s="560"/>
      <c r="GP92" s="560"/>
      <c r="GQ92" s="560"/>
      <c r="GR92" s="560"/>
      <c r="GS92" s="560"/>
      <c r="GT92" s="560"/>
      <c r="GU92" s="560"/>
      <c r="GV92" s="560"/>
      <c r="GW92" s="560"/>
      <c r="GX92" s="560"/>
      <c r="GY92" s="560"/>
      <c r="GZ92" s="560"/>
      <c r="HA92" s="560"/>
      <c r="HB92" s="560"/>
      <c r="HC92" s="560"/>
      <c r="HD92" s="560"/>
      <c r="HE92" s="560"/>
      <c r="HF92" s="560"/>
      <c r="HG92" s="560"/>
      <c r="HH92" s="560"/>
      <c r="HI92" s="560"/>
      <c r="HJ92" s="560"/>
      <c r="HK92" s="560"/>
      <c r="HL92" s="560"/>
      <c r="HM92" s="560"/>
      <c r="HN92" s="560"/>
      <c r="HO92" s="560"/>
      <c r="HP92" s="560"/>
      <c r="HQ92" s="560"/>
      <c r="HR92" s="560"/>
      <c r="HS92" s="560"/>
      <c r="HT92" s="560"/>
      <c r="HU92" s="560"/>
      <c r="HV92" s="560"/>
      <c r="HW92" s="560"/>
      <c r="HX92" s="560"/>
      <c r="HY92" s="560"/>
      <c r="HZ92" s="560"/>
      <c r="IA92" s="560"/>
      <c r="IB92" s="560"/>
      <c r="IC92" s="560"/>
      <c r="ID92" s="560"/>
      <c r="IE92" s="560"/>
      <c r="IF92" s="560"/>
      <c r="IG92" s="560"/>
      <c r="IH92" s="560"/>
      <c r="II92" s="560"/>
      <c r="IJ92" s="560"/>
      <c r="IK92" s="560"/>
      <c r="IL92" s="560"/>
      <c r="IM92" s="560"/>
      <c r="IN92" s="560"/>
      <c r="IO92" s="560"/>
      <c r="IP92" s="560"/>
      <c r="IQ92" s="560"/>
      <c r="IR92" s="560"/>
      <c r="IS92" s="560"/>
      <c r="IT92" s="560"/>
      <c r="IU92" s="561"/>
    </row>
    <row r="93" spans="1:255" ht="65.099999999999994" customHeight="1">
      <c r="A93" s="593"/>
      <c r="B93" s="1218"/>
      <c r="C93" s="604"/>
      <c r="D93" s="645" t="s">
        <v>1544</v>
      </c>
      <c r="E93" s="559"/>
      <c r="F93" s="560"/>
      <c r="G93" s="560"/>
      <c r="H93" s="560"/>
      <c r="I93" s="560"/>
      <c r="J93" s="560"/>
      <c r="K93" s="560"/>
      <c r="L93" s="560"/>
      <c r="M93" s="560"/>
      <c r="N93" s="560"/>
      <c r="O93" s="560"/>
      <c r="P93" s="560"/>
      <c r="Q93" s="560"/>
      <c r="R93" s="560"/>
      <c r="S93" s="560"/>
      <c r="T93" s="560"/>
      <c r="U93" s="560"/>
      <c r="V93" s="560"/>
      <c r="W93" s="560"/>
      <c r="X93" s="560"/>
      <c r="Y93" s="560"/>
      <c r="Z93" s="560"/>
      <c r="AA93" s="560"/>
      <c r="AB93" s="560"/>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560"/>
      <c r="BF93" s="560"/>
      <c r="BG93" s="560"/>
      <c r="BH93" s="560"/>
      <c r="BI93" s="560"/>
      <c r="BJ93" s="560"/>
      <c r="BK93" s="560"/>
      <c r="BL93" s="560"/>
      <c r="BM93" s="560"/>
      <c r="BN93" s="560"/>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560"/>
      <c r="CR93" s="560"/>
      <c r="CS93" s="560"/>
      <c r="CT93" s="560"/>
      <c r="CU93" s="560"/>
      <c r="CV93" s="560"/>
      <c r="CW93" s="560"/>
      <c r="CX93" s="560"/>
      <c r="CY93" s="560"/>
      <c r="CZ93" s="560"/>
      <c r="DA93" s="560"/>
      <c r="DB93" s="560"/>
      <c r="DC93" s="560"/>
      <c r="DD93" s="560"/>
      <c r="DE93" s="560"/>
      <c r="DF93" s="560"/>
      <c r="DG93" s="560"/>
      <c r="DH93" s="560"/>
      <c r="DI93" s="560"/>
      <c r="DJ93" s="560"/>
      <c r="DK93" s="560"/>
      <c r="DL93" s="560"/>
      <c r="DM93" s="560"/>
      <c r="DN93" s="560"/>
      <c r="DO93" s="560"/>
      <c r="DP93" s="560"/>
      <c r="DQ93" s="560"/>
      <c r="DR93" s="560"/>
      <c r="DS93" s="560"/>
      <c r="DT93" s="560"/>
      <c r="DU93" s="560"/>
      <c r="DV93" s="560"/>
      <c r="DW93" s="560"/>
      <c r="DX93" s="560"/>
      <c r="DY93" s="560"/>
      <c r="DZ93" s="560"/>
      <c r="EA93" s="560"/>
      <c r="EB93" s="560"/>
      <c r="EC93" s="560"/>
      <c r="ED93" s="560"/>
      <c r="EE93" s="560"/>
      <c r="EF93" s="560"/>
      <c r="EG93" s="560"/>
      <c r="EH93" s="560"/>
      <c r="EI93" s="560"/>
      <c r="EJ93" s="560"/>
      <c r="EK93" s="560"/>
      <c r="EL93" s="560"/>
      <c r="EM93" s="560"/>
      <c r="EN93" s="560"/>
      <c r="EO93" s="560"/>
      <c r="EP93" s="560"/>
      <c r="EQ93" s="560"/>
      <c r="ER93" s="560"/>
      <c r="ES93" s="560"/>
      <c r="ET93" s="560"/>
      <c r="EU93" s="560"/>
      <c r="EV93" s="560"/>
      <c r="EW93" s="560"/>
      <c r="EX93" s="560"/>
      <c r="EY93" s="560"/>
      <c r="EZ93" s="560"/>
      <c r="FA93" s="560"/>
      <c r="FB93" s="560"/>
      <c r="FC93" s="560"/>
      <c r="FD93" s="560"/>
      <c r="FE93" s="560"/>
      <c r="FF93" s="560"/>
      <c r="FG93" s="560"/>
      <c r="FH93" s="560"/>
      <c r="FI93" s="560"/>
      <c r="FJ93" s="560"/>
      <c r="FK93" s="560"/>
      <c r="FL93" s="560"/>
      <c r="FM93" s="560"/>
      <c r="FN93" s="560"/>
      <c r="FO93" s="560"/>
      <c r="FP93" s="560"/>
      <c r="FQ93" s="560"/>
      <c r="FR93" s="560"/>
      <c r="FS93" s="560"/>
      <c r="FT93" s="560"/>
      <c r="FU93" s="560"/>
      <c r="FV93" s="560"/>
      <c r="FW93" s="560"/>
      <c r="FX93" s="560"/>
      <c r="FY93" s="560"/>
      <c r="FZ93" s="560"/>
      <c r="GA93" s="560"/>
      <c r="GB93" s="560"/>
      <c r="GC93" s="560"/>
      <c r="GD93" s="560"/>
      <c r="GE93" s="560"/>
      <c r="GF93" s="560"/>
      <c r="GG93" s="560"/>
      <c r="GH93" s="560"/>
      <c r="GI93" s="560"/>
      <c r="GJ93" s="560"/>
      <c r="GK93" s="560"/>
      <c r="GL93" s="560"/>
      <c r="GM93" s="560"/>
      <c r="GN93" s="560"/>
      <c r="GO93" s="560"/>
      <c r="GP93" s="560"/>
      <c r="GQ93" s="560"/>
      <c r="GR93" s="560"/>
      <c r="GS93" s="560"/>
      <c r="GT93" s="560"/>
      <c r="GU93" s="560"/>
      <c r="GV93" s="560"/>
      <c r="GW93" s="560"/>
      <c r="GX93" s="560"/>
      <c r="GY93" s="560"/>
      <c r="GZ93" s="560"/>
      <c r="HA93" s="560"/>
      <c r="HB93" s="560"/>
      <c r="HC93" s="560"/>
      <c r="HD93" s="560"/>
      <c r="HE93" s="560"/>
      <c r="HF93" s="560"/>
      <c r="HG93" s="560"/>
      <c r="HH93" s="560"/>
      <c r="HI93" s="560"/>
      <c r="HJ93" s="560"/>
      <c r="HK93" s="560"/>
      <c r="HL93" s="560"/>
      <c r="HM93" s="560"/>
      <c r="HN93" s="560"/>
      <c r="HO93" s="560"/>
      <c r="HP93" s="560"/>
      <c r="HQ93" s="560"/>
      <c r="HR93" s="560"/>
      <c r="HS93" s="560"/>
      <c r="HT93" s="560"/>
      <c r="HU93" s="560"/>
      <c r="HV93" s="560"/>
      <c r="HW93" s="560"/>
      <c r="HX93" s="560"/>
      <c r="HY93" s="560"/>
      <c r="HZ93" s="560"/>
      <c r="IA93" s="560"/>
      <c r="IB93" s="560"/>
      <c r="IC93" s="560"/>
      <c r="ID93" s="560"/>
      <c r="IE93" s="560"/>
      <c r="IF93" s="560"/>
      <c r="IG93" s="560"/>
      <c r="IH93" s="560"/>
      <c r="II93" s="560"/>
      <c r="IJ93" s="560"/>
      <c r="IK93" s="560"/>
      <c r="IL93" s="560"/>
      <c r="IM93" s="560"/>
      <c r="IN93" s="560"/>
      <c r="IO93" s="560"/>
      <c r="IP93" s="560"/>
      <c r="IQ93" s="560"/>
      <c r="IR93" s="560"/>
      <c r="IS93" s="560"/>
      <c r="IT93" s="560"/>
      <c r="IU93" s="561"/>
    </row>
    <row r="94" spans="1:255" ht="15" customHeight="1">
      <c r="A94" s="593"/>
      <c r="B94" s="1218"/>
      <c r="C94" s="604"/>
      <c r="D94" s="641" t="s">
        <v>257</v>
      </c>
      <c r="E94" s="559"/>
      <c r="F94" s="560"/>
      <c r="G94" s="560"/>
      <c r="H94" s="560"/>
      <c r="I94" s="560"/>
      <c r="J94" s="560"/>
      <c r="K94" s="560"/>
      <c r="L94" s="560"/>
      <c r="M94" s="560"/>
      <c r="N94" s="560"/>
      <c r="O94" s="560"/>
      <c r="P94" s="560"/>
      <c r="Q94" s="560"/>
      <c r="R94" s="560"/>
      <c r="S94" s="560"/>
      <c r="T94" s="560"/>
      <c r="U94" s="560"/>
      <c r="V94" s="560"/>
      <c r="W94" s="560"/>
      <c r="X94" s="560"/>
      <c r="Y94" s="560"/>
      <c r="Z94" s="560"/>
      <c r="AA94" s="560"/>
      <c r="AB94" s="560"/>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560"/>
      <c r="BF94" s="560"/>
      <c r="BG94" s="560"/>
      <c r="BH94" s="560"/>
      <c r="BI94" s="560"/>
      <c r="BJ94" s="560"/>
      <c r="BK94" s="560"/>
      <c r="BL94" s="560"/>
      <c r="BM94" s="560"/>
      <c r="BN94" s="560"/>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560"/>
      <c r="CR94" s="560"/>
      <c r="CS94" s="560"/>
      <c r="CT94" s="560"/>
      <c r="CU94" s="560"/>
      <c r="CV94" s="560"/>
      <c r="CW94" s="560"/>
      <c r="CX94" s="560"/>
      <c r="CY94" s="560"/>
      <c r="CZ94" s="560"/>
      <c r="DA94" s="560"/>
      <c r="DB94" s="560"/>
      <c r="DC94" s="560"/>
      <c r="DD94" s="560"/>
      <c r="DE94" s="560"/>
      <c r="DF94" s="560"/>
      <c r="DG94" s="560"/>
      <c r="DH94" s="560"/>
      <c r="DI94" s="560"/>
      <c r="DJ94" s="560"/>
      <c r="DK94" s="560"/>
      <c r="DL94" s="560"/>
      <c r="DM94" s="560"/>
      <c r="DN94" s="560"/>
      <c r="DO94" s="560"/>
      <c r="DP94" s="560"/>
      <c r="DQ94" s="560"/>
      <c r="DR94" s="560"/>
      <c r="DS94" s="560"/>
      <c r="DT94" s="560"/>
      <c r="DU94" s="560"/>
      <c r="DV94" s="560"/>
      <c r="DW94" s="560"/>
      <c r="DX94" s="560"/>
      <c r="DY94" s="560"/>
      <c r="DZ94" s="560"/>
      <c r="EA94" s="560"/>
      <c r="EB94" s="560"/>
      <c r="EC94" s="560"/>
      <c r="ED94" s="560"/>
      <c r="EE94" s="560"/>
      <c r="EF94" s="560"/>
      <c r="EG94" s="560"/>
      <c r="EH94" s="560"/>
      <c r="EI94" s="560"/>
      <c r="EJ94" s="560"/>
      <c r="EK94" s="560"/>
      <c r="EL94" s="560"/>
      <c r="EM94" s="560"/>
      <c r="EN94" s="560"/>
      <c r="EO94" s="560"/>
      <c r="EP94" s="560"/>
      <c r="EQ94" s="560"/>
      <c r="ER94" s="560"/>
      <c r="ES94" s="560"/>
      <c r="ET94" s="560"/>
      <c r="EU94" s="560"/>
      <c r="EV94" s="560"/>
      <c r="EW94" s="560"/>
      <c r="EX94" s="560"/>
      <c r="EY94" s="560"/>
      <c r="EZ94" s="560"/>
      <c r="FA94" s="560"/>
      <c r="FB94" s="560"/>
      <c r="FC94" s="560"/>
      <c r="FD94" s="560"/>
      <c r="FE94" s="560"/>
      <c r="FF94" s="560"/>
      <c r="FG94" s="560"/>
      <c r="FH94" s="560"/>
      <c r="FI94" s="560"/>
      <c r="FJ94" s="560"/>
      <c r="FK94" s="560"/>
      <c r="FL94" s="560"/>
      <c r="FM94" s="560"/>
      <c r="FN94" s="560"/>
      <c r="FO94" s="560"/>
      <c r="FP94" s="560"/>
      <c r="FQ94" s="560"/>
      <c r="FR94" s="560"/>
      <c r="FS94" s="560"/>
      <c r="FT94" s="560"/>
      <c r="FU94" s="560"/>
      <c r="FV94" s="560"/>
      <c r="FW94" s="560"/>
      <c r="FX94" s="560"/>
      <c r="FY94" s="560"/>
      <c r="FZ94" s="560"/>
      <c r="GA94" s="560"/>
      <c r="GB94" s="560"/>
      <c r="GC94" s="560"/>
      <c r="GD94" s="560"/>
      <c r="GE94" s="560"/>
      <c r="GF94" s="560"/>
      <c r="GG94" s="560"/>
      <c r="GH94" s="560"/>
      <c r="GI94" s="560"/>
      <c r="GJ94" s="560"/>
      <c r="GK94" s="560"/>
      <c r="GL94" s="560"/>
      <c r="GM94" s="560"/>
      <c r="GN94" s="560"/>
      <c r="GO94" s="560"/>
      <c r="GP94" s="560"/>
      <c r="GQ94" s="560"/>
      <c r="GR94" s="560"/>
      <c r="GS94" s="560"/>
      <c r="GT94" s="560"/>
      <c r="GU94" s="560"/>
      <c r="GV94" s="560"/>
      <c r="GW94" s="560"/>
      <c r="GX94" s="560"/>
      <c r="GY94" s="560"/>
      <c r="GZ94" s="560"/>
      <c r="HA94" s="560"/>
      <c r="HB94" s="560"/>
      <c r="HC94" s="560"/>
      <c r="HD94" s="560"/>
      <c r="HE94" s="560"/>
      <c r="HF94" s="560"/>
      <c r="HG94" s="560"/>
      <c r="HH94" s="560"/>
      <c r="HI94" s="560"/>
      <c r="HJ94" s="560"/>
      <c r="HK94" s="560"/>
      <c r="HL94" s="560"/>
      <c r="HM94" s="560"/>
      <c r="HN94" s="560"/>
      <c r="HO94" s="560"/>
      <c r="HP94" s="560"/>
      <c r="HQ94" s="560"/>
      <c r="HR94" s="560"/>
      <c r="HS94" s="560"/>
      <c r="HT94" s="560"/>
      <c r="HU94" s="560"/>
      <c r="HV94" s="560"/>
      <c r="HW94" s="560"/>
      <c r="HX94" s="560"/>
      <c r="HY94" s="560"/>
      <c r="HZ94" s="560"/>
      <c r="IA94" s="560"/>
      <c r="IB94" s="560"/>
      <c r="IC94" s="560"/>
      <c r="ID94" s="560"/>
      <c r="IE94" s="560"/>
      <c r="IF94" s="560"/>
      <c r="IG94" s="560"/>
      <c r="IH94" s="560"/>
      <c r="II94" s="560"/>
      <c r="IJ94" s="560"/>
      <c r="IK94" s="560"/>
      <c r="IL94" s="560"/>
      <c r="IM94" s="560"/>
      <c r="IN94" s="560"/>
      <c r="IO94" s="560"/>
      <c r="IP94" s="560"/>
      <c r="IQ94" s="560"/>
      <c r="IR94" s="560"/>
      <c r="IS94" s="560"/>
      <c r="IT94" s="560"/>
      <c r="IU94" s="561"/>
    </row>
    <row r="95" spans="1:255" ht="33" customHeight="1">
      <c r="A95" s="593"/>
      <c r="B95" s="1218"/>
      <c r="C95" s="604"/>
      <c r="D95" s="641" t="s">
        <v>451</v>
      </c>
      <c r="E95" s="559"/>
      <c r="F95" s="560"/>
      <c r="G95" s="560"/>
      <c r="H95" s="560"/>
      <c r="I95" s="560"/>
      <c r="J95" s="560"/>
      <c r="K95" s="560"/>
      <c r="L95" s="560"/>
      <c r="M95" s="560"/>
      <c r="N95" s="560"/>
      <c r="O95" s="560"/>
      <c r="P95" s="560"/>
      <c r="Q95" s="560"/>
      <c r="R95" s="560"/>
      <c r="S95" s="560"/>
      <c r="T95" s="560"/>
      <c r="U95" s="560"/>
      <c r="V95" s="560"/>
      <c r="W95" s="560"/>
      <c r="X95" s="560"/>
      <c r="Y95" s="560"/>
      <c r="Z95" s="560"/>
      <c r="AA95" s="560"/>
      <c r="AB95" s="560"/>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560"/>
      <c r="BF95" s="560"/>
      <c r="BG95" s="560"/>
      <c r="BH95" s="560"/>
      <c r="BI95" s="560"/>
      <c r="BJ95" s="560"/>
      <c r="BK95" s="560"/>
      <c r="BL95" s="560"/>
      <c r="BM95" s="560"/>
      <c r="BN95" s="560"/>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560"/>
      <c r="CR95" s="560"/>
      <c r="CS95" s="560"/>
      <c r="CT95" s="560"/>
      <c r="CU95" s="560"/>
      <c r="CV95" s="560"/>
      <c r="CW95" s="560"/>
      <c r="CX95" s="560"/>
      <c r="CY95" s="560"/>
      <c r="CZ95" s="560"/>
      <c r="DA95" s="560"/>
      <c r="DB95" s="560"/>
      <c r="DC95" s="560"/>
      <c r="DD95" s="560"/>
      <c r="DE95" s="560"/>
      <c r="DF95" s="560"/>
      <c r="DG95" s="560"/>
      <c r="DH95" s="560"/>
      <c r="DI95" s="560"/>
      <c r="DJ95" s="560"/>
      <c r="DK95" s="560"/>
      <c r="DL95" s="560"/>
      <c r="DM95" s="560"/>
      <c r="DN95" s="560"/>
      <c r="DO95" s="560"/>
      <c r="DP95" s="560"/>
      <c r="DQ95" s="560"/>
      <c r="DR95" s="560"/>
      <c r="DS95" s="560"/>
      <c r="DT95" s="560"/>
      <c r="DU95" s="560"/>
      <c r="DV95" s="560"/>
      <c r="DW95" s="560"/>
      <c r="DX95" s="560"/>
      <c r="DY95" s="560"/>
      <c r="DZ95" s="560"/>
      <c r="EA95" s="560"/>
      <c r="EB95" s="560"/>
      <c r="EC95" s="560"/>
      <c r="ED95" s="560"/>
      <c r="EE95" s="560"/>
      <c r="EF95" s="560"/>
      <c r="EG95" s="560"/>
      <c r="EH95" s="560"/>
      <c r="EI95" s="560"/>
      <c r="EJ95" s="560"/>
      <c r="EK95" s="560"/>
      <c r="EL95" s="560"/>
      <c r="EM95" s="560"/>
      <c r="EN95" s="560"/>
      <c r="EO95" s="560"/>
      <c r="EP95" s="560"/>
      <c r="EQ95" s="560"/>
      <c r="ER95" s="560"/>
      <c r="ES95" s="560"/>
      <c r="ET95" s="560"/>
      <c r="EU95" s="560"/>
      <c r="EV95" s="560"/>
      <c r="EW95" s="560"/>
      <c r="EX95" s="560"/>
      <c r="EY95" s="560"/>
      <c r="EZ95" s="560"/>
      <c r="FA95" s="560"/>
      <c r="FB95" s="560"/>
      <c r="FC95" s="560"/>
      <c r="FD95" s="560"/>
      <c r="FE95" s="560"/>
      <c r="FF95" s="560"/>
      <c r="FG95" s="560"/>
      <c r="FH95" s="560"/>
      <c r="FI95" s="560"/>
      <c r="FJ95" s="560"/>
      <c r="FK95" s="560"/>
      <c r="FL95" s="560"/>
      <c r="FM95" s="560"/>
      <c r="FN95" s="560"/>
      <c r="FO95" s="560"/>
      <c r="FP95" s="560"/>
      <c r="FQ95" s="560"/>
      <c r="FR95" s="560"/>
      <c r="FS95" s="560"/>
      <c r="FT95" s="560"/>
      <c r="FU95" s="560"/>
      <c r="FV95" s="560"/>
      <c r="FW95" s="560"/>
      <c r="FX95" s="560"/>
      <c r="FY95" s="560"/>
      <c r="FZ95" s="560"/>
      <c r="GA95" s="560"/>
      <c r="GB95" s="560"/>
      <c r="GC95" s="560"/>
      <c r="GD95" s="560"/>
      <c r="GE95" s="560"/>
      <c r="GF95" s="560"/>
      <c r="GG95" s="560"/>
      <c r="GH95" s="560"/>
      <c r="GI95" s="560"/>
      <c r="GJ95" s="560"/>
      <c r="GK95" s="560"/>
      <c r="GL95" s="560"/>
      <c r="GM95" s="560"/>
      <c r="GN95" s="560"/>
      <c r="GO95" s="560"/>
      <c r="GP95" s="560"/>
      <c r="GQ95" s="560"/>
      <c r="GR95" s="560"/>
      <c r="GS95" s="560"/>
      <c r="GT95" s="560"/>
      <c r="GU95" s="560"/>
      <c r="GV95" s="560"/>
      <c r="GW95" s="560"/>
      <c r="GX95" s="560"/>
      <c r="GY95" s="560"/>
      <c r="GZ95" s="560"/>
      <c r="HA95" s="560"/>
      <c r="HB95" s="560"/>
      <c r="HC95" s="560"/>
      <c r="HD95" s="560"/>
      <c r="HE95" s="560"/>
      <c r="HF95" s="560"/>
      <c r="HG95" s="560"/>
      <c r="HH95" s="560"/>
      <c r="HI95" s="560"/>
      <c r="HJ95" s="560"/>
      <c r="HK95" s="560"/>
      <c r="HL95" s="560"/>
      <c r="HM95" s="560"/>
      <c r="HN95" s="560"/>
      <c r="HO95" s="560"/>
      <c r="HP95" s="560"/>
      <c r="HQ95" s="560"/>
      <c r="HR95" s="560"/>
      <c r="HS95" s="560"/>
      <c r="HT95" s="560"/>
      <c r="HU95" s="560"/>
      <c r="HV95" s="560"/>
      <c r="HW95" s="560"/>
      <c r="HX95" s="560"/>
      <c r="HY95" s="560"/>
      <c r="HZ95" s="560"/>
      <c r="IA95" s="560"/>
      <c r="IB95" s="560"/>
      <c r="IC95" s="560"/>
      <c r="ID95" s="560"/>
      <c r="IE95" s="560"/>
      <c r="IF95" s="560"/>
      <c r="IG95" s="560"/>
      <c r="IH95" s="560"/>
      <c r="II95" s="560"/>
      <c r="IJ95" s="560"/>
      <c r="IK95" s="560"/>
      <c r="IL95" s="560"/>
      <c r="IM95" s="560"/>
      <c r="IN95" s="560"/>
      <c r="IO95" s="560"/>
      <c r="IP95" s="560"/>
      <c r="IQ95" s="560"/>
      <c r="IR95" s="560"/>
      <c r="IS95" s="560"/>
      <c r="IT95" s="560"/>
      <c r="IU95" s="561"/>
    </row>
    <row r="96" spans="1:255" ht="15" customHeight="1">
      <c r="A96" s="593"/>
      <c r="B96" s="1218"/>
      <c r="C96" s="604"/>
      <c r="D96" s="644"/>
      <c r="E96" s="559"/>
      <c r="F96" s="560"/>
      <c r="G96" s="560"/>
      <c r="H96" s="560"/>
      <c r="I96" s="560"/>
      <c r="J96" s="560"/>
      <c r="K96" s="560"/>
      <c r="L96" s="560"/>
      <c r="M96" s="560"/>
      <c r="N96" s="560"/>
      <c r="O96" s="560"/>
      <c r="P96" s="560"/>
      <c r="Q96" s="560"/>
      <c r="R96" s="560"/>
      <c r="S96" s="560"/>
      <c r="T96" s="560"/>
      <c r="U96" s="560"/>
      <c r="V96" s="560"/>
      <c r="W96" s="560"/>
      <c r="X96" s="560"/>
      <c r="Y96" s="560"/>
      <c r="Z96" s="560"/>
      <c r="AA96" s="560"/>
      <c r="AB96" s="560"/>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560"/>
      <c r="BF96" s="560"/>
      <c r="BG96" s="560"/>
      <c r="BH96" s="560"/>
      <c r="BI96" s="560"/>
      <c r="BJ96" s="560"/>
      <c r="BK96" s="560"/>
      <c r="BL96" s="560"/>
      <c r="BM96" s="560"/>
      <c r="BN96" s="560"/>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560"/>
      <c r="CR96" s="560"/>
      <c r="CS96" s="560"/>
      <c r="CT96" s="560"/>
      <c r="CU96" s="560"/>
      <c r="CV96" s="560"/>
      <c r="CW96" s="560"/>
      <c r="CX96" s="560"/>
      <c r="CY96" s="560"/>
      <c r="CZ96" s="560"/>
      <c r="DA96" s="560"/>
      <c r="DB96" s="560"/>
      <c r="DC96" s="560"/>
      <c r="DD96" s="560"/>
      <c r="DE96" s="560"/>
      <c r="DF96" s="560"/>
      <c r="DG96" s="560"/>
      <c r="DH96" s="560"/>
      <c r="DI96" s="560"/>
      <c r="DJ96" s="560"/>
      <c r="DK96" s="560"/>
      <c r="DL96" s="560"/>
      <c r="DM96" s="560"/>
      <c r="DN96" s="560"/>
      <c r="DO96" s="560"/>
      <c r="DP96" s="560"/>
      <c r="DQ96" s="560"/>
      <c r="DR96" s="560"/>
      <c r="DS96" s="560"/>
      <c r="DT96" s="560"/>
      <c r="DU96" s="560"/>
      <c r="DV96" s="560"/>
      <c r="DW96" s="560"/>
      <c r="DX96" s="560"/>
      <c r="DY96" s="560"/>
      <c r="DZ96" s="560"/>
      <c r="EA96" s="560"/>
      <c r="EB96" s="560"/>
      <c r="EC96" s="560"/>
      <c r="ED96" s="560"/>
      <c r="EE96" s="560"/>
      <c r="EF96" s="560"/>
      <c r="EG96" s="560"/>
      <c r="EH96" s="560"/>
      <c r="EI96" s="560"/>
      <c r="EJ96" s="560"/>
      <c r="EK96" s="560"/>
      <c r="EL96" s="560"/>
      <c r="EM96" s="560"/>
      <c r="EN96" s="560"/>
      <c r="EO96" s="560"/>
      <c r="EP96" s="560"/>
      <c r="EQ96" s="560"/>
      <c r="ER96" s="560"/>
      <c r="ES96" s="560"/>
      <c r="ET96" s="560"/>
      <c r="EU96" s="560"/>
      <c r="EV96" s="560"/>
      <c r="EW96" s="560"/>
      <c r="EX96" s="560"/>
      <c r="EY96" s="560"/>
      <c r="EZ96" s="560"/>
      <c r="FA96" s="560"/>
      <c r="FB96" s="560"/>
      <c r="FC96" s="560"/>
      <c r="FD96" s="560"/>
      <c r="FE96" s="560"/>
      <c r="FF96" s="560"/>
      <c r="FG96" s="560"/>
      <c r="FH96" s="560"/>
      <c r="FI96" s="560"/>
      <c r="FJ96" s="560"/>
      <c r="FK96" s="560"/>
      <c r="FL96" s="560"/>
      <c r="FM96" s="560"/>
      <c r="FN96" s="560"/>
      <c r="FO96" s="560"/>
      <c r="FP96" s="560"/>
      <c r="FQ96" s="560"/>
      <c r="FR96" s="560"/>
      <c r="FS96" s="560"/>
      <c r="FT96" s="560"/>
      <c r="FU96" s="560"/>
      <c r="FV96" s="560"/>
      <c r="FW96" s="560"/>
      <c r="FX96" s="560"/>
      <c r="FY96" s="560"/>
      <c r="FZ96" s="560"/>
      <c r="GA96" s="560"/>
      <c r="GB96" s="560"/>
      <c r="GC96" s="560"/>
      <c r="GD96" s="560"/>
      <c r="GE96" s="560"/>
      <c r="GF96" s="560"/>
      <c r="GG96" s="560"/>
      <c r="GH96" s="560"/>
      <c r="GI96" s="560"/>
      <c r="GJ96" s="560"/>
      <c r="GK96" s="560"/>
      <c r="GL96" s="560"/>
      <c r="GM96" s="560"/>
      <c r="GN96" s="560"/>
      <c r="GO96" s="560"/>
      <c r="GP96" s="560"/>
      <c r="GQ96" s="560"/>
      <c r="GR96" s="560"/>
      <c r="GS96" s="560"/>
      <c r="GT96" s="560"/>
      <c r="GU96" s="560"/>
      <c r="GV96" s="560"/>
      <c r="GW96" s="560"/>
      <c r="GX96" s="560"/>
      <c r="GY96" s="560"/>
      <c r="GZ96" s="560"/>
      <c r="HA96" s="560"/>
      <c r="HB96" s="560"/>
      <c r="HC96" s="560"/>
      <c r="HD96" s="560"/>
      <c r="HE96" s="560"/>
      <c r="HF96" s="560"/>
      <c r="HG96" s="560"/>
      <c r="HH96" s="560"/>
      <c r="HI96" s="560"/>
      <c r="HJ96" s="560"/>
      <c r="HK96" s="560"/>
      <c r="HL96" s="560"/>
      <c r="HM96" s="560"/>
      <c r="HN96" s="560"/>
      <c r="HO96" s="560"/>
      <c r="HP96" s="560"/>
      <c r="HQ96" s="560"/>
      <c r="HR96" s="560"/>
      <c r="HS96" s="560"/>
      <c r="HT96" s="560"/>
      <c r="HU96" s="560"/>
      <c r="HV96" s="560"/>
      <c r="HW96" s="560"/>
      <c r="HX96" s="560"/>
      <c r="HY96" s="560"/>
      <c r="HZ96" s="560"/>
      <c r="IA96" s="560"/>
      <c r="IB96" s="560"/>
      <c r="IC96" s="560"/>
      <c r="ID96" s="560"/>
      <c r="IE96" s="560"/>
      <c r="IF96" s="560"/>
      <c r="IG96" s="560"/>
      <c r="IH96" s="560"/>
      <c r="II96" s="560"/>
      <c r="IJ96" s="560"/>
      <c r="IK96" s="560"/>
      <c r="IL96" s="560"/>
      <c r="IM96" s="560"/>
      <c r="IN96" s="560"/>
      <c r="IO96" s="560"/>
      <c r="IP96" s="560"/>
      <c r="IQ96" s="560"/>
      <c r="IR96" s="560"/>
      <c r="IS96" s="560"/>
      <c r="IT96" s="560"/>
      <c r="IU96" s="561"/>
    </row>
    <row r="97" spans="1:255" ht="15" customHeight="1">
      <c r="A97" s="593"/>
      <c r="B97" s="1218"/>
      <c r="C97" s="604"/>
      <c r="D97" s="640" t="s">
        <v>247</v>
      </c>
      <c r="E97" s="559"/>
      <c r="F97" s="560"/>
      <c r="G97" s="560"/>
      <c r="H97" s="560"/>
      <c r="I97" s="560"/>
      <c r="J97" s="560"/>
      <c r="K97" s="560"/>
      <c r="L97" s="560"/>
      <c r="M97" s="560"/>
      <c r="N97" s="560"/>
      <c r="O97" s="560"/>
      <c r="P97" s="560"/>
      <c r="Q97" s="560"/>
      <c r="R97" s="560"/>
      <c r="S97" s="560"/>
      <c r="T97" s="560"/>
      <c r="U97" s="560"/>
      <c r="V97" s="560"/>
      <c r="W97" s="560"/>
      <c r="X97" s="560"/>
      <c r="Y97" s="560"/>
      <c r="Z97" s="560"/>
      <c r="AA97" s="560"/>
      <c r="AB97" s="560"/>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560"/>
      <c r="BF97" s="560"/>
      <c r="BG97" s="560"/>
      <c r="BH97" s="560"/>
      <c r="BI97" s="560"/>
      <c r="BJ97" s="560"/>
      <c r="BK97" s="560"/>
      <c r="BL97" s="560"/>
      <c r="BM97" s="560"/>
      <c r="BN97" s="560"/>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560"/>
      <c r="CR97" s="560"/>
      <c r="CS97" s="560"/>
      <c r="CT97" s="560"/>
      <c r="CU97" s="560"/>
      <c r="CV97" s="560"/>
      <c r="CW97" s="560"/>
      <c r="CX97" s="560"/>
      <c r="CY97" s="560"/>
      <c r="CZ97" s="560"/>
      <c r="DA97" s="560"/>
      <c r="DB97" s="560"/>
      <c r="DC97" s="560"/>
      <c r="DD97" s="560"/>
      <c r="DE97" s="560"/>
      <c r="DF97" s="560"/>
      <c r="DG97" s="560"/>
      <c r="DH97" s="560"/>
      <c r="DI97" s="560"/>
      <c r="DJ97" s="560"/>
      <c r="DK97" s="560"/>
      <c r="DL97" s="560"/>
      <c r="DM97" s="560"/>
      <c r="DN97" s="560"/>
      <c r="DO97" s="560"/>
      <c r="DP97" s="560"/>
      <c r="DQ97" s="560"/>
      <c r="DR97" s="560"/>
      <c r="DS97" s="560"/>
      <c r="DT97" s="560"/>
      <c r="DU97" s="560"/>
      <c r="DV97" s="560"/>
      <c r="DW97" s="560"/>
      <c r="DX97" s="560"/>
      <c r="DY97" s="560"/>
      <c r="DZ97" s="560"/>
      <c r="EA97" s="560"/>
      <c r="EB97" s="560"/>
      <c r="EC97" s="560"/>
      <c r="ED97" s="560"/>
      <c r="EE97" s="560"/>
      <c r="EF97" s="560"/>
      <c r="EG97" s="560"/>
      <c r="EH97" s="560"/>
      <c r="EI97" s="560"/>
      <c r="EJ97" s="560"/>
      <c r="EK97" s="560"/>
      <c r="EL97" s="560"/>
      <c r="EM97" s="560"/>
      <c r="EN97" s="560"/>
      <c r="EO97" s="560"/>
      <c r="EP97" s="560"/>
      <c r="EQ97" s="560"/>
      <c r="ER97" s="560"/>
      <c r="ES97" s="560"/>
      <c r="ET97" s="560"/>
      <c r="EU97" s="560"/>
      <c r="EV97" s="560"/>
      <c r="EW97" s="560"/>
      <c r="EX97" s="560"/>
      <c r="EY97" s="560"/>
      <c r="EZ97" s="560"/>
      <c r="FA97" s="560"/>
      <c r="FB97" s="560"/>
      <c r="FC97" s="560"/>
      <c r="FD97" s="560"/>
      <c r="FE97" s="560"/>
      <c r="FF97" s="560"/>
      <c r="FG97" s="560"/>
      <c r="FH97" s="560"/>
      <c r="FI97" s="560"/>
      <c r="FJ97" s="560"/>
      <c r="FK97" s="560"/>
      <c r="FL97" s="560"/>
      <c r="FM97" s="560"/>
      <c r="FN97" s="560"/>
      <c r="FO97" s="560"/>
      <c r="FP97" s="560"/>
      <c r="FQ97" s="560"/>
      <c r="FR97" s="560"/>
      <c r="FS97" s="560"/>
      <c r="FT97" s="560"/>
      <c r="FU97" s="560"/>
      <c r="FV97" s="560"/>
      <c r="FW97" s="560"/>
      <c r="FX97" s="560"/>
      <c r="FY97" s="560"/>
      <c r="FZ97" s="560"/>
      <c r="GA97" s="560"/>
      <c r="GB97" s="560"/>
      <c r="GC97" s="560"/>
      <c r="GD97" s="560"/>
      <c r="GE97" s="560"/>
      <c r="GF97" s="560"/>
      <c r="GG97" s="560"/>
      <c r="GH97" s="560"/>
      <c r="GI97" s="560"/>
      <c r="GJ97" s="560"/>
      <c r="GK97" s="560"/>
      <c r="GL97" s="560"/>
      <c r="GM97" s="560"/>
      <c r="GN97" s="560"/>
      <c r="GO97" s="560"/>
      <c r="GP97" s="560"/>
      <c r="GQ97" s="560"/>
      <c r="GR97" s="560"/>
      <c r="GS97" s="560"/>
      <c r="GT97" s="560"/>
      <c r="GU97" s="560"/>
      <c r="GV97" s="560"/>
      <c r="GW97" s="560"/>
      <c r="GX97" s="560"/>
      <c r="GY97" s="560"/>
      <c r="GZ97" s="560"/>
      <c r="HA97" s="560"/>
      <c r="HB97" s="560"/>
      <c r="HC97" s="560"/>
      <c r="HD97" s="560"/>
      <c r="HE97" s="560"/>
      <c r="HF97" s="560"/>
      <c r="HG97" s="560"/>
      <c r="HH97" s="560"/>
      <c r="HI97" s="560"/>
      <c r="HJ97" s="560"/>
      <c r="HK97" s="560"/>
      <c r="HL97" s="560"/>
      <c r="HM97" s="560"/>
      <c r="HN97" s="560"/>
      <c r="HO97" s="560"/>
      <c r="HP97" s="560"/>
      <c r="HQ97" s="560"/>
      <c r="HR97" s="560"/>
      <c r="HS97" s="560"/>
      <c r="HT97" s="560"/>
      <c r="HU97" s="560"/>
      <c r="HV97" s="560"/>
      <c r="HW97" s="560"/>
      <c r="HX97" s="560"/>
      <c r="HY97" s="560"/>
      <c r="HZ97" s="560"/>
      <c r="IA97" s="560"/>
      <c r="IB97" s="560"/>
      <c r="IC97" s="560"/>
      <c r="ID97" s="560"/>
      <c r="IE97" s="560"/>
      <c r="IF97" s="560"/>
      <c r="IG97" s="560"/>
      <c r="IH97" s="560"/>
      <c r="II97" s="560"/>
      <c r="IJ97" s="560"/>
      <c r="IK97" s="560"/>
      <c r="IL97" s="560"/>
      <c r="IM97" s="560"/>
      <c r="IN97" s="560"/>
      <c r="IO97" s="560"/>
      <c r="IP97" s="560"/>
      <c r="IQ97" s="560"/>
      <c r="IR97" s="560"/>
      <c r="IS97" s="560"/>
      <c r="IT97" s="560"/>
      <c r="IU97" s="561"/>
    </row>
    <row r="98" spans="1:255" ht="24.95" customHeight="1">
      <c r="A98" s="593"/>
      <c r="B98" s="1218"/>
      <c r="C98" s="604"/>
      <c r="D98" s="640" t="s">
        <v>1545</v>
      </c>
      <c r="E98" s="559"/>
      <c r="F98" s="560"/>
      <c r="G98" s="560"/>
      <c r="H98" s="560"/>
      <c r="I98" s="560"/>
      <c r="J98" s="560"/>
      <c r="K98" s="560"/>
      <c r="L98" s="560"/>
      <c r="M98" s="560"/>
      <c r="N98" s="560"/>
      <c r="O98" s="560"/>
      <c r="P98" s="560"/>
      <c r="Q98" s="560"/>
      <c r="R98" s="560"/>
      <c r="S98" s="560"/>
      <c r="T98" s="560"/>
      <c r="U98" s="560"/>
      <c r="V98" s="560"/>
      <c r="W98" s="560"/>
      <c r="X98" s="560"/>
      <c r="Y98" s="560"/>
      <c r="Z98" s="560"/>
      <c r="AA98" s="560"/>
      <c r="AB98" s="560"/>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560"/>
      <c r="BF98" s="560"/>
      <c r="BG98" s="560"/>
      <c r="BH98" s="560"/>
      <c r="BI98" s="560"/>
      <c r="BJ98" s="560"/>
      <c r="BK98" s="560"/>
      <c r="BL98" s="560"/>
      <c r="BM98" s="560"/>
      <c r="BN98" s="560"/>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560"/>
      <c r="CR98" s="560"/>
      <c r="CS98" s="560"/>
      <c r="CT98" s="560"/>
      <c r="CU98" s="560"/>
      <c r="CV98" s="560"/>
      <c r="CW98" s="560"/>
      <c r="CX98" s="560"/>
      <c r="CY98" s="560"/>
      <c r="CZ98" s="560"/>
      <c r="DA98" s="560"/>
      <c r="DB98" s="560"/>
      <c r="DC98" s="560"/>
      <c r="DD98" s="560"/>
      <c r="DE98" s="560"/>
      <c r="DF98" s="560"/>
      <c r="DG98" s="560"/>
      <c r="DH98" s="560"/>
      <c r="DI98" s="560"/>
      <c r="DJ98" s="560"/>
      <c r="DK98" s="560"/>
      <c r="DL98" s="560"/>
      <c r="DM98" s="560"/>
      <c r="DN98" s="560"/>
      <c r="DO98" s="560"/>
      <c r="DP98" s="560"/>
      <c r="DQ98" s="560"/>
      <c r="DR98" s="560"/>
      <c r="DS98" s="560"/>
      <c r="DT98" s="560"/>
      <c r="DU98" s="560"/>
      <c r="DV98" s="560"/>
      <c r="DW98" s="560"/>
      <c r="DX98" s="560"/>
      <c r="DY98" s="560"/>
      <c r="DZ98" s="560"/>
      <c r="EA98" s="560"/>
      <c r="EB98" s="560"/>
      <c r="EC98" s="560"/>
      <c r="ED98" s="560"/>
      <c r="EE98" s="560"/>
      <c r="EF98" s="560"/>
      <c r="EG98" s="560"/>
      <c r="EH98" s="560"/>
      <c r="EI98" s="560"/>
      <c r="EJ98" s="560"/>
      <c r="EK98" s="560"/>
      <c r="EL98" s="560"/>
      <c r="EM98" s="560"/>
      <c r="EN98" s="560"/>
      <c r="EO98" s="560"/>
      <c r="EP98" s="560"/>
      <c r="EQ98" s="560"/>
      <c r="ER98" s="560"/>
      <c r="ES98" s="560"/>
      <c r="ET98" s="560"/>
      <c r="EU98" s="560"/>
      <c r="EV98" s="560"/>
      <c r="EW98" s="560"/>
      <c r="EX98" s="560"/>
      <c r="EY98" s="560"/>
      <c r="EZ98" s="560"/>
      <c r="FA98" s="560"/>
      <c r="FB98" s="560"/>
      <c r="FC98" s="560"/>
      <c r="FD98" s="560"/>
      <c r="FE98" s="560"/>
      <c r="FF98" s="560"/>
      <c r="FG98" s="560"/>
      <c r="FH98" s="560"/>
      <c r="FI98" s="560"/>
      <c r="FJ98" s="560"/>
      <c r="FK98" s="560"/>
      <c r="FL98" s="560"/>
      <c r="FM98" s="560"/>
      <c r="FN98" s="560"/>
      <c r="FO98" s="560"/>
      <c r="FP98" s="560"/>
      <c r="FQ98" s="560"/>
      <c r="FR98" s="560"/>
      <c r="FS98" s="560"/>
      <c r="FT98" s="560"/>
      <c r="FU98" s="560"/>
      <c r="FV98" s="560"/>
      <c r="FW98" s="560"/>
      <c r="FX98" s="560"/>
      <c r="FY98" s="560"/>
      <c r="FZ98" s="560"/>
      <c r="GA98" s="560"/>
      <c r="GB98" s="560"/>
      <c r="GC98" s="560"/>
      <c r="GD98" s="560"/>
      <c r="GE98" s="560"/>
      <c r="GF98" s="560"/>
      <c r="GG98" s="560"/>
      <c r="GH98" s="560"/>
      <c r="GI98" s="560"/>
      <c r="GJ98" s="560"/>
      <c r="GK98" s="560"/>
      <c r="GL98" s="560"/>
      <c r="GM98" s="560"/>
      <c r="GN98" s="560"/>
      <c r="GO98" s="560"/>
      <c r="GP98" s="560"/>
      <c r="GQ98" s="560"/>
      <c r="GR98" s="560"/>
      <c r="GS98" s="560"/>
      <c r="GT98" s="560"/>
      <c r="GU98" s="560"/>
      <c r="GV98" s="560"/>
      <c r="GW98" s="560"/>
      <c r="GX98" s="560"/>
      <c r="GY98" s="560"/>
      <c r="GZ98" s="560"/>
      <c r="HA98" s="560"/>
      <c r="HB98" s="560"/>
      <c r="HC98" s="560"/>
      <c r="HD98" s="560"/>
      <c r="HE98" s="560"/>
      <c r="HF98" s="560"/>
      <c r="HG98" s="560"/>
      <c r="HH98" s="560"/>
      <c r="HI98" s="560"/>
      <c r="HJ98" s="560"/>
      <c r="HK98" s="560"/>
      <c r="HL98" s="560"/>
      <c r="HM98" s="560"/>
      <c r="HN98" s="560"/>
      <c r="HO98" s="560"/>
      <c r="HP98" s="560"/>
      <c r="HQ98" s="560"/>
      <c r="HR98" s="560"/>
      <c r="HS98" s="560"/>
      <c r="HT98" s="560"/>
      <c r="HU98" s="560"/>
      <c r="HV98" s="560"/>
      <c r="HW98" s="560"/>
      <c r="HX98" s="560"/>
      <c r="HY98" s="560"/>
      <c r="HZ98" s="560"/>
      <c r="IA98" s="560"/>
      <c r="IB98" s="560"/>
      <c r="IC98" s="560"/>
      <c r="ID98" s="560"/>
      <c r="IE98" s="560"/>
      <c r="IF98" s="560"/>
      <c r="IG98" s="560"/>
      <c r="IH98" s="560"/>
      <c r="II98" s="560"/>
      <c r="IJ98" s="560"/>
      <c r="IK98" s="560"/>
      <c r="IL98" s="560"/>
      <c r="IM98" s="560"/>
      <c r="IN98" s="560"/>
      <c r="IO98" s="560"/>
      <c r="IP98" s="560"/>
      <c r="IQ98" s="560"/>
      <c r="IR98" s="560"/>
      <c r="IS98" s="560"/>
      <c r="IT98" s="560"/>
      <c r="IU98" s="561"/>
    </row>
    <row r="99" spans="1:255" ht="45.6" customHeight="1" thickBot="1">
      <c r="A99" s="646"/>
      <c r="B99" s="1219"/>
      <c r="C99" s="605"/>
      <c r="D99" s="642" t="s">
        <v>1546</v>
      </c>
      <c r="E99" s="647"/>
      <c r="F99" s="648"/>
      <c r="G99" s="648"/>
      <c r="H99" s="648"/>
      <c r="I99" s="648"/>
      <c r="J99" s="648"/>
      <c r="K99" s="648"/>
      <c r="L99" s="648"/>
      <c r="M99" s="648"/>
      <c r="N99" s="648"/>
      <c r="O99" s="648"/>
      <c r="P99" s="648"/>
      <c r="Q99" s="648"/>
      <c r="R99" s="648"/>
      <c r="S99" s="648"/>
      <c r="T99" s="648"/>
      <c r="U99" s="648"/>
      <c r="V99" s="648"/>
      <c r="W99" s="648"/>
      <c r="X99" s="648"/>
      <c r="Y99" s="648"/>
      <c r="Z99" s="648"/>
      <c r="AA99" s="648"/>
      <c r="AB99" s="648"/>
      <c r="AC99" s="648"/>
      <c r="AD99" s="648"/>
      <c r="AE99" s="648"/>
      <c r="AF99" s="648"/>
      <c r="AG99" s="648"/>
      <c r="AH99" s="648"/>
      <c r="AI99" s="648"/>
      <c r="AJ99" s="648"/>
      <c r="AK99" s="648"/>
      <c r="AL99" s="648"/>
      <c r="AM99" s="648"/>
      <c r="AN99" s="648"/>
      <c r="AO99" s="648"/>
      <c r="AP99" s="648"/>
      <c r="AQ99" s="648"/>
      <c r="AR99" s="648"/>
      <c r="AS99" s="648"/>
      <c r="AT99" s="648"/>
      <c r="AU99" s="648"/>
      <c r="AV99" s="648"/>
      <c r="AW99" s="648"/>
      <c r="AX99" s="648"/>
      <c r="AY99" s="648"/>
      <c r="AZ99" s="648"/>
      <c r="BA99" s="648"/>
      <c r="BB99" s="648"/>
      <c r="BC99" s="648"/>
      <c r="BD99" s="648"/>
      <c r="BE99" s="648"/>
      <c r="BF99" s="648"/>
      <c r="BG99" s="648"/>
      <c r="BH99" s="648"/>
      <c r="BI99" s="648"/>
      <c r="BJ99" s="648"/>
      <c r="BK99" s="648"/>
      <c r="BL99" s="648"/>
      <c r="BM99" s="648"/>
      <c r="BN99" s="648"/>
      <c r="BO99" s="648"/>
      <c r="BP99" s="648"/>
      <c r="BQ99" s="648"/>
      <c r="BR99" s="648"/>
      <c r="BS99" s="648"/>
      <c r="BT99" s="648"/>
      <c r="BU99" s="648"/>
      <c r="BV99" s="648"/>
      <c r="BW99" s="648"/>
      <c r="BX99" s="648"/>
      <c r="BY99" s="648"/>
      <c r="BZ99" s="648"/>
      <c r="CA99" s="648"/>
      <c r="CB99" s="648"/>
      <c r="CC99" s="648"/>
      <c r="CD99" s="648"/>
      <c r="CE99" s="648"/>
      <c r="CF99" s="648"/>
      <c r="CG99" s="648"/>
      <c r="CH99" s="648"/>
      <c r="CI99" s="648"/>
      <c r="CJ99" s="648"/>
      <c r="CK99" s="648"/>
      <c r="CL99" s="648"/>
      <c r="CM99" s="648"/>
      <c r="CN99" s="648"/>
      <c r="CO99" s="648"/>
      <c r="CP99" s="648"/>
      <c r="CQ99" s="648"/>
      <c r="CR99" s="648"/>
      <c r="CS99" s="648"/>
      <c r="CT99" s="648"/>
      <c r="CU99" s="648"/>
      <c r="CV99" s="648"/>
      <c r="CW99" s="648"/>
      <c r="CX99" s="648"/>
      <c r="CY99" s="648"/>
      <c r="CZ99" s="648"/>
      <c r="DA99" s="648"/>
      <c r="DB99" s="648"/>
      <c r="DC99" s="648"/>
      <c r="DD99" s="648"/>
      <c r="DE99" s="648"/>
      <c r="DF99" s="648"/>
      <c r="DG99" s="648"/>
      <c r="DH99" s="648"/>
      <c r="DI99" s="648"/>
      <c r="DJ99" s="648"/>
      <c r="DK99" s="648"/>
      <c r="DL99" s="648"/>
      <c r="DM99" s="648"/>
      <c r="DN99" s="648"/>
      <c r="DO99" s="648"/>
      <c r="DP99" s="648"/>
      <c r="DQ99" s="648"/>
      <c r="DR99" s="648"/>
      <c r="DS99" s="648"/>
      <c r="DT99" s="648"/>
      <c r="DU99" s="648"/>
      <c r="DV99" s="648"/>
      <c r="DW99" s="648"/>
      <c r="DX99" s="648"/>
      <c r="DY99" s="648"/>
      <c r="DZ99" s="648"/>
      <c r="EA99" s="648"/>
      <c r="EB99" s="648"/>
      <c r="EC99" s="648"/>
      <c r="ED99" s="648"/>
      <c r="EE99" s="648"/>
      <c r="EF99" s="648"/>
      <c r="EG99" s="648"/>
      <c r="EH99" s="648"/>
      <c r="EI99" s="648"/>
      <c r="EJ99" s="648"/>
      <c r="EK99" s="648"/>
      <c r="EL99" s="648"/>
      <c r="EM99" s="648"/>
      <c r="EN99" s="648"/>
      <c r="EO99" s="648"/>
      <c r="EP99" s="648"/>
      <c r="EQ99" s="648"/>
      <c r="ER99" s="648"/>
      <c r="ES99" s="648"/>
      <c r="ET99" s="648"/>
      <c r="EU99" s="648"/>
      <c r="EV99" s="648"/>
      <c r="EW99" s="648"/>
      <c r="EX99" s="648"/>
      <c r="EY99" s="648"/>
      <c r="EZ99" s="648"/>
      <c r="FA99" s="648"/>
      <c r="FB99" s="648"/>
      <c r="FC99" s="648"/>
      <c r="FD99" s="648"/>
      <c r="FE99" s="648"/>
      <c r="FF99" s="648"/>
      <c r="FG99" s="648"/>
      <c r="FH99" s="648"/>
      <c r="FI99" s="648"/>
      <c r="FJ99" s="648"/>
      <c r="FK99" s="648"/>
      <c r="FL99" s="648"/>
      <c r="FM99" s="648"/>
      <c r="FN99" s="648"/>
      <c r="FO99" s="648"/>
      <c r="FP99" s="648"/>
      <c r="FQ99" s="648"/>
      <c r="FR99" s="648"/>
      <c r="FS99" s="648"/>
      <c r="FT99" s="648"/>
      <c r="FU99" s="648"/>
      <c r="FV99" s="648"/>
      <c r="FW99" s="648"/>
      <c r="FX99" s="648"/>
      <c r="FY99" s="648"/>
      <c r="FZ99" s="648"/>
      <c r="GA99" s="648"/>
      <c r="GB99" s="648"/>
      <c r="GC99" s="648"/>
      <c r="GD99" s="648"/>
      <c r="GE99" s="648"/>
      <c r="GF99" s="648"/>
      <c r="GG99" s="648"/>
      <c r="GH99" s="648"/>
      <c r="GI99" s="648"/>
      <c r="GJ99" s="648"/>
      <c r="GK99" s="648"/>
      <c r="GL99" s="648"/>
      <c r="GM99" s="648"/>
      <c r="GN99" s="648"/>
      <c r="GO99" s="648"/>
      <c r="GP99" s="648"/>
      <c r="GQ99" s="648"/>
      <c r="GR99" s="648"/>
      <c r="GS99" s="648"/>
      <c r="GT99" s="648"/>
      <c r="GU99" s="648"/>
      <c r="GV99" s="648"/>
      <c r="GW99" s="648"/>
      <c r="GX99" s="648"/>
      <c r="GY99" s="648"/>
      <c r="GZ99" s="648"/>
      <c r="HA99" s="648"/>
      <c r="HB99" s="648"/>
      <c r="HC99" s="648"/>
      <c r="HD99" s="648"/>
      <c r="HE99" s="648"/>
      <c r="HF99" s="648"/>
      <c r="HG99" s="648"/>
      <c r="HH99" s="648"/>
      <c r="HI99" s="648"/>
      <c r="HJ99" s="648"/>
      <c r="HK99" s="648"/>
      <c r="HL99" s="648"/>
      <c r="HM99" s="648"/>
      <c r="HN99" s="648"/>
      <c r="HO99" s="648"/>
      <c r="HP99" s="648"/>
      <c r="HQ99" s="648"/>
      <c r="HR99" s="648"/>
      <c r="HS99" s="648"/>
      <c r="HT99" s="648"/>
      <c r="HU99" s="648"/>
      <c r="HV99" s="648"/>
      <c r="HW99" s="648"/>
      <c r="HX99" s="648"/>
      <c r="HY99" s="648"/>
      <c r="HZ99" s="648"/>
      <c r="IA99" s="648"/>
      <c r="IB99" s="648"/>
      <c r="IC99" s="648"/>
      <c r="ID99" s="648"/>
      <c r="IE99" s="648"/>
      <c r="IF99" s="648"/>
      <c r="IG99" s="648"/>
      <c r="IH99" s="648"/>
      <c r="II99" s="648"/>
      <c r="IJ99" s="648"/>
      <c r="IK99" s="648"/>
      <c r="IL99" s="648"/>
      <c r="IM99" s="648"/>
      <c r="IN99" s="648"/>
      <c r="IO99" s="648"/>
      <c r="IP99" s="648"/>
      <c r="IQ99" s="648"/>
      <c r="IR99" s="648"/>
      <c r="IS99" s="648"/>
      <c r="IT99" s="648"/>
      <c r="IU99" s="649"/>
    </row>
  </sheetData>
  <sheetProtection algorithmName="SHA-512" hashValue="njd/8YwtO8oYPaiblPIdr8lxSKr5zJPJtQfrdrPtQEB5YbpIVvvBPUHHvqTVifJjiSqMwludkwlgvCHZsjQxsQ==" saltValue="94DN8NO/HnHJJlmX4fdgBA==" spinCount="100000" sheet="1" objects="1" scenarios="1" selectLockedCells="1" selectUnlockedCells="1"/>
  <mergeCells count="28">
    <mergeCell ref="B10:D10"/>
    <mergeCell ref="F10:S10"/>
    <mergeCell ref="A1:P1"/>
    <mergeCell ref="A2:P2"/>
    <mergeCell ref="A3:P3"/>
    <mergeCell ref="A4:D4"/>
    <mergeCell ref="A5:P5"/>
    <mergeCell ref="B41:D41"/>
    <mergeCell ref="F11:S11"/>
    <mergeCell ref="E12:R12"/>
    <mergeCell ref="E13:R13"/>
    <mergeCell ref="B15:B19"/>
    <mergeCell ref="D15:K15"/>
    <mergeCell ref="D20:K20"/>
    <mergeCell ref="D21:K21"/>
    <mergeCell ref="D22:K22"/>
    <mergeCell ref="D23:K23"/>
    <mergeCell ref="D38:K38"/>
    <mergeCell ref="D39:K39"/>
    <mergeCell ref="B80:B86"/>
    <mergeCell ref="B87:B99"/>
    <mergeCell ref="B42:B48"/>
    <mergeCell ref="B50:E50"/>
    <mergeCell ref="B51:B57"/>
    <mergeCell ref="B64:E65"/>
    <mergeCell ref="B70:B77"/>
    <mergeCell ref="B78:B79"/>
    <mergeCell ref="D78:D79"/>
  </mergeCells>
  <hyperlinks>
    <hyperlink ref="E46" r:id="rId1"/>
  </hyperlinks>
  <pageMargins left="0.25" right="0.25" top="0.75" bottom="0.75" header="0" footer="0"/>
  <pageSetup orientation="landscape" r:id="rId2"/>
  <headerFooter>
    <oddFooter>&amp;C&amp;"Helvetica Neue,Regular"&amp;12&amp;K000000&amp;P</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2</vt:i4>
      </vt:variant>
    </vt:vector>
  </HeadingPairs>
  <TitlesOfParts>
    <vt:vector size="29" baseType="lpstr">
      <vt:lpstr>Resumen</vt:lpstr>
      <vt:lpstr>1POMCAS</vt:lpstr>
      <vt:lpstr>2PORH</vt:lpstr>
      <vt:lpstr>3PSMV</vt:lpstr>
      <vt:lpstr>4UsoAguas</vt:lpstr>
      <vt:lpstr>5PUEAA</vt:lpstr>
      <vt:lpstr>6POMCASejec</vt:lpstr>
      <vt:lpstr>7Clima</vt:lpstr>
      <vt:lpstr>8Suelo</vt:lpstr>
      <vt:lpstr>9RUNAP</vt:lpstr>
      <vt:lpstr>10 Paramos</vt:lpstr>
      <vt:lpstr>11Forest</vt:lpstr>
      <vt:lpstr>12PlanesAP 2019 Final </vt:lpstr>
      <vt:lpstr>13Amenaz</vt:lpstr>
      <vt:lpstr>14Invasor</vt:lpstr>
      <vt:lpstr>15Restaura</vt:lpstr>
      <vt:lpstr>17PGIRS</vt:lpstr>
      <vt:lpstr>18Sector</vt:lpstr>
      <vt:lpstr>19GAU</vt:lpstr>
      <vt:lpstr>20Negoc</vt:lpstr>
      <vt:lpstr>21TiempoT</vt:lpstr>
      <vt:lpstr>22 Autorizaciones</vt:lpstr>
      <vt:lpstr>23Sanc</vt:lpstr>
      <vt:lpstr>24POT</vt:lpstr>
      <vt:lpstr>25Redes</vt:lpstr>
      <vt:lpstr>26SIAC</vt:lpstr>
      <vt:lpstr>27Educa</vt:lpstr>
      <vt:lpstr>'6POMCASejec'!_Toc467769473</vt:lpstr>
      <vt:lpstr>'23Sanc'!_Toc467769490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JoseRamiro Benjumea Narvaez</dc:creator>
  <cp:lastModifiedBy>Andres Mauricio Valencia Ceballos</cp:lastModifiedBy>
  <cp:lastPrinted>2019-02-14T16:41:01Z</cp:lastPrinted>
  <dcterms:created xsi:type="dcterms:W3CDTF">2019-02-12T20:42:44Z</dcterms:created>
  <dcterms:modified xsi:type="dcterms:W3CDTF">2020-12-15T20:18:41Z</dcterms:modified>
</cp:coreProperties>
</file>