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mvalencia\Desktop\EnCasa\2020\10-14\ClaudiaMCardona\InformeGestion\"/>
    </mc:Choice>
  </mc:AlternateContent>
  <workbookProtection workbookAlgorithmName="SHA-512" workbookHashValue="0gAYevCmK7CKaSdRBLkkgRW18Nz+gk9Ycrr2jUTBwyhy9IrnpYFOgBhmp/baqRgDrLHDe2I3i9cnrBQWSCu0Jw==" workbookSaltValue="f6knjrd8rBsKStgrffnQzw==" workbookSpinCount="100000" lockStructure="1"/>
  <bookViews>
    <workbookView xWindow="360" yWindow="420" windowWidth="23475" windowHeight="9255"/>
  </bookViews>
  <sheets>
    <sheet name="informe Gastos" sheetId="1" r:id="rId1"/>
  </sheets>
  <externalReferences>
    <externalReference r:id="rId2"/>
  </externalReferences>
  <definedNames>
    <definedName name="_xlnm.Print_Area" localSheetId="0">'informe Gastos'!#REF!</definedName>
    <definedName name="Lista_CAR">'[1]Datos Generales'!$H$5:$H$36</definedName>
    <definedName name="REPORTE" comment="SI SE REPORTA">[1]Formulas!$F$33:$F$34</definedName>
    <definedName name="SI" comment="OPCION SI O NO">[1]Formulas!$D$33:$D$34</definedName>
    <definedName name="Vigencias">'[1]Datos Generales'!$H$38:$H$45</definedName>
  </definedNames>
  <calcPr calcId="152511"/>
</workbook>
</file>

<file path=xl/calcChain.xml><?xml version="1.0" encoding="utf-8"?>
<calcChain xmlns="http://schemas.openxmlformats.org/spreadsheetml/2006/main">
  <c r="AB111" i="1" l="1"/>
  <c r="AA111" i="1"/>
  <c r="Z111" i="1"/>
  <c r="Y111" i="1"/>
  <c r="AB110" i="1"/>
  <c r="AA110" i="1"/>
  <c r="Z110" i="1"/>
  <c r="Y110" i="1"/>
  <c r="AB109" i="1"/>
  <c r="AA109" i="1"/>
  <c r="Z109" i="1"/>
  <c r="Y109" i="1"/>
  <c r="Y108" i="1" s="1"/>
  <c r="AB108" i="1"/>
  <c r="AA108" i="1"/>
  <c r="Z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AB107" i="1"/>
  <c r="AA107" i="1"/>
  <c r="Z107" i="1"/>
  <c r="Y107" i="1"/>
  <c r="AB106" i="1"/>
  <c r="AA106" i="1"/>
  <c r="Z106" i="1"/>
  <c r="Y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AB104" i="1"/>
  <c r="AA104" i="1"/>
  <c r="Z104" i="1"/>
  <c r="Y104" i="1"/>
  <c r="AB103" i="1"/>
  <c r="AA103" i="1"/>
  <c r="Z103" i="1"/>
  <c r="Y103" i="1"/>
  <c r="Y102" i="1" s="1"/>
  <c r="AB102" i="1"/>
  <c r="AA102" i="1"/>
  <c r="Z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AB101" i="1"/>
  <c r="AA101" i="1"/>
  <c r="Z101" i="1"/>
  <c r="Y101" i="1"/>
  <c r="AB100" i="1"/>
  <c r="AA100" i="1"/>
  <c r="Z100" i="1"/>
  <c r="Y100" i="1"/>
  <c r="AB99" i="1"/>
  <c r="AA99" i="1"/>
  <c r="Z99" i="1"/>
  <c r="Y99" i="1"/>
  <c r="Y98" i="1" s="1"/>
  <c r="AB98" i="1"/>
  <c r="AA98" i="1"/>
  <c r="Z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AB97" i="1"/>
  <c r="AA97" i="1"/>
  <c r="Z97" i="1"/>
  <c r="Y97" i="1"/>
  <c r="AB96" i="1"/>
  <c r="AA96" i="1"/>
  <c r="Z96" i="1"/>
  <c r="Y96" i="1"/>
  <c r="Y95" i="1" s="1"/>
  <c r="AB95" i="1"/>
  <c r="AA95" i="1"/>
  <c r="Z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AB94" i="1"/>
  <c r="AA94" i="1"/>
  <c r="Z94" i="1"/>
  <c r="Y94" i="1"/>
  <c r="AB93" i="1"/>
  <c r="AA93" i="1"/>
  <c r="Z93" i="1"/>
  <c r="Y93" i="1"/>
  <c r="Y92" i="1" s="1"/>
  <c r="AB92" i="1"/>
  <c r="AA92" i="1"/>
  <c r="Z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AB91" i="1"/>
  <c r="AA91" i="1"/>
  <c r="Z91" i="1"/>
  <c r="Y91" i="1"/>
  <c r="AB90" i="1"/>
  <c r="AA90" i="1"/>
  <c r="Z90" i="1"/>
  <c r="Y90" i="1"/>
  <c r="AB89" i="1"/>
  <c r="AA89" i="1"/>
  <c r="Z89" i="1"/>
  <c r="Z88" i="1" s="1"/>
  <c r="Y89" i="1"/>
  <c r="Y88" i="1" s="1"/>
  <c r="AA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AB87" i="1"/>
  <c r="AA87" i="1"/>
  <c r="Z87" i="1"/>
  <c r="Y87" i="1"/>
  <c r="AB86" i="1"/>
  <c r="AA86" i="1"/>
  <c r="Z86" i="1"/>
  <c r="Y86" i="1"/>
  <c r="AB85" i="1"/>
  <c r="AA85" i="1"/>
  <c r="AA84" i="1" s="1"/>
  <c r="AA83" i="1" s="1"/>
  <c r="AA48" i="1" s="1"/>
  <c r="Z85" i="1"/>
  <c r="Y85" i="1"/>
  <c r="AB84" i="1"/>
  <c r="Z84" i="1"/>
  <c r="Y84" i="1"/>
  <c r="X84" i="1"/>
  <c r="W84" i="1"/>
  <c r="W83" i="1" s="1"/>
  <c r="W48" i="1" s="1"/>
  <c r="V84" i="1"/>
  <c r="U84" i="1"/>
  <c r="U83" i="1" s="1"/>
  <c r="U48" i="1" s="1"/>
  <c r="T84" i="1"/>
  <c r="S84" i="1"/>
  <c r="S83" i="1" s="1"/>
  <c r="S48" i="1" s="1"/>
  <c r="R84" i="1"/>
  <c r="Q84" i="1"/>
  <c r="Q83" i="1" s="1"/>
  <c r="Q48" i="1" s="1"/>
  <c r="P84" i="1"/>
  <c r="O84" i="1"/>
  <c r="O83" i="1" s="1"/>
  <c r="O48" i="1" s="1"/>
  <c r="N84" i="1"/>
  <c r="M84" i="1"/>
  <c r="M83" i="1" s="1"/>
  <c r="M48" i="1" s="1"/>
  <c r="L84" i="1"/>
  <c r="K84" i="1"/>
  <c r="K83" i="1" s="1"/>
  <c r="K48" i="1" s="1"/>
  <c r="J84" i="1"/>
  <c r="I84" i="1"/>
  <c r="I83" i="1" s="1"/>
  <c r="I48" i="1" s="1"/>
  <c r="AB83" i="1"/>
  <c r="X83" i="1"/>
  <c r="V83" i="1"/>
  <c r="T83" i="1"/>
  <c r="R83" i="1"/>
  <c r="P83" i="1"/>
  <c r="N83" i="1"/>
  <c r="L83" i="1"/>
  <c r="J83" i="1"/>
  <c r="AB82" i="1"/>
  <c r="AA82" i="1"/>
  <c r="Z82" i="1"/>
  <c r="Y82" i="1"/>
  <c r="AB81" i="1"/>
  <c r="AA81" i="1"/>
  <c r="Z81" i="1"/>
  <c r="Y81" i="1"/>
  <c r="AB80" i="1"/>
  <c r="AA80" i="1"/>
  <c r="Z80" i="1"/>
  <c r="Z79" i="1" s="1"/>
  <c r="Y80" i="1"/>
  <c r="AB79" i="1"/>
  <c r="AA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AB78" i="1"/>
  <c r="AA78" i="1"/>
  <c r="Z78" i="1"/>
  <c r="Y78" i="1"/>
  <c r="AB77" i="1"/>
  <c r="AA77" i="1"/>
  <c r="Z77" i="1"/>
  <c r="Y77" i="1"/>
  <c r="AB76" i="1"/>
  <c r="AA76" i="1"/>
  <c r="Z76" i="1"/>
  <c r="Y76" i="1"/>
  <c r="AB75" i="1"/>
  <c r="AA75" i="1"/>
  <c r="Z75" i="1"/>
  <c r="Y75" i="1"/>
  <c r="AB74" i="1"/>
  <c r="AA74" i="1"/>
  <c r="Z74" i="1"/>
  <c r="Z73" i="1" s="1"/>
  <c r="Y74" i="1"/>
  <c r="AB73" i="1"/>
  <c r="AA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AB72" i="1"/>
  <c r="AA72" i="1"/>
  <c r="Z72" i="1"/>
  <c r="Y72" i="1"/>
  <c r="AB71" i="1"/>
  <c r="AA71" i="1"/>
  <c r="Z71" i="1"/>
  <c r="Y71" i="1"/>
  <c r="AB70" i="1"/>
  <c r="AA70" i="1"/>
  <c r="Z70" i="1"/>
  <c r="Z69" i="1" s="1"/>
  <c r="Y70" i="1"/>
  <c r="AB69" i="1"/>
  <c r="AA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AB68" i="1"/>
  <c r="AA68" i="1"/>
  <c r="Z68" i="1"/>
  <c r="Y68" i="1"/>
  <c r="AB67" i="1"/>
  <c r="AA67" i="1"/>
  <c r="Z67" i="1"/>
  <c r="Z66" i="1" s="1"/>
  <c r="Y67" i="1"/>
  <c r="AB66" i="1"/>
  <c r="AA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AB65" i="1"/>
  <c r="AA65" i="1"/>
  <c r="Z65" i="1"/>
  <c r="Y65" i="1"/>
  <c r="AB64" i="1"/>
  <c r="AA64" i="1"/>
  <c r="Z64" i="1"/>
  <c r="Z63" i="1" s="1"/>
  <c r="Y64" i="1"/>
  <c r="AB63" i="1"/>
  <c r="AA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AB62" i="1"/>
  <c r="AA62" i="1"/>
  <c r="Z62" i="1"/>
  <c r="Y62" i="1"/>
  <c r="AB61" i="1"/>
  <c r="AA61" i="1"/>
  <c r="Z61" i="1"/>
  <c r="Z60" i="1" s="1"/>
  <c r="Y61" i="1"/>
  <c r="AB60" i="1"/>
  <c r="AA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AB59" i="1"/>
  <c r="AA59" i="1"/>
  <c r="Z59" i="1"/>
  <c r="Y59" i="1"/>
  <c r="AB58" i="1"/>
  <c r="AA58" i="1"/>
  <c r="Z58" i="1"/>
  <c r="Z57" i="1" s="1"/>
  <c r="Y58" i="1"/>
  <c r="AB57" i="1"/>
  <c r="AA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AB56" i="1"/>
  <c r="AA56" i="1"/>
  <c r="Z56" i="1"/>
  <c r="Y56" i="1"/>
  <c r="AB55" i="1"/>
  <c r="AA55" i="1"/>
  <c r="Z55" i="1"/>
  <c r="Z54" i="1" s="1"/>
  <c r="Z49" i="1" s="1"/>
  <c r="Y55" i="1"/>
  <c r="AB54" i="1"/>
  <c r="AA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B53" i="1"/>
  <c r="AA53" i="1"/>
  <c r="Z53" i="1"/>
  <c r="Y53" i="1"/>
  <c r="AB52" i="1"/>
  <c r="AA52" i="1"/>
  <c r="Z52" i="1"/>
  <c r="Y52" i="1"/>
  <c r="AB51" i="1"/>
  <c r="AA51" i="1"/>
  <c r="Z51" i="1"/>
  <c r="Y51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B49" i="1"/>
  <c r="AA49" i="1"/>
  <c r="Y49" i="1"/>
  <c r="X49" i="1"/>
  <c r="W49" i="1"/>
  <c r="V49" i="1"/>
  <c r="V48" i="1" s="1"/>
  <c r="U49" i="1"/>
  <c r="T49" i="1"/>
  <c r="T48" i="1" s="1"/>
  <c r="S49" i="1"/>
  <c r="R49" i="1"/>
  <c r="R48" i="1" s="1"/>
  <c r="Q49" i="1"/>
  <c r="P49" i="1"/>
  <c r="P48" i="1" s="1"/>
  <c r="O49" i="1"/>
  <c r="N49" i="1"/>
  <c r="N48" i="1" s="1"/>
  <c r="M49" i="1"/>
  <c r="L49" i="1"/>
  <c r="L48" i="1" s="1"/>
  <c r="K49" i="1"/>
  <c r="J49" i="1"/>
  <c r="J48" i="1" s="1"/>
  <c r="I49" i="1"/>
  <c r="AB48" i="1"/>
  <c r="X48" i="1"/>
  <c r="AB47" i="1"/>
  <c r="AA47" i="1"/>
  <c r="Z47" i="1"/>
  <c r="Y47" i="1"/>
  <c r="AB46" i="1"/>
  <c r="AA46" i="1"/>
  <c r="Z46" i="1"/>
  <c r="Y46" i="1"/>
  <c r="AB45" i="1"/>
  <c r="AA45" i="1"/>
  <c r="Z45" i="1"/>
  <c r="Y45" i="1"/>
  <c r="AB44" i="1"/>
  <c r="AA44" i="1"/>
  <c r="Z44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AB43" i="1" s="1"/>
  <c r="K43" i="1"/>
  <c r="AA43" i="1" s="1"/>
  <c r="J43" i="1"/>
  <c r="Z43" i="1" s="1"/>
  <c r="I43" i="1"/>
  <c r="Y43" i="1" s="1"/>
  <c r="AB42" i="1"/>
  <c r="AA42" i="1"/>
  <c r="Z42" i="1"/>
  <c r="Y42" i="1"/>
  <c r="AB41" i="1"/>
  <c r="AA41" i="1"/>
  <c r="Z41" i="1"/>
  <c r="Y41" i="1"/>
  <c r="AB40" i="1"/>
  <c r="AA40" i="1"/>
  <c r="Z40" i="1"/>
  <c r="Y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AB39" i="1" s="1"/>
  <c r="K39" i="1"/>
  <c r="AA39" i="1" s="1"/>
  <c r="J39" i="1"/>
  <c r="Z39" i="1" s="1"/>
  <c r="I39" i="1"/>
  <c r="Y39" i="1" s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AB38" i="1" s="1"/>
  <c r="K38" i="1"/>
  <c r="AA38" i="1" s="1"/>
  <c r="J38" i="1"/>
  <c r="Z38" i="1" s="1"/>
  <c r="I38" i="1"/>
  <c r="Y38" i="1" s="1"/>
  <c r="AB37" i="1"/>
  <c r="AA37" i="1"/>
  <c r="Z37" i="1"/>
  <c r="Y37" i="1"/>
  <c r="AB36" i="1"/>
  <c r="AA36" i="1"/>
  <c r="Z36" i="1"/>
  <c r="Y36" i="1"/>
  <c r="AB35" i="1"/>
  <c r="AA35" i="1"/>
  <c r="Z35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AB34" i="1" s="1"/>
  <c r="K34" i="1"/>
  <c r="AA34" i="1" s="1"/>
  <c r="J34" i="1"/>
  <c r="Z34" i="1" s="1"/>
  <c r="I34" i="1"/>
  <c r="Y34" i="1" s="1"/>
  <c r="AB33" i="1"/>
  <c r="AA33" i="1"/>
  <c r="Z33" i="1"/>
  <c r="Y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AB32" i="1" s="1"/>
  <c r="K32" i="1"/>
  <c r="AA32" i="1" s="1"/>
  <c r="J32" i="1"/>
  <c r="Z32" i="1" s="1"/>
  <c r="I32" i="1"/>
  <c r="Y32" i="1" s="1"/>
  <c r="AB31" i="1"/>
  <c r="AA31" i="1"/>
  <c r="Z31" i="1"/>
  <c r="Y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AB30" i="1" s="1"/>
  <c r="K30" i="1"/>
  <c r="AA30" i="1" s="1"/>
  <c r="J30" i="1"/>
  <c r="Z30" i="1" s="1"/>
  <c r="I30" i="1"/>
  <c r="Y30" i="1" s="1"/>
  <c r="AB29" i="1"/>
  <c r="AA29" i="1"/>
  <c r="Z29" i="1"/>
  <c r="Y29" i="1"/>
  <c r="AB28" i="1"/>
  <c r="AA28" i="1"/>
  <c r="Z28" i="1"/>
  <c r="Y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AB27" i="1" s="1"/>
  <c r="K27" i="1"/>
  <c r="AA27" i="1" s="1"/>
  <c r="J27" i="1"/>
  <c r="Z27" i="1" s="1"/>
  <c r="I27" i="1"/>
  <c r="Y27" i="1" s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AB26" i="1" s="1"/>
  <c r="K26" i="1"/>
  <c r="AA26" i="1" s="1"/>
  <c r="J26" i="1"/>
  <c r="Z26" i="1" s="1"/>
  <c r="I26" i="1"/>
  <c r="Y26" i="1" s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AB25" i="1" s="1"/>
  <c r="K25" i="1"/>
  <c r="AA25" i="1" s="1"/>
  <c r="J25" i="1"/>
  <c r="Z25" i="1" s="1"/>
  <c r="I25" i="1"/>
  <c r="Y25" i="1" s="1"/>
  <c r="AB24" i="1"/>
  <c r="AA24" i="1"/>
  <c r="Z24" i="1"/>
  <c r="Y24" i="1"/>
  <c r="AB23" i="1"/>
  <c r="AA23" i="1"/>
  <c r="Z23" i="1"/>
  <c r="Y23" i="1"/>
  <c r="Y22" i="1" s="1"/>
  <c r="AB22" i="1"/>
  <c r="AA22" i="1"/>
  <c r="Z22" i="1"/>
  <c r="X22" i="1"/>
  <c r="W22" i="1"/>
  <c r="V22" i="1"/>
  <c r="U22" i="1"/>
  <c r="U9" i="1" s="1"/>
  <c r="U4" i="1" s="1"/>
  <c r="U112" i="1" s="1"/>
  <c r="T22" i="1"/>
  <c r="S22" i="1"/>
  <c r="R22" i="1"/>
  <c r="Q22" i="1"/>
  <c r="Q9" i="1" s="1"/>
  <c r="Q4" i="1" s="1"/>
  <c r="Q112" i="1" s="1"/>
  <c r="P22" i="1"/>
  <c r="O22" i="1"/>
  <c r="N22" i="1"/>
  <c r="M22" i="1"/>
  <c r="M9" i="1" s="1"/>
  <c r="M4" i="1" s="1"/>
  <c r="M112" i="1" s="1"/>
  <c r="L22" i="1"/>
  <c r="K22" i="1"/>
  <c r="J22" i="1"/>
  <c r="I22" i="1"/>
  <c r="I9" i="1" s="1"/>
  <c r="I4" i="1" s="1"/>
  <c r="I112" i="1" s="1"/>
  <c r="AB21" i="1"/>
  <c r="AA21" i="1"/>
  <c r="Z21" i="1"/>
  <c r="Y21" i="1"/>
  <c r="AB20" i="1"/>
  <c r="AA20" i="1"/>
  <c r="AA18" i="1" s="1"/>
  <c r="AA17" i="1" s="1"/>
  <c r="Z20" i="1"/>
  <c r="Y20" i="1"/>
  <c r="Y18" i="1" s="1"/>
  <c r="Y17" i="1" s="1"/>
  <c r="AB19" i="1"/>
  <c r="AB18" i="1"/>
  <c r="Z18" i="1"/>
  <c r="X18" i="1"/>
  <c r="X17" i="1" s="1"/>
  <c r="X9" i="1" s="1"/>
  <c r="X4" i="1" s="1"/>
  <c r="X112" i="1" s="1"/>
  <c r="W18" i="1"/>
  <c r="V18" i="1"/>
  <c r="U18" i="1"/>
  <c r="T18" i="1"/>
  <c r="T17" i="1" s="1"/>
  <c r="T9" i="1" s="1"/>
  <c r="T4" i="1" s="1"/>
  <c r="T112" i="1" s="1"/>
  <c r="S18" i="1"/>
  <c r="R18" i="1"/>
  <c r="Q18" i="1"/>
  <c r="P18" i="1"/>
  <c r="P17" i="1" s="1"/>
  <c r="P9" i="1" s="1"/>
  <c r="P4" i="1" s="1"/>
  <c r="P112" i="1" s="1"/>
  <c r="O18" i="1"/>
  <c r="N18" i="1"/>
  <c r="M18" i="1"/>
  <c r="L18" i="1"/>
  <c r="L17" i="1" s="1"/>
  <c r="L9" i="1" s="1"/>
  <c r="L4" i="1" s="1"/>
  <c r="L112" i="1" s="1"/>
  <c r="K18" i="1"/>
  <c r="J18" i="1"/>
  <c r="I18" i="1"/>
  <c r="AB17" i="1"/>
  <c r="Z17" i="1"/>
  <c r="W17" i="1"/>
  <c r="V17" i="1"/>
  <c r="U17" i="1"/>
  <c r="S17" i="1"/>
  <c r="R17" i="1"/>
  <c r="Q17" i="1"/>
  <c r="O17" i="1"/>
  <c r="N17" i="1"/>
  <c r="M17" i="1"/>
  <c r="K17" i="1"/>
  <c r="J17" i="1"/>
  <c r="I17" i="1"/>
  <c r="AB16" i="1"/>
  <c r="AA16" i="1"/>
  <c r="Z16" i="1"/>
  <c r="Y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AB15" i="1" s="1"/>
  <c r="K15" i="1"/>
  <c r="AA15" i="1" s="1"/>
  <c r="J15" i="1"/>
  <c r="Z15" i="1" s="1"/>
  <c r="I15" i="1"/>
  <c r="Y15" i="1" s="1"/>
  <c r="AB14" i="1"/>
  <c r="AA14" i="1"/>
  <c r="Z14" i="1"/>
  <c r="Y14" i="1"/>
  <c r="AB13" i="1"/>
  <c r="AA13" i="1"/>
  <c r="Z13" i="1"/>
  <c r="Y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AB12" i="1" s="1"/>
  <c r="K12" i="1"/>
  <c r="AA12" i="1" s="1"/>
  <c r="J12" i="1"/>
  <c r="Z12" i="1" s="1"/>
  <c r="I12" i="1"/>
  <c r="Y12" i="1" s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AB11" i="1" s="1"/>
  <c r="AB10" i="1" s="1"/>
  <c r="K11" i="1"/>
  <c r="AA11" i="1" s="1"/>
  <c r="AA10" i="1" s="1"/>
  <c r="AA9" i="1" s="1"/>
  <c r="J11" i="1"/>
  <c r="Z11" i="1" s="1"/>
  <c r="Z10" i="1" s="1"/>
  <c r="Z9" i="1" s="1"/>
  <c r="I11" i="1"/>
  <c r="Y11" i="1" s="1"/>
  <c r="Y10" i="1" s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W9" i="1"/>
  <c r="V9" i="1"/>
  <c r="S9" i="1"/>
  <c r="R9" i="1"/>
  <c r="O9" i="1"/>
  <c r="N9" i="1"/>
  <c r="K9" i="1"/>
  <c r="J9" i="1"/>
  <c r="AB8" i="1"/>
  <c r="AA8" i="1"/>
  <c r="Z8" i="1"/>
  <c r="Y8" i="1"/>
  <c r="AB7" i="1"/>
  <c r="AA7" i="1"/>
  <c r="Z7" i="1"/>
  <c r="Y7" i="1"/>
  <c r="X6" i="1"/>
  <c r="W6" i="1"/>
  <c r="V6" i="1"/>
  <c r="U6" i="1"/>
  <c r="T6" i="1"/>
  <c r="S6" i="1"/>
  <c r="R6" i="1"/>
  <c r="Q6" i="1"/>
  <c r="P6" i="1"/>
  <c r="O6" i="1"/>
  <c r="N6" i="1"/>
  <c r="N4" i="1" s="1"/>
  <c r="N112" i="1" s="1"/>
  <c r="M6" i="1"/>
  <c r="L6" i="1"/>
  <c r="AB6" i="1" s="1"/>
  <c r="K6" i="1"/>
  <c r="AA6" i="1" s="1"/>
  <c r="J6" i="1"/>
  <c r="I6" i="1"/>
  <c r="Y6" i="1" s="1"/>
  <c r="AB5" i="1"/>
  <c r="AA5" i="1"/>
  <c r="Z5" i="1"/>
  <c r="Y5" i="1"/>
  <c r="W4" i="1"/>
  <c r="V4" i="1"/>
  <c r="S4" i="1"/>
  <c r="R4" i="1"/>
  <c r="O4" i="1"/>
  <c r="K4" i="1"/>
  <c r="J4" i="1"/>
  <c r="Y83" i="1" l="1"/>
  <c r="Y48" i="1" s="1"/>
  <c r="J112" i="1"/>
  <c r="R112" i="1"/>
  <c r="K112" i="1"/>
  <c r="W112" i="1"/>
  <c r="Z83" i="1"/>
  <c r="Z48" i="1" s="1"/>
  <c r="V112" i="1"/>
  <c r="Z6" i="1"/>
  <c r="S112" i="1"/>
  <c r="AB9" i="1"/>
  <c r="O112" i="1"/>
  <c r="Y9" i="1"/>
  <c r="Y4" i="1"/>
  <c r="Y112" i="1" s="1"/>
  <c r="AA4" i="1"/>
  <c r="AA112" i="1" s="1"/>
  <c r="Z4" i="1"/>
  <c r="Z112" i="1" s="1"/>
  <c r="AB4" i="1"/>
  <c r="AB112" i="1" s="1"/>
</calcChain>
</file>

<file path=xl/sharedStrings.xml><?xml version="1.0" encoding="utf-8"?>
<sst xmlns="http://schemas.openxmlformats.org/spreadsheetml/2006/main" count="532" uniqueCount="136">
  <si>
    <t>NIVEL ESTRUCTURAL</t>
  </si>
  <si>
    <t>NIVEL RENTISTICO</t>
  </si>
  <si>
    <t>SUBNIVEL RENTISTICO</t>
  </si>
  <si>
    <t>CONCEPTO</t>
  </si>
  <si>
    <t>NIVEL 1</t>
  </si>
  <si>
    <t>NIVEL 2</t>
  </si>
  <si>
    <t>NIVEL 3</t>
  </si>
  <si>
    <t>CONCEPTO 
(2)</t>
  </si>
  <si>
    <t xml:space="preserve">RECURSOS PROPIOS
(3)
</t>
  </si>
  <si>
    <t xml:space="preserve">RECURSOS DE LA NACIÓN 
(4)
</t>
  </si>
  <si>
    <t>RECURSOS FONDO DE COMPENSACIÓN AMBIENTAL
(5)</t>
  </si>
  <si>
    <t>RECURSOS DE REGALÍAS
(6)</t>
  </si>
  <si>
    <t>TOTAL RECURSOS
(7)</t>
  </si>
  <si>
    <t>OBSERVACIONES (8)</t>
  </si>
  <si>
    <t>PRESUPUESTADO</t>
  </si>
  <si>
    <t>COMPROMETIDO</t>
  </si>
  <si>
    <t>OBLIGACIONES</t>
  </si>
  <si>
    <t xml:space="preserve">PAGOS </t>
  </si>
  <si>
    <t>PAGOS</t>
  </si>
  <si>
    <t>2</t>
  </si>
  <si>
    <t>01</t>
  </si>
  <si>
    <t>GASTOS DE FUNCIONAMIENTO</t>
  </si>
  <si>
    <t>GASTOS DE PERSONAL</t>
  </si>
  <si>
    <t>02</t>
  </si>
  <si>
    <t>ADQUISICIÓN DE BIENES Y SERVICIOS</t>
  </si>
  <si>
    <t>Adquisición de activos no financieros</t>
  </si>
  <si>
    <t>Adquisiciones diferentes de activos</t>
  </si>
  <si>
    <t>03</t>
  </si>
  <si>
    <t>TRANSFERENCIAS CORRIENTES</t>
  </si>
  <si>
    <t>A ENTIDADES DE GOBIERNO</t>
  </si>
  <si>
    <t>A ORGANOS DEL PGN</t>
  </si>
  <si>
    <t>Fondo de Compensación Ambiental - Ministerio del Medio Ambiente Art 24 Ley 344 de 1996</t>
  </si>
  <si>
    <t>Fondo de Compensación Ambiental - TSE (20%)</t>
  </si>
  <si>
    <t>Fondo de Compensación Ambiental - Recursos propios diferentes a TSE (10%)</t>
  </si>
  <si>
    <t>A ESQUEMAS ASOCIATIVOS</t>
  </si>
  <si>
    <t>Aportes a ASOCARS</t>
  </si>
  <si>
    <t xml:space="preserve">PRESTACIONES SOCIALES </t>
  </si>
  <si>
    <t>Prestaciones sociales relacionadas con el empleo</t>
  </si>
  <si>
    <t>Mesadas pensionales (de pensiones)</t>
  </si>
  <si>
    <t>Bonos pensionales (de pensiones)</t>
  </si>
  <si>
    <t>Otros - Prestaciones sociales relacionadas con el empleo</t>
  </si>
  <si>
    <t>Se incluye este concepto que no esta y hace parte de transferencias (Incapacidades y Licencias de Maternidad y Paternidad (no de pensiones, auxilio sindicales, programas de salud ocupacional, programas de bienestar social-incentivos)</t>
  </si>
  <si>
    <t>SENTENCIAS Y CONCILIACIONES</t>
  </si>
  <si>
    <t>Comisiones y otros gastos</t>
  </si>
  <si>
    <t>Conciliaciones</t>
  </si>
  <si>
    <t>04</t>
  </si>
  <si>
    <t>GASTOS POR TRIBUTOS, MULTAS, SANCIONES E INTERESES DE MORA</t>
  </si>
  <si>
    <t>IMPUESTOS</t>
  </si>
  <si>
    <t>IMPUESTOS TERRITORIALES</t>
  </si>
  <si>
    <t>Impuesto predial y Sobretasa ambiental</t>
  </si>
  <si>
    <t>Se incluyeron en este concepto los impuestos nacionales (4x1000), ya que no tubieron en cuenta este concepto</t>
  </si>
  <si>
    <t>Impuesto sobre vehículos automotores.</t>
  </si>
  <si>
    <t>TASAS Y DERECHOS ADMINISTRATIVOS</t>
  </si>
  <si>
    <t>Peajes.</t>
  </si>
  <si>
    <t>CONTRIBUCIONES</t>
  </si>
  <si>
    <t>Cuota de fiscalización y auditaje</t>
  </si>
  <si>
    <t>Multas, sanciones e intereses de mora</t>
  </si>
  <si>
    <t>Multas</t>
  </si>
  <si>
    <t>Sanciones</t>
  </si>
  <si>
    <t>Intereses de mora</t>
  </si>
  <si>
    <t>SERVICIO DE LA DEUDA</t>
  </si>
  <si>
    <t>Servicios de la deuda pública externa</t>
  </si>
  <si>
    <t>Intereses de la deduda pública externa</t>
  </si>
  <si>
    <t>Servicios de la deuda pública interna</t>
  </si>
  <si>
    <t>Intereses de la deduda pública interna</t>
  </si>
  <si>
    <t>Fondo de contigencias</t>
  </si>
  <si>
    <t>TOTAL GASTOS DE INVERSIÓN</t>
  </si>
  <si>
    <t>C-INVERSION (POAI 2016-2019) PPTO 2020 - TEMPORAL</t>
  </si>
  <si>
    <t>PROGRAMA I: CONSERVACIÓN Y USO DE LA BIODIVERSIDAD</t>
  </si>
  <si>
    <t>Planificación de la Biodiversidad</t>
  </si>
  <si>
    <t>Acciones Estructurales y no Estructurales para la Conservación de la Biodiversidad</t>
  </si>
  <si>
    <t>Uso Sostenible de la Biodiversidad</t>
  </si>
  <si>
    <t>PROGRAMA II: GESTIÓN AMBIENTAL SECTORIAL</t>
  </si>
  <si>
    <t>Prevención y Control de la Contaminación del aire</t>
  </si>
  <si>
    <t>Producción más Limpia y Buenas Prácticas Ambientales</t>
  </si>
  <si>
    <t>PROGRAMA III: GESTIÓN PARA LA ADAPTACIÓN Y MITIGACIÓN AL CAMBIO CLIMÁTICO</t>
  </si>
  <si>
    <t>Monitoreo y Formulacion de Acciones Directas de Adaptacion y Mitigacion al Cambio Climatico</t>
  </si>
  <si>
    <t>Conocimiento de la Vulnerabilidad del Territorio Frente a la Variabilidad y el Cambio Climatico</t>
  </si>
  <si>
    <t>PROGRAMA IV: GESTIÓN INTEGRAL DEL PATRIMONIO HÍDRICO</t>
  </si>
  <si>
    <t>Prevención y Control de la Contaminación Hídrica</t>
  </si>
  <si>
    <t>Planificación y Administración del Patrimonio Hídrico</t>
  </si>
  <si>
    <t>05</t>
  </si>
  <si>
    <t>PROGRAMA V: GESTIÓN DEL RIESGO ANTE LA PÉRDIDA DE SERVICIOS ECOSISTÉMICOS Y EL ESTABLECIMIENTO DE TERRITORIOS SEGUROS</t>
  </si>
  <si>
    <t>Implementación de Acciones Directas para la Gestión del Riesgo</t>
  </si>
  <si>
    <t>Asistencia Técnica para la Gestión del Riesgo</t>
  </si>
  <si>
    <t>06</t>
  </si>
  <si>
    <t>PROGRAMA VI: GESTIÓN AMBIENTAL DIFERENCIAL CON LAS COMUNIDADES INDÍGENAS Y AFRODESCENDIENTES DE CALDAS</t>
  </si>
  <si>
    <t>Escenarios para la Planificación y la Gestión Ambiental Conjunta con las Comunidades Etnicas del Departamento</t>
  </si>
  <si>
    <t>Acciones para la Conservación y Manejo de los Recursos Naturales en las Comunidades Etnicas de Caldas</t>
  </si>
  <si>
    <t>07</t>
  </si>
  <si>
    <t>PROGRAMA VII: CULTURA Y GOBERNANZA PARA LA GESTIÓN AMBIENTAL</t>
  </si>
  <si>
    <t>Educación para la Protección, Conservación y Uso Sostenible del Patrimonio Ambiental</t>
  </si>
  <si>
    <t>Participación para la Gobernanza Ambiental</t>
  </si>
  <si>
    <t>Comunicación Pública para la Gestión Ambiental</t>
  </si>
  <si>
    <t>08</t>
  </si>
  <si>
    <t>PROGRAMA VIII: FORTALECIMIENTO INSTITUCIONAL</t>
  </si>
  <si>
    <t>Conocimiento para la Gestión Ambiental</t>
  </si>
  <si>
    <t>Fortalecimiento de las Tecnologías de Información y Comunicación - Tic y del Sistema de Información Ambiental</t>
  </si>
  <si>
    <t>Modernización Institucional</t>
  </si>
  <si>
    <t>Fortalecimiento de la Gestión como Autoridad Ambiental</t>
  </si>
  <si>
    <t>Instrumentos de Planificación Ambiental</t>
  </si>
  <si>
    <t>09</t>
  </si>
  <si>
    <t>PROGRAMA IX. AGENDA DE GESTION INTEGRAL DEL RIESGO Y ADAPTACION A LA VARIABILIDAD CLIMATICA EN EL MUNICIPIO DE MANIZALES</t>
  </si>
  <si>
    <t>Conocimiento del Riesgo y Variabilidad Climática</t>
  </si>
  <si>
    <t>Incorporación del Riesgo y Adaptacion a la Variabilidad Climatica en la Planificacíón Territorial</t>
  </si>
  <si>
    <t>Reducción del Riesgo y Adaptacion a la Variabilidad Climatica con Acciones Estructurales</t>
  </si>
  <si>
    <t>C-INVERSION (POAI 2020-2023) PPTO 2020</t>
  </si>
  <si>
    <t>PROGRAMA I CONSERVACIÓN Y USO SOSTENIBLE DE LA BIODIVERSIDAD Y SUS SERVICIOS ECOSISTÉMICOS</t>
  </si>
  <si>
    <t>ACCIONES  PARA LA CONSERVACIÓN DE LA BIODIVERSIDAD Y SUS SS ECOSISTEMICOS</t>
  </si>
  <si>
    <t>USO Y MANEJO DE LA BIODIVERSIDAD Y SUS SS ECOSISTEMICOS</t>
  </si>
  <si>
    <t>ADMINISTRACIÓN DE LA BIODIVERSIDAD Y SUS SS ECOSISTEMICOS</t>
  </si>
  <si>
    <t>PROGRAMA II SECTORES AMBIENTALMENTE SOSTENIBLES</t>
  </si>
  <si>
    <t>ESTRATEGIAS  PARA CORRESPONSABILIDAD  AMBIENTAL SECTORIAL</t>
  </si>
  <si>
    <t>NEGOCIOS VERDES COMO ESTRATÉGIA DE DESARROLLO</t>
  </si>
  <si>
    <t>PRÁCTICAS PARA MEJORAR EL DESEMPEÑO AMBIENTAL SECTORIAL</t>
  </si>
  <si>
    <t>PROGRAMA III GESTIÓN DE RIESGOS AMBIENTALES Y CAMBIO CLIMÁTICO</t>
  </si>
  <si>
    <t>REDUCCION DE RIESGOS AMBIENTALES Y RECUPERACION AMBIENTAL</t>
  </si>
  <si>
    <t>ACCIONES DE ADAPTACION Y MITIGACION AL CAMBIO CLIMÁTICO</t>
  </si>
  <si>
    <t>PROGRAMA IV GESTIÓN AMBIENTAL DIFERENCIAL</t>
  </si>
  <si>
    <t>ACCIONES ESTRUCTURALES Y NO ESTRUCTURALES PARA LA GESTION AMBIENTAL CON COMUNIDADES INDIGENAS</t>
  </si>
  <si>
    <t>ACCIONES ESTRUCTURALES Y NO ESTRUCTURALES PARA LA GESTION AMBIENTAL CON COMUNIDADES AFRODESCENDIENTES</t>
  </si>
  <si>
    <t>PROGRAMA V GOBERNANZA PARA LA GESTIÓN AMBIENTAL</t>
  </si>
  <si>
    <t>EDUCACIÓN PARA EL CONOCIMIENTO Y LA APROPIACIÓN DEL PATRIMONIO NATURAL</t>
  </si>
  <si>
    <t>PARTICIPACIÓN ACTIVA PARA LA INCIDENCIA EN LA GESTIÓN AMBIENTAL</t>
  </si>
  <si>
    <t>COMUNICACIÓN PARA LA ACCIÓN AMBIENTAL COLABORATIVA</t>
  </si>
  <si>
    <t>PROGRAMA VI PLANIFICACIÓN Y ORDENAMIENTO AMBIENTAL TERRITORIAL</t>
  </si>
  <si>
    <t>FORMULACIÓN Y ACTUALIZACION DE INSTRUMENTOS DE PLANIFICACIÓN AMBIENTAL, SECTORIAL Y ORDENAMIENTO TERRITORIAL</t>
  </si>
  <si>
    <t>INCORPORACION DE LOS INSTRUMENTOS DE PLANIFICACION AMBIENTAL</t>
  </si>
  <si>
    <t>PROGRAMA VII FORTALECIMIENTO INSTITUCIONAL</t>
  </si>
  <si>
    <t>MODERNIZACION INSTITUCIONAL</t>
  </si>
  <si>
    <t>FORTALECIMIENTO FINANCIERO Y ECONOMICO PARA LA GESTION AMBIENTAL</t>
  </si>
  <si>
    <t>PROGRAMA VIII CONOCIMIENTO PARA LA GESTIÓN AMBIENTAL</t>
  </si>
  <si>
    <t>GESTIÓN DEL CONOCIMIENTO EN BIODIVERSIDAD Y SUS SS ECOSISTÉMICOS</t>
  </si>
  <si>
    <t>GESTIÓN DEL CONOCIMIENTO DE RIESGOS AMBIENTALES Y EL CAMBIO CLIMÁTICO</t>
  </si>
  <si>
    <t>GESTIÓN DEL CONOCIMIENTO E INNOVACIÓN AMBIENTAL</t>
  </si>
  <si>
    <t>TOTAL PRESUPUESTO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</si>
</sst>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.00_);_(* \(#,##0.00\);_(* &quot;-&quot;??_);_(@_)"/>
    <numFmt numFmtId="165" formatCode="_-* #,##0.000_-;\-* #,##0.000_-;_-* &quot;-&quot;?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11"/>
      <name val="Calibri"/>
      <family val="2"/>
    </font>
    <font>
      <b/>
      <sz val="9"/>
      <name val="Verdana"/>
      <family val="2"/>
    </font>
    <font>
      <b/>
      <sz val="10"/>
      <name val="Arial Narrow"/>
      <family val="2"/>
    </font>
    <font>
      <sz val="9"/>
      <name val="Verdana"/>
      <family val="2"/>
    </font>
    <font>
      <sz val="9"/>
      <color rgb="FF000000"/>
      <name val="Verdana"/>
      <family val="2"/>
    </font>
    <font>
      <sz val="10"/>
      <name val="Arial Narrow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Verdana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name val="Arial"/>
      <family val="2"/>
    </font>
    <font>
      <sz val="10"/>
      <color indexed="8"/>
      <name val="MS Sans Serif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70AD47"/>
        <bgColor rgb="FF70AD47"/>
      </patternFill>
    </fill>
  </fills>
  <borders count="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5" fillId="0" borderId="0"/>
    <xf numFmtId="0" fontId="16" fillId="0" borderId="0"/>
  </cellStyleXfs>
  <cellXfs count="77">
    <xf numFmtId="0" fontId="0" fillId="0" borderId="0" xfId="0"/>
    <xf numFmtId="0" fontId="0" fillId="0" borderId="0" xfId="0" applyFont="1" applyAlignment="1"/>
    <xf numFmtId="164" fontId="0" fillId="0" borderId="0" xfId="0" applyNumberFormat="1" applyFont="1" applyAlignment="1"/>
    <xf numFmtId="0" fontId="0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  <xf numFmtId="41" fontId="6" fillId="3" borderId="6" xfId="1" applyFont="1" applyFill="1" applyBorder="1" applyAlignment="1">
      <alignment horizontal="center"/>
    </xf>
    <xf numFmtId="41" fontId="6" fillId="3" borderId="6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65" fontId="0" fillId="0" borderId="0" xfId="0" applyNumberFormat="1" applyFont="1" applyAlignment="1"/>
    <xf numFmtId="49" fontId="3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wrapText="1"/>
    </xf>
    <xf numFmtId="41" fontId="6" fillId="4" borderId="6" xfId="1" applyFont="1" applyFill="1" applyBorder="1" applyAlignment="1">
      <alignment horizontal="center"/>
    </xf>
    <xf numFmtId="41" fontId="6" fillId="4" borderId="6" xfId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41" fontId="9" fillId="0" borderId="6" xfId="1" applyFont="1" applyBorder="1" applyAlignment="1">
      <alignment horizontal="center"/>
    </xf>
    <xf numFmtId="41" fontId="9" fillId="0" borderId="6" xfId="1" applyFont="1" applyBorder="1" applyAlignment="1">
      <alignment horizontal="center" vertical="center"/>
    </xf>
    <xf numFmtId="0" fontId="10" fillId="0" borderId="0" xfId="0" applyFont="1" applyAlignment="1"/>
    <xf numFmtId="0" fontId="3" fillId="5" borderId="6" xfId="0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wrapText="1"/>
    </xf>
    <xf numFmtId="41" fontId="6" fillId="5" borderId="6" xfId="1" applyFont="1" applyFill="1" applyBorder="1" applyAlignment="1">
      <alignment horizontal="center"/>
    </xf>
    <xf numFmtId="41" fontId="6" fillId="5" borderId="6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wrapText="1"/>
    </xf>
    <xf numFmtId="41" fontId="9" fillId="0" borderId="6" xfId="1" applyFont="1" applyFill="1" applyBorder="1" applyAlignment="1">
      <alignment horizontal="center"/>
    </xf>
    <xf numFmtId="41" fontId="9" fillId="0" borderId="6" xfId="1" applyFont="1" applyFill="1" applyBorder="1" applyAlignment="1">
      <alignment horizontal="center" vertical="center"/>
    </xf>
    <xf numFmtId="0" fontId="11" fillId="0" borderId="0" xfId="0" applyFont="1" applyFill="1" applyAlignment="1"/>
    <xf numFmtId="0" fontId="9" fillId="0" borderId="6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wrapText="1"/>
    </xf>
    <xf numFmtId="41" fontId="6" fillId="0" borderId="6" xfId="1" applyFont="1" applyFill="1" applyBorder="1" applyAlignment="1">
      <alignment horizontal="center"/>
    </xf>
    <xf numFmtId="41" fontId="6" fillId="0" borderId="6" xfId="1" applyFont="1" applyFill="1" applyBorder="1" applyAlignment="1">
      <alignment horizontal="center" vertical="center"/>
    </xf>
    <xf numFmtId="0" fontId="0" fillId="0" borderId="0" xfId="0" applyFont="1" applyFill="1" applyAlignment="1"/>
    <xf numFmtId="0" fontId="11" fillId="0" borderId="0" xfId="0" applyFont="1" applyAlignment="1"/>
    <xf numFmtId="0" fontId="8" fillId="5" borderId="6" xfId="0" applyFont="1" applyFill="1" applyBorder="1" applyAlignment="1">
      <alignment horizontal="center" vertical="center"/>
    </xf>
    <xf numFmtId="49" fontId="8" fillId="5" borderId="6" xfId="0" applyNumberFormat="1" applyFont="1" applyFill="1" applyBorder="1" applyAlignment="1">
      <alignment horizontal="center" vertical="center"/>
    </xf>
    <xf numFmtId="41" fontId="9" fillId="5" borderId="6" xfId="1" applyFont="1" applyFill="1" applyBorder="1" applyAlignment="1">
      <alignment horizontal="center"/>
    </xf>
    <xf numFmtId="41" fontId="9" fillId="5" borderId="6" xfId="1" applyFont="1" applyFill="1" applyBorder="1" applyAlignment="1">
      <alignment horizontal="center" vertical="center"/>
    </xf>
    <xf numFmtId="41" fontId="9" fillId="0" borderId="6" xfId="1" applyFont="1" applyBorder="1"/>
    <xf numFmtId="41" fontId="9" fillId="0" borderId="6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41" fontId="6" fillId="0" borderId="6" xfId="1" applyFont="1" applyBorder="1" applyAlignment="1">
      <alignment horizontal="center"/>
    </xf>
    <xf numFmtId="41" fontId="6" fillId="0" borderId="6" xfId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Alignment="1"/>
    <xf numFmtId="49" fontId="3" fillId="6" borderId="6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vertical="center" wrapText="1"/>
    </xf>
    <xf numFmtId="41" fontId="14" fillId="6" borderId="6" xfId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41" fontId="1" fillId="0" borderId="0" xfId="1" applyFont="1" applyAlignment="1"/>
    <xf numFmtId="41" fontId="1" fillId="0" borderId="0" xfId="1" applyFont="1" applyAlignment="1">
      <alignment vertical="center"/>
    </xf>
    <xf numFmtId="0" fontId="2" fillId="0" borderId="0" xfId="0" applyFont="1" applyAlignment="1">
      <alignment wrapText="1"/>
    </xf>
    <xf numFmtId="41" fontId="2" fillId="0" borderId="0" xfId="1" applyFont="1" applyAlignment="1"/>
    <xf numFmtId="41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2" xfId="0" quotePrefix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49" fontId="3" fillId="2" borderId="5" xfId="0" quotePrefix="1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</cellXfs>
  <cellStyles count="4">
    <cellStyle name="Millares [0]" xfId="1" builtinId="6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SINA%20-%20PAI%202020-2023%20Corpocaldas%20-%20MA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Anexo 1 Matriz Inf Gestión"/>
      <sheetName val="Hoja1"/>
      <sheetName val="Anexo 2 Protocolo Inf Gestión"/>
      <sheetName val="Informe Ingresos"/>
      <sheetName val="PROTOCOLO INGRESOS"/>
      <sheetName val="informe Gastos"/>
      <sheetName val="PROTOCOLO GASTOS"/>
      <sheetName val="Anexo 3 Matriz IMG"/>
      <sheetName val="1POMCAS"/>
      <sheetName val="2PORH"/>
      <sheetName val="3PSMV"/>
      <sheetName val="4UsoAguas"/>
      <sheetName val="5PUEAA"/>
      <sheetName val="6POMCASejec"/>
      <sheetName val="7Clima"/>
      <sheetName val="8Suelo"/>
      <sheetName val="9RUNAP"/>
      <sheetName val="10Paramos"/>
      <sheetName val="11Forest"/>
      <sheetName val="12PlanesAP"/>
      <sheetName val="13Amenaz"/>
      <sheetName val="14Invasor"/>
      <sheetName val="15Restaura"/>
      <sheetName val="16MIZC"/>
      <sheetName val="17PGIRS"/>
      <sheetName val="18Sector"/>
      <sheetName val="19GAU"/>
      <sheetName val="20Negoc"/>
      <sheetName val="21TiempoT"/>
      <sheetName val="22Autor"/>
      <sheetName val="23Sanc"/>
      <sheetName val="24POT"/>
      <sheetName val="25Redes"/>
      <sheetName val="26SIAC"/>
      <sheetName val="27Educa"/>
      <sheetName val="Observa"/>
      <sheetName val="Formulas"/>
    </sheetNames>
    <sheetDataSet>
      <sheetData sheetId="0">
        <row r="5">
          <cell r="H5" t="str">
            <v>Corporación Autónoma Regional del Alto Magdalena - CAM</v>
          </cell>
        </row>
        <row r="6">
          <cell r="H6" t="str">
            <v>Corporación Autónoma Regional de Cundinamarca – CAR</v>
          </cell>
        </row>
        <row r="7">
          <cell r="H7" t="str">
            <v>Corporación Autónoma Regional del Canal del Dique – CARDIQUE</v>
          </cell>
        </row>
        <row r="8">
          <cell r="H8" t="str">
            <v>Corporación Autónoma Regional de Sucre – CARSUCRE</v>
          </cell>
        </row>
        <row r="9">
          <cell r="H9" t="str">
            <v>Corporación Autónoma Regional de Santander – CAS</v>
          </cell>
        </row>
        <row r="10">
          <cell r="H10" t="str">
            <v>Corporación para el Desarrollo Sostenible del Norte y el Oriente Amazónico – CDA</v>
          </cell>
        </row>
        <row r="11">
          <cell r="H11" t="str">
            <v>Corporación Autónoma Regional para la Defensa de la Meseta de Bucaramanga – CDMB</v>
          </cell>
        </row>
        <row r="12">
          <cell r="H12" t="str">
            <v>Corporación Autónoma Regional para el Desarrollo Sostenible del Chocó – CODECHOCÓ</v>
          </cell>
        </row>
        <row r="13">
          <cell r="H13" t="str">
            <v>Corporación para el Desarrollo Sostenible del Archipiélago de San Andrés, Providencia y Santa Catalina – CORALINA</v>
          </cell>
        </row>
        <row r="14">
          <cell r="H14" t="str">
            <v>Corporación Autónoma Regional del Centro de Antioquia – CORANTIOQUIA</v>
          </cell>
        </row>
        <row r="15">
          <cell r="H15" t="str">
            <v>Corporación para el Desarrollo Sostenible del Área de Manejo Especial de La Macarena – CORMACARENA</v>
          </cell>
        </row>
        <row r="16">
          <cell r="H16" t="str">
            <v>Corporación Autónoma Regional de las Cuencas de los Ríos Negro y Nare – CORNARE</v>
          </cell>
        </row>
        <row r="17">
          <cell r="H17" t="str">
            <v>Corporación Autónoma Regional del Magdalena – CORPAMAG</v>
          </cell>
        </row>
        <row r="18">
          <cell r="H18" t="str">
            <v>Corporación para el Desarrollo Sostenible del Sur de la Amazonia – CORPOAMAZONIA</v>
          </cell>
        </row>
        <row r="19">
          <cell r="H19" t="str">
            <v>Corporación Autónoma Regional de Boyacá – CORPOBOYACÁ</v>
          </cell>
        </row>
        <row r="20">
          <cell r="H20" t="str">
            <v>Corporación Autónoma Regional de Caldas – CORPOCALDAS</v>
          </cell>
        </row>
        <row r="21">
          <cell r="H21" t="str">
            <v>Corporación Autónoma Regional del Cesar – CORPOCESAR</v>
          </cell>
        </row>
        <row r="22">
          <cell r="H22" t="str">
            <v>Corporación Autónoma Regional de Chivor – CORPOCHIVOR</v>
          </cell>
        </row>
        <row r="23">
          <cell r="H23" t="str">
            <v>Corporación Autónoma Regional de La Guajira – CORPOGUAJIRA</v>
          </cell>
        </row>
        <row r="24">
          <cell r="H24" t="str">
            <v>Corporación Autónoma Regional del Guavio – CORPOGUAVIO</v>
          </cell>
        </row>
        <row r="25">
          <cell r="H25" t="str">
            <v>Corporación para el Desarrollo Sostenible de La Mojana y El San Jorge – CORPOMOJANA</v>
          </cell>
        </row>
        <row r="26">
          <cell r="H26" t="str">
            <v>Corporación Autónoma Regional de Nariño – CORPONARIÑO</v>
          </cell>
        </row>
        <row r="27">
          <cell r="H27" t="str">
            <v>Corporación Autónoma Regional de la Frontera Nororiental – CORPONOR</v>
          </cell>
        </row>
        <row r="28">
          <cell r="H28" t="str">
            <v>Corporación Autónoma Regional de la Orinoquia – CORPORINOQUIA</v>
          </cell>
        </row>
        <row r="29">
          <cell r="H29" t="str">
            <v>Corporación para el Desarrollo Sostenible del Urabá – CORPOURABA</v>
          </cell>
        </row>
        <row r="30">
          <cell r="H30" t="str">
            <v>Corporación Autónoma Regional del Tolima – CORTOLIMA</v>
          </cell>
        </row>
        <row r="31">
          <cell r="H31" t="str">
            <v>Corporación Autónoma Regional del Atlántico – CRA</v>
          </cell>
        </row>
        <row r="32">
          <cell r="H32" t="str">
            <v>Corporación Autónoma Regional del Cauca – CRC</v>
          </cell>
        </row>
        <row r="33">
          <cell r="H33" t="str">
            <v>Corporación Autónoma Regional del Quindío – CRQ</v>
          </cell>
        </row>
        <row r="34">
          <cell r="H34" t="str">
            <v>Corporación Autónoma Regional del Sur de Bolívar – CSB</v>
          </cell>
        </row>
        <row r="35">
          <cell r="H35" t="str">
            <v>Corporación Autónoma Regional del Valle del Cauca – CVC</v>
          </cell>
        </row>
        <row r="36">
          <cell r="H36" t="str">
            <v>Corporación Autónoma Regional de los Valles del Sinú y del San Jorge – CVS</v>
          </cell>
        </row>
        <row r="38">
          <cell r="H38" t="str">
            <v>2016-I</v>
          </cell>
        </row>
        <row r="39">
          <cell r="H39" t="str">
            <v>2016-II</v>
          </cell>
        </row>
        <row r="40">
          <cell r="H40" t="str">
            <v>2017-I</v>
          </cell>
        </row>
        <row r="41">
          <cell r="H41" t="str">
            <v>2017-II</v>
          </cell>
        </row>
        <row r="42">
          <cell r="H42" t="str">
            <v>2018-I</v>
          </cell>
        </row>
        <row r="43">
          <cell r="H43" t="str">
            <v>2018-II</v>
          </cell>
        </row>
        <row r="44">
          <cell r="H44" t="str">
            <v>2019-I</v>
          </cell>
        </row>
        <row r="45">
          <cell r="H45" t="str">
            <v>2019-II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3">
          <cell r="D33" t="str">
            <v>SI APLICA</v>
          </cell>
          <cell r="F33" t="str">
            <v>SI SE REPORTA</v>
          </cell>
        </row>
        <row r="34">
          <cell r="D34" t="str">
            <v>NO APLICA</v>
          </cell>
          <cell r="F34" t="str">
            <v>NO SE REPORTA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80"/>
  <sheetViews>
    <sheetView tabSelected="1" zoomScaleNormal="100" zoomScaleSheetLayoutView="100" workbookViewId="0">
      <pane ySplit="3" topLeftCell="A4" activePane="bottomLeft" state="frozen"/>
      <selection pane="bottomLeft" activeCell="A4" sqref="A4"/>
    </sheetView>
  </sheetViews>
  <sheetFormatPr baseColWidth="10" defaultColWidth="14.42578125" defaultRowHeight="15" x14ac:dyDescent="0.25"/>
  <cols>
    <col min="1" max="1" width="15.140625" style="1" bestFit="1" customWidth="1"/>
    <col min="2" max="3" width="13.28515625" style="1" bestFit="1" customWidth="1"/>
    <col min="4" max="4" width="12" style="1" bestFit="1" customWidth="1"/>
    <col min="5" max="7" width="9" style="1" bestFit="1" customWidth="1"/>
    <col min="8" max="8" width="54.28515625" style="1" customWidth="1"/>
    <col min="9" max="9" width="19" style="2" bestFit="1" customWidth="1"/>
    <col min="10" max="10" width="17.7109375" style="1" bestFit="1" customWidth="1"/>
    <col min="11" max="11" width="16.42578125" style="1" bestFit="1" customWidth="1"/>
    <col min="12" max="12" width="15.140625" style="1" bestFit="1" customWidth="1"/>
    <col min="13" max="13" width="18.42578125" style="1" bestFit="1" customWidth="1"/>
    <col min="14" max="14" width="17.7109375" style="1" bestFit="1" customWidth="1"/>
    <col min="15" max="15" width="16.42578125" style="1" bestFit="1" customWidth="1"/>
    <col min="16" max="16" width="15" style="1" bestFit="1" customWidth="1"/>
    <col min="17" max="17" width="18.42578125" style="1" bestFit="1" customWidth="1"/>
    <col min="18" max="18" width="17.7109375" style="1" bestFit="1" customWidth="1"/>
    <col min="19" max="19" width="16.42578125" style="1" bestFit="1" customWidth="1"/>
    <col min="20" max="20" width="13.7109375" style="1" bestFit="1" customWidth="1"/>
    <col min="21" max="21" width="18.42578125" style="1" bestFit="1" customWidth="1"/>
    <col min="22" max="22" width="17.7109375" style="1" bestFit="1" customWidth="1"/>
    <col min="23" max="23" width="16.42578125" style="1" bestFit="1" customWidth="1"/>
    <col min="24" max="24" width="8.140625" style="1" bestFit="1" customWidth="1"/>
    <col min="25" max="25" width="18.42578125" style="3" bestFit="1" customWidth="1"/>
    <col min="26" max="26" width="17.7109375" style="3" bestFit="1" customWidth="1"/>
    <col min="27" max="27" width="16.42578125" style="3" bestFit="1" customWidth="1"/>
    <col min="28" max="28" width="15" style="3" bestFit="1" customWidth="1"/>
    <col min="29" max="29" width="50.140625" style="3" bestFit="1" customWidth="1"/>
    <col min="30" max="16384" width="14.42578125" style="1"/>
  </cols>
  <sheetData>
    <row r="1" spans="1:33" ht="15.75" thickBot="1" x14ac:dyDescent="0.3"/>
    <row r="2" spans="1:33" ht="35.1" customHeight="1" thickTop="1" thickBot="1" x14ac:dyDescent="0.3">
      <c r="A2" s="71" t="s">
        <v>0</v>
      </c>
      <c r="B2" s="71" t="s">
        <v>1</v>
      </c>
      <c r="C2" s="73" t="s">
        <v>2</v>
      </c>
      <c r="D2" s="71" t="s">
        <v>3</v>
      </c>
      <c r="E2" s="71" t="s">
        <v>4</v>
      </c>
      <c r="F2" s="71" t="s">
        <v>5</v>
      </c>
      <c r="G2" s="71" t="s">
        <v>6</v>
      </c>
      <c r="H2" s="73" t="s">
        <v>7</v>
      </c>
      <c r="I2" s="68" t="s">
        <v>8</v>
      </c>
      <c r="J2" s="75"/>
      <c r="K2" s="75"/>
      <c r="L2" s="76"/>
      <c r="M2" s="68" t="s">
        <v>9</v>
      </c>
      <c r="N2" s="75"/>
      <c r="O2" s="75"/>
      <c r="P2" s="76"/>
      <c r="Q2" s="68" t="s">
        <v>10</v>
      </c>
      <c r="R2" s="75"/>
      <c r="S2" s="75"/>
      <c r="T2" s="76"/>
      <c r="U2" s="68" t="s">
        <v>11</v>
      </c>
      <c r="V2" s="75"/>
      <c r="W2" s="75"/>
      <c r="X2" s="76"/>
      <c r="Y2" s="68" t="s">
        <v>12</v>
      </c>
      <c r="Z2" s="69"/>
      <c r="AA2" s="69"/>
      <c r="AB2" s="70"/>
      <c r="AC2" s="4" t="s">
        <v>13</v>
      </c>
    </row>
    <row r="3" spans="1:33" ht="35.1" customHeight="1" thickTop="1" thickBot="1" x14ac:dyDescent="0.3">
      <c r="A3" s="72"/>
      <c r="B3" s="72"/>
      <c r="C3" s="74"/>
      <c r="D3" s="72"/>
      <c r="E3" s="72"/>
      <c r="F3" s="72"/>
      <c r="G3" s="72"/>
      <c r="H3" s="74"/>
      <c r="I3" s="5" t="s">
        <v>14</v>
      </c>
      <c r="J3" s="6" t="s">
        <v>15</v>
      </c>
      <c r="K3" s="6" t="s">
        <v>16</v>
      </c>
      <c r="L3" s="6" t="s">
        <v>17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14</v>
      </c>
      <c r="R3" s="6" t="s">
        <v>15</v>
      </c>
      <c r="S3" s="6" t="s">
        <v>16</v>
      </c>
      <c r="T3" s="6" t="s">
        <v>17</v>
      </c>
      <c r="U3" s="6" t="s">
        <v>14</v>
      </c>
      <c r="V3" s="6" t="s">
        <v>15</v>
      </c>
      <c r="W3" s="6" t="s">
        <v>16</v>
      </c>
      <c r="X3" s="6" t="s">
        <v>17</v>
      </c>
      <c r="Y3" s="6" t="s">
        <v>14</v>
      </c>
      <c r="Z3" s="6" t="s">
        <v>15</v>
      </c>
      <c r="AA3" s="6" t="s">
        <v>16</v>
      </c>
      <c r="AB3" s="6" t="s">
        <v>18</v>
      </c>
      <c r="AC3" s="6"/>
    </row>
    <row r="4" spans="1:33" ht="16.5" thickTop="1" thickBot="1" x14ac:dyDescent="0.3">
      <c r="A4" s="7" t="s">
        <v>19</v>
      </c>
      <c r="B4" s="7" t="s">
        <v>20</v>
      </c>
      <c r="C4" s="7"/>
      <c r="D4" s="7"/>
      <c r="E4" s="7"/>
      <c r="F4" s="7"/>
      <c r="G4" s="7"/>
      <c r="H4" s="8" t="s">
        <v>21</v>
      </c>
      <c r="I4" s="9">
        <f>+I5+I6+I9+I25</f>
        <v>9470123936</v>
      </c>
      <c r="J4" s="9">
        <f t="shared" ref="J4:X4" si="0">+J5+J6+J9+J25</f>
        <v>5932995922.5100002</v>
      </c>
      <c r="K4" s="9">
        <f t="shared" si="0"/>
        <v>4919672979.2799997</v>
      </c>
      <c r="L4" s="9">
        <f t="shared" si="0"/>
        <v>4846161175.2799997</v>
      </c>
      <c r="M4" s="9">
        <f t="shared" si="0"/>
        <v>3603222000</v>
      </c>
      <c r="N4" s="9">
        <f t="shared" si="0"/>
        <v>1774268081</v>
      </c>
      <c r="O4" s="9">
        <f t="shared" si="0"/>
        <v>1753047386</v>
      </c>
      <c r="P4" s="9">
        <f t="shared" si="0"/>
        <v>1753047386</v>
      </c>
      <c r="Q4" s="9">
        <f t="shared" si="0"/>
        <v>1576200000</v>
      </c>
      <c r="R4" s="9">
        <f t="shared" si="0"/>
        <v>537616743</v>
      </c>
      <c r="S4" s="9">
        <f t="shared" si="0"/>
        <v>537616743</v>
      </c>
      <c r="T4" s="9">
        <f t="shared" si="0"/>
        <v>537616743</v>
      </c>
      <c r="U4" s="9">
        <f t="shared" si="0"/>
        <v>0</v>
      </c>
      <c r="V4" s="9">
        <f t="shared" si="0"/>
        <v>0</v>
      </c>
      <c r="W4" s="9">
        <f t="shared" si="0"/>
        <v>0</v>
      </c>
      <c r="X4" s="9">
        <f t="shared" si="0"/>
        <v>0</v>
      </c>
      <c r="Y4" s="10">
        <f>+I4+M4+Q4+U4</f>
        <v>14649545936</v>
      </c>
      <c r="Z4" s="10">
        <f t="shared" ref="Z4:AB19" si="1">+J4+N4+R4+V4</f>
        <v>8244880746.5100002</v>
      </c>
      <c r="AA4" s="10">
        <f t="shared" si="1"/>
        <v>7210337108.2799997</v>
      </c>
      <c r="AB4" s="10">
        <f t="shared" si="1"/>
        <v>7136825304.2799997</v>
      </c>
      <c r="AC4" s="11"/>
      <c r="AD4" s="12"/>
      <c r="AE4" s="12"/>
      <c r="AF4" s="12"/>
      <c r="AG4" s="12"/>
    </row>
    <row r="5" spans="1:33" ht="16.5" thickTop="1" thickBot="1" x14ac:dyDescent="0.3">
      <c r="A5" s="13" t="s">
        <v>19</v>
      </c>
      <c r="B5" s="13" t="s">
        <v>20</v>
      </c>
      <c r="C5" s="13" t="s">
        <v>20</v>
      </c>
      <c r="D5" s="13"/>
      <c r="E5" s="13"/>
      <c r="F5" s="13"/>
      <c r="G5" s="13"/>
      <c r="H5" s="14" t="s">
        <v>22</v>
      </c>
      <c r="I5" s="15">
        <v>3960533149</v>
      </c>
      <c r="J5" s="15">
        <v>3257280964</v>
      </c>
      <c r="K5" s="15">
        <v>3251845977</v>
      </c>
      <c r="L5" s="15">
        <v>3250856963</v>
      </c>
      <c r="M5" s="15">
        <v>3556720000</v>
      </c>
      <c r="N5" s="15">
        <v>1737320081</v>
      </c>
      <c r="O5" s="15">
        <v>1737320081</v>
      </c>
      <c r="P5" s="15">
        <v>1737320081</v>
      </c>
      <c r="Q5" s="15"/>
      <c r="R5" s="15"/>
      <c r="S5" s="15"/>
      <c r="T5" s="15"/>
      <c r="U5" s="15"/>
      <c r="V5" s="15"/>
      <c r="W5" s="15"/>
      <c r="X5" s="15"/>
      <c r="Y5" s="16">
        <f t="shared" ref="Y5:AB47" si="2">+I5+M5+Q5+U5</f>
        <v>7517253149</v>
      </c>
      <c r="Z5" s="16">
        <f t="shared" si="1"/>
        <v>4994601045</v>
      </c>
      <c r="AA5" s="16">
        <f t="shared" si="1"/>
        <v>4989166058</v>
      </c>
      <c r="AB5" s="16">
        <f t="shared" si="1"/>
        <v>4988177044</v>
      </c>
      <c r="AC5" s="11"/>
    </row>
    <row r="6" spans="1:33" ht="16.5" thickTop="1" thickBot="1" x14ac:dyDescent="0.3">
      <c r="A6" s="17">
        <v>2</v>
      </c>
      <c r="B6" s="13" t="s">
        <v>20</v>
      </c>
      <c r="C6" s="13" t="s">
        <v>23</v>
      </c>
      <c r="D6" s="13"/>
      <c r="E6" s="13"/>
      <c r="F6" s="13"/>
      <c r="G6" s="13"/>
      <c r="H6" s="14" t="s">
        <v>24</v>
      </c>
      <c r="I6" s="15">
        <f>+I7+I8</f>
        <v>4589286787</v>
      </c>
      <c r="J6" s="15">
        <f t="shared" ref="J6:X6" si="3">+J7+J8</f>
        <v>2304889445.2799997</v>
      </c>
      <c r="K6" s="15">
        <f t="shared" si="3"/>
        <v>1412144805.28</v>
      </c>
      <c r="L6" s="15">
        <f t="shared" si="3"/>
        <v>1348117421.28</v>
      </c>
      <c r="M6" s="15">
        <f t="shared" si="3"/>
        <v>36948000</v>
      </c>
      <c r="N6" s="15">
        <f t="shared" si="3"/>
        <v>36948000</v>
      </c>
      <c r="O6" s="15">
        <f t="shared" si="3"/>
        <v>15727305</v>
      </c>
      <c r="P6" s="15">
        <f t="shared" si="3"/>
        <v>15727305</v>
      </c>
      <c r="Q6" s="15">
        <f t="shared" si="3"/>
        <v>0</v>
      </c>
      <c r="R6" s="15">
        <f t="shared" si="3"/>
        <v>0</v>
      </c>
      <c r="S6" s="15">
        <f t="shared" si="3"/>
        <v>0</v>
      </c>
      <c r="T6" s="15">
        <f t="shared" si="3"/>
        <v>0</v>
      </c>
      <c r="U6" s="15">
        <f t="shared" si="3"/>
        <v>0</v>
      </c>
      <c r="V6" s="15">
        <f t="shared" si="3"/>
        <v>0</v>
      </c>
      <c r="W6" s="15">
        <f t="shared" si="3"/>
        <v>0</v>
      </c>
      <c r="X6" s="15">
        <f t="shared" si="3"/>
        <v>0</v>
      </c>
      <c r="Y6" s="16">
        <f t="shared" si="2"/>
        <v>4626234787</v>
      </c>
      <c r="Z6" s="16">
        <f t="shared" si="1"/>
        <v>2341837445.2799997</v>
      </c>
      <c r="AA6" s="16">
        <f t="shared" si="1"/>
        <v>1427872110.28</v>
      </c>
      <c r="AB6" s="16">
        <f t="shared" si="1"/>
        <v>1363844726.28</v>
      </c>
      <c r="AC6" s="11"/>
    </row>
    <row r="7" spans="1:33" ht="16.5" thickTop="1" thickBot="1" x14ac:dyDescent="0.3">
      <c r="A7" s="18">
        <v>2</v>
      </c>
      <c r="B7" s="19" t="s">
        <v>20</v>
      </c>
      <c r="C7" s="19" t="s">
        <v>23</v>
      </c>
      <c r="D7" s="19" t="s">
        <v>20</v>
      </c>
      <c r="E7" s="20"/>
      <c r="F7" s="20"/>
      <c r="G7" s="20"/>
      <c r="H7" s="21" t="s">
        <v>25</v>
      </c>
      <c r="I7" s="22">
        <v>424000000</v>
      </c>
      <c r="J7" s="22">
        <v>3249747</v>
      </c>
      <c r="K7" s="22">
        <v>3249747</v>
      </c>
      <c r="L7" s="22">
        <v>3249747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>
        <f t="shared" si="2"/>
        <v>424000000</v>
      </c>
      <c r="Z7" s="23">
        <f t="shared" si="1"/>
        <v>3249747</v>
      </c>
      <c r="AA7" s="23">
        <f t="shared" si="1"/>
        <v>3249747</v>
      </c>
      <c r="AB7" s="23">
        <f t="shared" si="1"/>
        <v>3249747</v>
      </c>
      <c r="AC7" s="11"/>
    </row>
    <row r="8" spans="1:33" ht="16.5" thickTop="1" thickBot="1" x14ac:dyDescent="0.3">
      <c r="A8" s="18">
        <v>2</v>
      </c>
      <c r="B8" s="19" t="s">
        <v>20</v>
      </c>
      <c r="C8" s="19" t="s">
        <v>23</v>
      </c>
      <c r="D8" s="19" t="s">
        <v>20</v>
      </c>
      <c r="E8" s="20"/>
      <c r="F8" s="20"/>
      <c r="G8" s="20"/>
      <c r="H8" s="21" t="s">
        <v>26</v>
      </c>
      <c r="I8" s="22">
        <v>4165286787</v>
      </c>
      <c r="J8" s="22">
        <v>2301639698.2799997</v>
      </c>
      <c r="K8" s="22">
        <v>1408895058.28</v>
      </c>
      <c r="L8" s="22">
        <v>1344867674.28</v>
      </c>
      <c r="M8" s="22">
        <v>36948000</v>
      </c>
      <c r="N8" s="22">
        <v>36948000</v>
      </c>
      <c r="O8" s="22">
        <v>15727305</v>
      </c>
      <c r="P8" s="22">
        <v>15727305</v>
      </c>
      <c r="Q8" s="22"/>
      <c r="R8" s="22"/>
      <c r="S8" s="22"/>
      <c r="T8" s="22"/>
      <c r="U8" s="22"/>
      <c r="V8" s="22"/>
      <c r="W8" s="22"/>
      <c r="X8" s="22"/>
      <c r="Y8" s="23">
        <f t="shared" si="2"/>
        <v>4202234787</v>
      </c>
      <c r="Z8" s="23">
        <f t="shared" si="1"/>
        <v>2338587698.2799997</v>
      </c>
      <c r="AA8" s="23">
        <f t="shared" si="1"/>
        <v>1424622363.28</v>
      </c>
      <c r="AB8" s="23">
        <f t="shared" si="1"/>
        <v>1360594979.28</v>
      </c>
      <c r="AC8" s="11"/>
    </row>
    <row r="9" spans="1:33" s="24" customFormat="1" ht="16.5" thickTop="1" thickBot="1" x14ac:dyDescent="0.3">
      <c r="A9" s="17">
        <v>2</v>
      </c>
      <c r="B9" s="13" t="s">
        <v>20</v>
      </c>
      <c r="C9" s="13" t="s">
        <v>27</v>
      </c>
      <c r="D9" s="13"/>
      <c r="E9" s="13"/>
      <c r="F9" s="13"/>
      <c r="G9" s="13"/>
      <c r="H9" s="14" t="s">
        <v>28</v>
      </c>
      <c r="I9" s="15">
        <f>+I10+I17+I22</f>
        <v>803858000</v>
      </c>
      <c r="J9" s="15">
        <f t="shared" ref="J9:AB9" si="4">+J10+J17+J22</f>
        <v>330025669.23000002</v>
      </c>
      <c r="K9" s="15">
        <f t="shared" si="4"/>
        <v>214882353</v>
      </c>
      <c r="L9" s="15">
        <f t="shared" si="4"/>
        <v>206386947</v>
      </c>
      <c r="M9" s="15">
        <f t="shared" si="4"/>
        <v>0</v>
      </c>
      <c r="N9" s="15">
        <f t="shared" si="4"/>
        <v>0</v>
      </c>
      <c r="O9" s="15">
        <f t="shared" si="4"/>
        <v>0</v>
      </c>
      <c r="P9" s="15">
        <f t="shared" si="4"/>
        <v>0</v>
      </c>
      <c r="Q9" s="15">
        <f t="shared" si="4"/>
        <v>1576200000</v>
      </c>
      <c r="R9" s="15">
        <f t="shared" si="4"/>
        <v>537616743</v>
      </c>
      <c r="S9" s="15">
        <f t="shared" si="4"/>
        <v>537616743</v>
      </c>
      <c r="T9" s="15">
        <f t="shared" si="4"/>
        <v>537616743</v>
      </c>
      <c r="U9" s="15">
        <f t="shared" si="4"/>
        <v>0</v>
      </c>
      <c r="V9" s="15">
        <f t="shared" si="4"/>
        <v>0</v>
      </c>
      <c r="W9" s="15">
        <f t="shared" si="4"/>
        <v>0</v>
      </c>
      <c r="X9" s="15">
        <f t="shared" si="4"/>
        <v>0</v>
      </c>
      <c r="Y9" s="16">
        <f t="shared" si="4"/>
        <v>2380058000</v>
      </c>
      <c r="Z9" s="16">
        <f t="shared" si="4"/>
        <v>867642412.23000002</v>
      </c>
      <c r="AA9" s="16">
        <f t="shared" si="4"/>
        <v>752499096</v>
      </c>
      <c r="AB9" s="16">
        <f t="shared" si="4"/>
        <v>744003690</v>
      </c>
      <c r="AC9" s="11"/>
    </row>
    <row r="10" spans="1:33" s="24" customFormat="1" ht="16.5" thickTop="1" thickBot="1" x14ac:dyDescent="0.3">
      <c r="A10" s="25">
        <v>2</v>
      </c>
      <c r="B10" s="26" t="s">
        <v>20</v>
      </c>
      <c r="C10" s="26" t="s">
        <v>27</v>
      </c>
      <c r="D10" s="26" t="s">
        <v>20</v>
      </c>
      <c r="E10" s="26"/>
      <c r="F10" s="26"/>
      <c r="G10" s="26"/>
      <c r="H10" s="27" t="s">
        <v>29</v>
      </c>
      <c r="I10" s="28">
        <f>+I11+I15</f>
        <v>41400000</v>
      </c>
      <c r="J10" s="28">
        <f t="shared" ref="J10:AB10" si="5">+J11+J15</f>
        <v>37313968</v>
      </c>
      <c r="K10" s="28">
        <f t="shared" si="5"/>
        <v>37313968</v>
      </c>
      <c r="L10" s="28">
        <f t="shared" si="5"/>
        <v>37313968</v>
      </c>
      <c r="M10" s="28">
        <f t="shared" si="5"/>
        <v>0</v>
      </c>
      <c r="N10" s="28">
        <f t="shared" si="5"/>
        <v>0</v>
      </c>
      <c r="O10" s="28">
        <f t="shared" si="5"/>
        <v>0</v>
      </c>
      <c r="P10" s="28">
        <f t="shared" si="5"/>
        <v>0</v>
      </c>
      <c r="Q10" s="28">
        <f t="shared" si="5"/>
        <v>1576200000</v>
      </c>
      <c r="R10" s="28">
        <f t="shared" si="5"/>
        <v>537616743</v>
      </c>
      <c r="S10" s="28">
        <f t="shared" si="5"/>
        <v>537616743</v>
      </c>
      <c r="T10" s="28">
        <f t="shared" si="5"/>
        <v>537616743</v>
      </c>
      <c r="U10" s="28">
        <f t="shared" si="5"/>
        <v>0</v>
      </c>
      <c r="V10" s="28">
        <f t="shared" si="5"/>
        <v>0</v>
      </c>
      <c r="W10" s="28">
        <f t="shared" si="5"/>
        <v>0</v>
      </c>
      <c r="X10" s="28">
        <f t="shared" si="5"/>
        <v>0</v>
      </c>
      <c r="Y10" s="29">
        <f t="shared" si="5"/>
        <v>1617600000</v>
      </c>
      <c r="Z10" s="29">
        <f t="shared" si="5"/>
        <v>574930711</v>
      </c>
      <c r="AA10" s="29">
        <f t="shared" si="5"/>
        <v>574930711</v>
      </c>
      <c r="AB10" s="29">
        <f t="shared" si="5"/>
        <v>574930711</v>
      </c>
      <c r="AC10" s="11"/>
    </row>
    <row r="11" spans="1:33" s="35" customFormat="1" ht="16.5" thickTop="1" thickBot="1" x14ac:dyDescent="0.3">
      <c r="A11" s="30"/>
      <c r="B11" s="31" t="s">
        <v>20</v>
      </c>
      <c r="C11" s="31" t="s">
        <v>27</v>
      </c>
      <c r="D11" s="31" t="s">
        <v>20</v>
      </c>
      <c r="E11" s="31" t="s">
        <v>20</v>
      </c>
      <c r="F11" s="31"/>
      <c r="G11" s="31"/>
      <c r="H11" s="32" t="s">
        <v>30</v>
      </c>
      <c r="I11" s="33">
        <f>+I12</f>
        <v>0</v>
      </c>
      <c r="J11" s="33">
        <f t="shared" ref="J11:X11" si="6">+J12</f>
        <v>0</v>
      </c>
      <c r="K11" s="33">
        <f t="shared" si="6"/>
        <v>0</v>
      </c>
      <c r="L11" s="33">
        <f t="shared" si="6"/>
        <v>0</v>
      </c>
      <c r="M11" s="33">
        <f t="shared" si="6"/>
        <v>0</v>
      </c>
      <c r="N11" s="33">
        <f t="shared" si="6"/>
        <v>0</v>
      </c>
      <c r="O11" s="33">
        <f t="shared" si="6"/>
        <v>0</v>
      </c>
      <c r="P11" s="33">
        <f t="shared" si="6"/>
        <v>0</v>
      </c>
      <c r="Q11" s="33">
        <f t="shared" si="6"/>
        <v>1576200000</v>
      </c>
      <c r="R11" s="33">
        <f t="shared" si="6"/>
        <v>537616743</v>
      </c>
      <c r="S11" s="33">
        <f t="shared" si="6"/>
        <v>537616743</v>
      </c>
      <c r="T11" s="33">
        <f t="shared" si="6"/>
        <v>537616743</v>
      </c>
      <c r="U11" s="33">
        <f t="shared" si="6"/>
        <v>0</v>
      </c>
      <c r="V11" s="33">
        <f t="shared" si="6"/>
        <v>0</v>
      </c>
      <c r="W11" s="33">
        <f t="shared" si="6"/>
        <v>0</v>
      </c>
      <c r="X11" s="33">
        <f t="shared" si="6"/>
        <v>0</v>
      </c>
      <c r="Y11" s="34">
        <f>+I11+M11+Q11+U11</f>
        <v>1576200000</v>
      </c>
      <c r="Z11" s="34">
        <f t="shared" si="1"/>
        <v>537616743</v>
      </c>
      <c r="AA11" s="34">
        <f t="shared" si="1"/>
        <v>537616743</v>
      </c>
      <c r="AB11" s="34">
        <f t="shared" si="1"/>
        <v>537616743</v>
      </c>
      <c r="AC11" s="11"/>
    </row>
    <row r="12" spans="1:33" ht="27.75" thickTop="1" thickBot="1" x14ac:dyDescent="0.3">
      <c r="A12" s="18">
        <v>2</v>
      </c>
      <c r="B12" s="19" t="s">
        <v>20</v>
      </c>
      <c r="C12" s="19" t="s">
        <v>27</v>
      </c>
      <c r="D12" s="19" t="s">
        <v>20</v>
      </c>
      <c r="E12" s="19" t="s">
        <v>20</v>
      </c>
      <c r="F12" s="19" t="s">
        <v>20</v>
      </c>
      <c r="G12" s="20"/>
      <c r="H12" s="21" t="s">
        <v>31</v>
      </c>
      <c r="I12" s="22">
        <f>+I13+I14</f>
        <v>0</v>
      </c>
      <c r="J12" s="22">
        <f t="shared" ref="J12:X12" si="7">+J13+J14</f>
        <v>0</v>
      </c>
      <c r="K12" s="22">
        <f t="shared" si="7"/>
        <v>0</v>
      </c>
      <c r="L12" s="22">
        <f t="shared" si="7"/>
        <v>0</v>
      </c>
      <c r="M12" s="22">
        <f t="shared" si="7"/>
        <v>0</v>
      </c>
      <c r="N12" s="22">
        <f t="shared" si="7"/>
        <v>0</v>
      </c>
      <c r="O12" s="22">
        <f t="shared" si="7"/>
        <v>0</v>
      </c>
      <c r="P12" s="22">
        <f t="shared" si="7"/>
        <v>0</v>
      </c>
      <c r="Q12" s="22">
        <f t="shared" si="7"/>
        <v>1576200000</v>
      </c>
      <c r="R12" s="22">
        <f t="shared" si="7"/>
        <v>537616743</v>
      </c>
      <c r="S12" s="22">
        <f t="shared" si="7"/>
        <v>537616743</v>
      </c>
      <c r="T12" s="22">
        <f t="shared" si="7"/>
        <v>537616743</v>
      </c>
      <c r="U12" s="22">
        <f t="shared" si="7"/>
        <v>0</v>
      </c>
      <c r="V12" s="22">
        <f t="shared" si="7"/>
        <v>0</v>
      </c>
      <c r="W12" s="22">
        <f t="shared" si="7"/>
        <v>0</v>
      </c>
      <c r="X12" s="22">
        <f t="shared" si="7"/>
        <v>0</v>
      </c>
      <c r="Y12" s="23">
        <f t="shared" si="2"/>
        <v>1576200000</v>
      </c>
      <c r="Z12" s="23">
        <f t="shared" si="1"/>
        <v>537616743</v>
      </c>
      <c r="AA12" s="23">
        <f t="shared" si="1"/>
        <v>537616743</v>
      </c>
      <c r="AB12" s="23">
        <f t="shared" si="1"/>
        <v>537616743</v>
      </c>
      <c r="AC12" s="11"/>
    </row>
    <row r="13" spans="1:33" ht="16.5" thickTop="1" thickBot="1" x14ac:dyDescent="0.3">
      <c r="A13" s="18">
        <v>2</v>
      </c>
      <c r="B13" s="19" t="s">
        <v>20</v>
      </c>
      <c r="C13" s="19" t="s">
        <v>27</v>
      </c>
      <c r="D13" s="19" t="s">
        <v>20</v>
      </c>
      <c r="E13" s="19" t="s">
        <v>20</v>
      </c>
      <c r="F13" s="19" t="s">
        <v>20</v>
      </c>
      <c r="G13" s="19" t="s">
        <v>20</v>
      </c>
      <c r="H13" s="21" t="s">
        <v>32</v>
      </c>
      <c r="I13" s="22"/>
      <c r="J13" s="22"/>
      <c r="K13" s="22"/>
      <c r="L13" s="22"/>
      <c r="M13" s="22"/>
      <c r="N13" s="22"/>
      <c r="O13" s="22"/>
      <c r="P13" s="22"/>
      <c r="Q13" s="22">
        <v>1042600000</v>
      </c>
      <c r="R13" s="22">
        <v>490134625</v>
      </c>
      <c r="S13" s="22">
        <v>490134625</v>
      </c>
      <c r="T13" s="22">
        <v>490134625</v>
      </c>
      <c r="U13" s="22"/>
      <c r="V13" s="22"/>
      <c r="W13" s="22"/>
      <c r="X13" s="22"/>
      <c r="Y13" s="23">
        <f t="shared" si="2"/>
        <v>1042600000</v>
      </c>
      <c r="Z13" s="23">
        <f t="shared" si="1"/>
        <v>490134625</v>
      </c>
      <c r="AA13" s="23">
        <f t="shared" si="1"/>
        <v>490134625</v>
      </c>
      <c r="AB13" s="23">
        <f t="shared" si="1"/>
        <v>490134625</v>
      </c>
      <c r="AC13" s="11"/>
    </row>
    <row r="14" spans="1:33" ht="27.75" thickTop="1" thickBot="1" x14ac:dyDescent="0.3">
      <c r="A14" s="18">
        <v>2</v>
      </c>
      <c r="B14" s="19" t="s">
        <v>20</v>
      </c>
      <c r="C14" s="19" t="s">
        <v>27</v>
      </c>
      <c r="D14" s="19" t="s">
        <v>20</v>
      </c>
      <c r="E14" s="19" t="s">
        <v>20</v>
      </c>
      <c r="F14" s="19" t="s">
        <v>20</v>
      </c>
      <c r="G14" s="19" t="s">
        <v>23</v>
      </c>
      <c r="H14" s="21" t="s">
        <v>33</v>
      </c>
      <c r="I14" s="22"/>
      <c r="J14" s="22"/>
      <c r="K14" s="22"/>
      <c r="L14" s="22"/>
      <c r="M14" s="22"/>
      <c r="N14" s="22"/>
      <c r="O14" s="22"/>
      <c r="P14" s="22"/>
      <c r="Q14" s="22">
        <v>533600000</v>
      </c>
      <c r="R14" s="22">
        <v>47482118</v>
      </c>
      <c r="S14" s="22">
        <v>47482118</v>
      </c>
      <c r="T14" s="22">
        <v>47482118</v>
      </c>
      <c r="U14" s="22"/>
      <c r="V14" s="22"/>
      <c r="W14" s="22"/>
      <c r="X14" s="22"/>
      <c r="Y14" s="23">
        <f t="shared" si="2"/>
        <v>533600000</v>
      </c>
      <c r="Z14" s="23">
        <f t="shared" si="1"/>
        <v>47482118</v>
      </c>
      <c r="AA14" s="23">
        <f t="shared" si="1"/>
        <v>47482118</v>
      </c>
      <c r="AB14" s="23">
        <f t="shared" si="1"/>
        <v>47482118</v>
      </c>
      <c r="AC14" s="11"/>
    </row>
    <row r="15" spans="1:33" ht="16.5" thickTop="1" thickBot="1" x14ac:dyDescent="0.3">
      <c r="A15" s="18">
        <v>2</v>
      </c>
      <c r="B15" s="19" t="s">
        <v>20</v>
      </c>
      <c r="C15" s="19" t="s">
        <v>27</v>
      </c>
      <c r="D15" s="19" t="s">
        <v>20</v>
      </c>
      <c r="E15" s="19" t="s">
        <v>23</v>
      </c>
      <c r="F15" s="20"/>
      <c r="G15" s="20"/>
      <c r="H15" s="21" t="s">
        <v>34</v>
      </c>
      <c r="I15" s="22">
        <f>+I16</f>
        <v>41400000</v>
      </c>
      <c r="J15" s="22">
        <f t="shared" ref="J15:X15" si="8">+J16</f>
        <v>37313968</v>
      </c>
      <c r="K15" s="22">
        <f t="shared" si="8"/>
        <v>37313968</v>
      </c>
      <c r="L15" s="22">
        <f t="shared" si="8"/>
        <v>37313968</v>
      </c>
      <c r="M15" s="22">
        <f t="shared" si="8"/>
        <v>0</v>
      </c>
      <c r="N15" s="22">
        <f t="shared" si="8"/>
        <v>0</v>
      </c>
      <c r="O15" s="22">
        <f t="shared" si="8"/>
        <v>0</v>
      </c>
      <c r="P15" s="22">
        <f t="shared" si="8"/>
        <v>0</v>
      </c>
      <c r="Q15" s="22">
        <f t="shared" si="8"/>
        <v>0</v>
      </c>
      <c r="R15" s="22">
        <f t="shared" si="8"/>
        <v>0</v>
      </c>
      <c r="S15" s="22">
        <f t="shared" si="8"/>
        <v>0</v>
      </c>
      <c r="T15" s="22">
        <f t="shared" si="8"/>
        <v>0</v>
      </c>
      <c r="U15" s="22">
        <f t="shared" si="8"/>
        <v>0</v>
      </c>
      <c r="V15" s="22">
        <f t="shared" si="8"/>
        <v>0</v>
      </c>
      <c r="W15" s="22">
        <f t="shared" si="8"/>
        <v>0</v>
      </c>
      <c r="X15" s="22">
        <f t="shared" si="8"/>
        <v>0</v>
      </c>
      <c r="Y15" s="23">
        <f t="shared" si="2"/>
        <v>41400000</v>
      </c>
      <c r="Z15" s="23">
        <f t="shared" si="1"/>
        <v>37313968</v>
      </c>
      <c r="AA15" s="23">
        <f t="shared" si="1"/>
        <v>37313968</v>
      </c>
      <c r="AB15" s="23">
        <f t="shared" si="1"/>
        <v>37313968</v>
      </c>
      <c r="AC15" s="11"/>
    </row>
    <row r="16" spans="1:33" ht="16.5" thickTop="1" thickBot="1" x14ac:dyDescent="0.3">
      <c r="A16" s="18">
        <v>2</v>
      </c>
      <c r="B16" s="19" t="s">
        <v>20</v>
      </c>
      <c r="C16" s="19" t="s">
        <v>27</v>
      </c>
      <c r="D16" s="19" t="s">
        <v>20</v>
      </c>
      <c r="E16" s="19" t="s">
        <v>23</v>
      </c>
      <c r="F16" s="19" t="s">
        <v>20</v>
      </c>
      <c r="G16" s="19"/>
      <c r="H16" s="21" t="s">
        <v>35</v>
      </c>
      <c r="I16" s="22">
        <v>41400000</v>
      </c>
      <c r="J16" s="22">
        <v>37313968</v>
      </c>
      <c r="K16" s="22">
        <v>37313968</v>
      </c>
      <c r="L16" s="22">
        <v>37313968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>
        <f t="shared" si="2"/>
        <v>41400000</v>
      </c>
      <c r="Z16" s="23">
        <f t="shared" si="1"/>
        <v>37313968</v>
      </c>
      <c r="AA16" s="23">
        <f t="shared" si="1"/>
        <v>37313968</v>
      </c>
      <c r="AB16" s="23">
        <f t="shared" si="1"/>
        <v>37313968</v>
      </c>
      <c r="AC16" s="11"/>
    </row>
    <row r="17" spans="1:29" s="24" customFormat="1" ht="16.5" thickTop="1" thickBot="1" x14ac:dyDescent="0.3">
      <c r="A17" s="25">
        <v>2</v>
      </c>
      <c r="B17" s="26" t="s">
        <v>20</v>
      </c>
      <c r="C17" s="26" t="s">
        <v>27</v>
      </c>
      <c r="D17" s="26" t="s">
        <v>23</v>
      </c>
      <c r="E17" s="26"/>
      <c r="F17" s="26"/>
      <c r="G17" s="26"/>
      <c r="H17" s="27" t="s">
        <v>36</v>
      </c>
      <c r="I17" s="28">
        <f>+I18</f>
        <v>562458000</v>
      </c>
      <c r="J17" s="28">
        <f t="shared" ref="J17:AA17" si="9">+J18</f>
        <v>292711701.23000002</v>
      </c>
      <c r="K17" s="28">
        <f t="shared" si="9"/>
        <v>177568385</v>
      </c>
      <c r="L17" s="28">
        <f t="shared" si="9"/>
        <v>169072979</v>
      </c>
      <c r="M17" s="28">
        <f t="shared" si="9"/>
        <v>0</v>
      </c>
      <c r="N17" s="28">
        <f t="shared" si="9"/>
        <v>0</v>
      </c>
      <c r="O17" s="28">
        <f t="shared" si="9"/>
        <v>0</v>
      </c>
      <c r="P17" s="28">
        <f t="shared" si="9"/>
        <v>0</v>
      </c>
      <c r="Q17" s="28">
        <f t="shared" si="9"/>
        <v>0</v>
      </c>
      <c r="R17" s="28">
        <f t="shared" si="9"/>
        <v>0</v>
      </c>
      <c r="S17" s="28">
        <f t="shared" si="9"/>
        <v>0</v>
      </c>
      <c r="T17" s="28">
        <f t="shared" si="9"/>
        <v>0</v>
      </c>
      <c r="U17" s="28">
        <f t="shared" si="9"/>
        <v>0</v>
      </c>
      <c r="V17" s="28">
        <f t="shared" si="9"/>
        <v>0</v>
      </c>
      <c r="W17" s="28">
        <f t="shared" si="9"/>
        <v>0</v>
      </c>
      <c r="X17" s="28">
        <f t="shared" si="9"/>
        <v>0</v>
      </c>
      <c r="Y17" s="29">
        <f t="shared" si="9"/>
        <v>562458000</v>
      </c>
      <c r="Z17" s="29">
        <f t="shared" si="9"/>
        <v>292711701.23000002</v>
      </c>
      <c r="AA17" s="29">
        <f t="shared" si="9"/>
        <v>177568385</v>
      </c>
      <c r="AB17" s="29">
        <f>+AB18</f>
        <v>169072979</v>
      </c>
      <c r="AC17" s="11"/>
    </row>
    <row r="18" spans="1:29" ht="16.5" thickTop="1" thickBot="1" x14ac:dyDescent="0.3">
      <c r="A18" s="18">
        <v>2</v>
      </c>
      <c r="B18" s="19" t="s">
        <v>20</v>
      </c>
      <c r="C18" s="19" t="s">
        <v>27</v>
      </c>
      <c r="D18" s="19" t="s">
        <v>23</v>
      </c>
      <c r="E18" s="19" t="s">
        <v>20</v>
      </c>
      <c r="F18" s="19"/>
      <c r="G18" s="19"/>
      <c r="H18" s="21" t="s">
        <v>37</v>
      </c>
      <c r="I18" s="22">
        <f>+I19+I20+I21</f>
        <v>562458000</v>
      </c>
      <c r="J18" s="22">
        <f t="shared" ref="J18:AA18" si="10">+J19+J20+J21</f>
        <v>292711701.23000002</v>
      </c>
      <c r="K18" s="22">
        <f t="shared" si="10"/>
        <v>177568385</v>
      </c>
      <c r="L18" s="22">
        <f t="shared" si="10"/>
        <v>169072979</v>
      </c>
      <c r="M18" s="22">
        <f t="shared" si="10"/>
        <v>0</v>
      </c>
      <c r="N18" s="22">
        <f t="shared" si="10"/>
        <v>0</v>
      </c>
      <c r="O18" s="22">
        <f t="shared" si="10"/>
        <v>0</v>
      </c>
      <c r="P18" s="22">
        <f t="shared" si="10"/>
        <v>0</v>
      </c>
      <c r="Q18" s="22">
        <f t="shared" si="10"/>
        <v>0</v>
      </c>
      <c r="R18" s="22">
        <f t="shared" si="10"/>
        <v>0</v>
      </c>
      <c r="S18" s="22">
        <f t="shared" si="10"/>
        <v>0</v>
      </c>
      <c r="T18" s="22">
        <f t="shared" si="10"/>
        <v>0</v>
      </c>
      <c r="U18" s="22">
        <f t="shared" si="10"/>
        <v>0</v>
      </c>
      <c r="V18" s="22">
        <f t="shared" si="10"/>
        <v>0</v>
      </c>
      <c r="W18" s="22">
        <f t="shared" si="10"/>
        <v>0</v>
      </c>
      <c r="X18" s="22">
        <f t="shared" si="10"/>
        <v>0</v>
      </c>
      <c r="Y18" s="23">
        <f t="shared" si="10"/>
        <v>562458000</v>
      </c>
      <c r="Z18" s="23">
        <f t="shared" si="10"/>
        <v>292711701.23000002</v>
      </c>
      <c r="AA18" s="23">
        <f t="shared" si="10"/>
        <v>177568385</v>
      </c>
      <c r="AB18" s="23">
        <f>+AB19+AB20+AB21</f>
        <v>169072979</v>
      </c>
      <c r="AC18" s="11"/>
    </row>
    <row r="19" spans="1:29" ht="16.5" thickTop="1" thickBot="1" x14ac:dyDescent="0.3">
      <c r="A19" s="18">
        <v>2</v>
      </c>
      <c r="B19" s="19" t="s">
        <v>20</v>
      </c>
      <c r="C19" s="19" t="s">
        <v>27</v>
      </c>
      <c r="D19" s="19" t="s">
        <v>23</v>
      </c>
      <c r="E19" s="19" t="s">
        <v>20</v>
      </c>
      <c r="F19" s="19" t="s">
        <v>20</v>
      </c>
      <c r="G19" s="19"/>
      <c r="H19" s="21" t="s">
        <v>38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0</v>
      </c>
      <c r="Z19" s="23">
        <v>0</v>
      </c>
      <c r="AA19" s="23">
        <v>0</v>
      </c>
      <c r="AB19" s="23">
        <f t="shared" si="1"/>
        <v>0</v>
      </c>
      <c r="AC19" s="11"/>
    </row>
    <row r="20" spans="1:29" ht="16.5" thickTop="1" thickBot="1" x14ac:dyDescent="0.3">
      <c r="A20" s="18">
        <v>2</v>
      </c>
      <c r="B20" s="19" t="s">
        <v>20</v>
      </c>
      <c r="C20" s="19" t="s">
        <v>27</v>
      </c>
      <c r="D20" s="19" t="s">
        <v>23</v>
      </c>
      <c r="E20" s="19" t="s">
        <v>20</v>
      </c>
      <c r="F20" s="19" t="s">
        <v>23</v>
      </c>
      <c r="G20" s="19"/>
      <c r="H20" s="21" t="s">
        <v>39</v>
      </c>
      <c r="I20" s="22">
        <v>73458000</v>
      </c>
      <c r="J20" s="22">
        <v>71846780</v>
      </c>
      <c r="K20" s="22">
        <v>33491257</v>
      </c>
      <c r="L20" s="22">
        <v>25762505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>
        <f t="shared" si="2"/>
        <v>73458000</v>
      </c>
      <c r="Z20" s="23">
        <f t="shared" si="2"/>
        <v>71846780</v>
      </c>
      <c r="AA20" s="23">
        <f t="shared" si="2"/>
        <v>33491257</v>
      </c>
      <c r="AB20" s="23">
        <f t="shared" si="2"/>
        <v>25762505</v>
      </c>
      <c r="AC20" s="11"/>
    </row>
    <row r="21" spans="1:29" ht="54" thickTop="1" thickBot="1" x14ac:dyDescent="0.3">
      <c r="A21" s="18">
        <v>2</v>
      </c>
      <c r="B21" s="19" t="s">
        <v>20</v>
      </c>
      <c r="C21" s="19" t="s">
        <v>27</v>
      </c>
      <c r="D21" s="19" t="s">
        <v>23</v>
      </c>
      <c r="E21" s="19" t="s">
        <v>20</v>
      </c>
      <c r="F21" s="19" t="s">
        <v>27</v>
      </c>
      <c r="G21" s="19"/>
      <c r="H21" s="36" t="s">
        <v>40</v>
      </c>
      <c r="I21" s="22">
        <v>489000000</v>
      </c>
      <c r="J21" s="22">
        <v>220864921.22999999</v>
      </c>
      <c r="K21" s="22">
        <v>144077128</v>
      </c>
      <c r="L21" s="22">
        <v>143310474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>
        <f>+I21+M21+Q21+U21</f>
        <v>489000000</v>
      </c>
      <c r="Z21" s="23">
        <f>+J21+N21+R21+V21</f>
        <v>220864921.22999999</v>
      </c>
      <c r="AA21" s="23">
        <f>+K21+O21+S21+W21</f>
        <v>144077128</v>
      </c>
      <c r="AB21" s="23">
        <f>+L21+P21+T21+X21</f>
        <v>143310474</v>
      </c>
      <c r="AC21" s="37" t="s">
        <v>41</v>
      </c>
    </row>
    <row r="22" spans="1:29" s="24" customFormat="1" ht="16.5" thickTop="1" thickBot="1" x14ac:dyDescent="0.3">
      <c r="A22" s="25">
        <v>2</v>
      </c>
      <c r="B22" s="26" t="s">
        <v>20</v>
      </c>
      <c r="C22" s="26" t="s">
        <v>27</v>
      </c>
      <c r="D22" s="26" t="s">
        <v>27</v>
      </c>
      <c r="E22" s="26"/>
      <c r="F22" s="26"/>
      <c r="G22" s="26"/>
      <c r="H22" s="27" t="s">
        <v>42</v>
      </c>
      <c r="I22" s="28">
        <f>+I23+I24</f>
        <v>200000000</v>
      </c>
      <c r="J22" s="28">
        <f t="shared" ref="J22:AB22" si="11">+J23+J24</f>
        <v>0</v>
      </c>
      <c r="K22" s="28">
        <f t="shared" si="11"/>
        <v>0</v>
      </c>
      <c r="L22" s="28">
        <f t="shared" si="11"/>
        <v>0</v>
      </c>
      <c r="M22" s="28">
        <f t="shared" si="11"/>
        <v>0</v>
      </c>
      <c r="N22" s="28">
        <f t="shared" si="11"/>
        <v>0</v>
      </c>
      <c r="O22" s="28">
        <f t="shared" si="11"/>
        <v>0</v>
      </c>
      <c r="P22" s="28">
        <f t="shared" si="11"/>
        <v>0</v>
      </c>
      <c r="Q22" s="28">
        <f t="shared" si="11"/>
        <v>0</v>
      </c>
      <c r="R22" s="28">
        <f t="shared" si="11"/>
        <v>0</v>
      </c>
      <c r="S22" s="28">
        <f t="shared" si="11"/>
        <v>0</v>
      </c>
      <c r="T22" s="28">
        <f t="shared" si="11"/>
        <v>0</v>
      </c>
      <c r="U22" s="28">
        <f t="shared" si="11"/>
        <v>0</v>
      </c>
      <c r="V22" s="28">
        <f t="shared" si="11"/>
        <v>0</v>
      </c>
      <c r="W22" s="28">
        <f t="shared" si="11"/>
        <v>0</v>
      </c>
      <c r="X22" s="28">
        <f t="shared" si="11"/>
        <v>0</v>
      </c>
      <c r="Y22" s="29">
        <f t="shared" si="11"/>
        <v>200000000</v>
      </c>
      <c r="Z22" s="29">
        <f t="shared" si="11"/>
        <v>0</v>
      </c>
      <c r="AA22" s="29">
        <f t="shared" si="11"/>
        <v>0</v>
      </c>
      <c r="AB22" s="29">
        <f t="shared" si="11"/>
        <v>0</v>
      </c>
      <c r="AC22" s="11"/>
    </row>
    <row r="23" spans="1:29" ht="16.5" thickTop="1" thickBot="1" x14ac:dyDescent="0.3">
      <c r="A23" s="18">
        <v>2</v>
      </c>
      <c r="B23" s="19" t="s">
        <v>20</v>
      </c>
      <c r="C23" s="19" t="s">
        <v>27</v>
      </c>
      <c r="D23" s="19" t="s">
        <v>27</v>
      </c>
      <c r="E23" s="19" t="s">
        <v>20</v>
      </c>
      <c r="F23" s="19"/>
      <c r="G23" s="19"/>
      <c r="H23" s="21" t="s">
        <v>43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>
        <f t="shared" si="2"/>
        <v>0</v>
      </c>
      <c r="Z23" s="23">
        <f t="shared" si="2"/>
        <v>0</v>
      </c>
      <c r="AA23" s="23">
        <f t="shared" si="2"/>
        <v>0</v>
      </c>
      <c r="AB23" s="23">
        <f t="shared" si="2"/>
        <v>0</v>
      </c>
      <c r="AC23" s="11"/>
    </row>
    <row r="24" spans="1:29" ht="16.5" thickTop="1" thickBot="1" x14ac:dyDescent="0.3">
      <c r="A24" s="18">
        <v>2</v>
      </c>
      <c r="B24" s="19" t="s">
        <v>20</v>
      </c>
      <c r="C24" s="19" t="s">
        <v>27</v>
      </c>
      <c r="D24" s="19" t="s">
        <v>27</v>
      </c>
      <c r="E24" s="19" t="s">
        <v>23</v>
      </c>
      <c r="F24" s="19"/>
      <c r="G24" s="19"/>
      <c r="H24" s="21" t="s">
        <v>44</v>
      </c>
      <c r="I24" s="22">
        <v>200000000</v>
      </c>
      <c r="J24" s="22">
        <v>0</v>
      </c>
      <c r="K24" s="22">
        <v>0</v>
      </c>
      <c r="L24" s="22"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>
        <f t="shared" si="2"/>
        <v>200000000</v>
      </c>
      <c r="Z24" s="23">
        <f t="shared" si="2"/>
        <v>0</v>
      </c>
      <c r="AA24" s="23">
        <f t="shared" si="2"/>
        <v>0</v>
      </c>
      <c r="AB24" s="23">
        <f t="shared" si="2"/>
        <v>0</v>
      </c>
      <c r="AC24" s="11"/>
    </row>
    <row r="25" spans="1:29" ht="27.75" thickTop="1" thickBot="1" x14ac:dyDescent="0.3">
      <c r="A25" s="17">
        <v>2</v>
      </c>
      <c r="B25" s="13" t="s">
        <v>20</v>
      </c>
      <c r="C25" s="13" t="s">
        <v>45</v>
      </c>
      <c r="D25" s="13"/>
      <c r="E25" s="13"/>
      <c r="F25" s="13"/>
      <c r="G25" s="13"/>
      <c r="H25" s="14" t="s">
        <v>46</v>
      </c>
      <c r="I25" s="15">
        <f t="shared" ref="I25:X25" si="12">+I26+I30+I32+I34</f>
        <v>116446000</v>
      </c>
      <c r="J25" s="15">
        <f t="shared" si="12"/>
        <v>40799844</v>
      </c>
      <c r="K25" s="15">
        <f t="shared" si="12"/>
        <v>40799844</v>
      </c>
      <c r="L25" s="15">
        <f t="shared" si="12"/>
        <v>40799844</v>
      </c>
      <c r="M25" s="15">
        <f t="shared" si="12"/>
        <v>9554000</v>
      </c>
      <c r="N25" s="15">
        <f t="shared" si="12"/>
        <v>0</v>
      </c>
      <c r="O25" s="15">
        <f t="shared" si="12"/>
        <v>0</v>
      </c>
      <c r="P25" s="15">
        <f t="shared" si="12"/>
        <v>0</v>
      </c>
      <c r="Q25" s="15">
        <f t="shared" si="12"/>
        <v>0</v>
      </c>
      <c r="R25" s="15">
        <f t="shared" si="12"/>
        <v>0</v>
      </c>
      <c r="S25" s="15">
        <f t="shared" si="12"/>
        <v>0</v>
      </c>
      <c r="T25" s="15">
        <f t="shared" si="12"/>
        <v>0</v>
      </c>
      <c r="U25" s="15">
        <f t="shared" si="12"/>
        <v>0</v>
      </c>
      <c r="V25" s="15">
        <f t="shared" si="12"/>
        <v>0</v>
      </c>
      <c r="W25" s="15">
        <f t="shared" si="12"/>
        <v>0</v>
      </c>
      <c r="X25" s="15">
        <f t="shared" si="12"/>
        <v>0</v>
      </c>
      <c r="Y25" s="16">
        <f t="shared" si="2"/>
        <v>126000000</v>
      </c>
      <c r="Z25" s="16">
        <f t="shared" si="2"/>
        <v>40799844</v>
      </c>
      <c r="AA25" s="16">
        <f t="shared" si="2"/>
        <v>40799844</v>
      </c>
      <c r="AB25" s="16">
        <f t="shared" si="2"/>
        <v>40799844</v>
      </c>
      <c r="AC25" s="11"/>
    </row>
    <row r="26" spans="1:29" s="24" customFormat="1" ht="16.5" thickTop="1" thickBot="1" x14ac:dyDescent="0.3">
      <c r="A26" s="25">
        <v>2</v>
      </c>
      <c r="B26" s="26" t="s">
        <v>20</v>
      </c>
      <c r="C26" s="26" t="s">
        <v>45</v>
      </c>
      <c r="D26" s="26" t="s">
        <v>20</v>
      </c>
      <c r="E26" s="26"/>
      <c r="F26" s="26"/>
      <c r="G26" s="26"/>
      <c r="H26" s="27" t="s">
        <v>47</v>
      </c>
      <c r="I26" s="28">
        <f>+I27</f>
        <v>116446000</v>
      </c>
      <c r="J26" s="28">
        <f t="shared" ref="J26:X26" si="13">+J27</f>
        <v>40799844</v>
      </c>
      <c r="K26" s="28">
        <f t="shared" si="13"/>
        <v>40799844</v>
      </c>
      <c r="L26" s="28">
        <f t="shared" si="13"/>
        <v>40799844</v>
      </c>
      <c r="M26" s="28">
        <f t="shared" si="13"/>
        <v>0</v>
      </c>
      <c r="N26" s="28">
        <f t="shared" si="13"/>
        <v>0</v>
      </c>
      <c r="O26" s="28">
        <f t="shared" si="13"/>
        <v>0</v>
      </c>
      <c r="P26" s="28">
        <f t="shared" si="13"/>
        <v>0</v>
      </c>
      <c r="Q26" s="28">
        <f t="shared" si="13"/>
        <v>0</v>
      </c>
      <c r="R26" s="28">
        <f t="shared" si="13"/>
        <v>0</v>
      </c>
      <c r="S26" s="28">
        <f t="shared" si="13"/>
        <v>0</v>
      </c>
      <c r="T26" s="28">
        <f t="shared" si="13"/>
        <v>0</v>
      </c>
      <c r="U26" s="28">
        <f t="shared" si="13"/>
        <v>0</v>
      </c>
      <c r="V26" s="28">
        <f t="shared" si="13"/>
        <v>0</v>
      </c>
      <c r="W26" s="28">
        <f t="shared" si="13"/>
        <v>0</v>
      </c>
      <c r="X26" s="28">
        <f t="shared" si="13"/>
        <v>0</v>
      </c>
      <c r="Y26" s="29">
        <f t="shared" si="2"/>
        <v>116446000</v>
      </c>
      <c r="Z26" s="29">
        <f t="shared" si="2"/>
        <v>40799844</v>
      </c>
      <c r="AA26" s="29">
        <f t="shared" si="2"/>
        <v>40799844</v>
      </c>
      <c r="AB26" s="29">
        <f t="shared" si="2"/>
        <v>40799844</v>
      </c>
      <c r="AC26" s="11"/>
    </row>
    <row r="27" spans="1:29" s="43" customFormat="1" ht="16.5" thickTop="1" thickBot="1" x14ac:dyDescent="0.3">
      <c r="A27" s="38">
        <v>2</v>
      </c>
      <c r="B27" s="39" t="s">
        <v>20</v>
      </c>
      <c r="C27" s="39" t="s">
        <v>45</v>
      </c>
      <c r="D27" s="39" t="s">
        <v>20</v>
      </c>
      <c r="E27" s="39" t="s">
        <v>20</v>
      </c>
      <c r="F27" s="39"/>
      <c r="G27" s="39"/>
      <c r="H27" s="40" t="s">
        <v>48</v>
      </c>
      <c r="I27" s="41">
        <f>+I28+I29</f>
        <v>116446000</v>
      </c>
      <c r="J27" s="41">
        <f t="shared" ref="J27:X27" si="14">+J28+J29</f>
        <v>40799844</v>
      </c>
      <c r="K27" s="41">
        <f t="shared" si="14"/>
        <v>40799844</v>
      </c>
      <c r="L27" s="41">
        <f t="shared" si="14"/>
        <v>40799844</v>
      </c>
      <c r="M27" s="41">
        <f t="shared" si="14"/>
        <v>0</v>
      </c>
      <c r="N27" s="41">
        <f t="shared" si="14"/>
        <v>0</v>
      </c>
      <c r="O27" s="41">
        <f t="shared" si="14"/>
        <v>0</v>
      </c>
      <c r="P27" s="41">
        <f t="shared" si="14"/>
        <v>0</v>
      </c>
      <c r="Q27" s="41">
        <f t="shared" si="14"/>
        <v>0</v>
      </c>
      <c r="R27" s="41">
        <f t="shared" si="14"/>
        <v>0</v>
      </c>
      <c r="S27" s="41">
        <f t="shared" si="14"/>
        <v>0</v>
      </c>
      <c r="T27" s="41">
        <f t="shared" si="14"/>
        <v>0</v>
      </c>
      <c r="U27" s="41">
        <f t="shared" si="14"/>
        <v>0</v>
      </c>
      <c r="V27" s="41">
        <f t="shared" si="14"/>
        <v>0</v>
      </c>
      <c r="W27" s="41">
        <f t="shared" si="14"/>
        <v>0</v>
      </c>
      <c r="X27" s="41">
        <f t="shared" si="14"/>
        <v>0</v>
      </c>
      <c r="Y27" s="42">
        <f t="shared" si="2"/>
        <v>116446000</v>
      </c>
      <c r="Z27" s="42">
        <f t="shared" si="2"/>
        <v>40799844</v>
      </c>
      <c r="AA27" s="42">
        <f t="shared" si="2"/>
        <v>40799844</v>
      </c>
      <c r="AB27" s="42">
        <f t="shared" si="2"/>
        <v>40799844</v>
      </c>
      <c r="AC27" s="11"/>
    </row>
    <row r="28" spans="1:29" s="35" customFormat="1" ht="22.5" thickTop="1" thickBot="1" x14ac:dyDescent="0.3">
      <c r="A28" s="30">
        <v>2</v>
      </c>
      <c r="B28" s="31" t="s">
        <v>20</v>
      </c>
      <c r="C28" s="31" t="s">
        <v>45</v>
      </c>
      <c r="D28" s="31" t="s">
        <v>20</v>
      </c>
      <c r="E28" s="31" t="s">
        <v>20</v>
      </c>
      <c r="F28" s="31" t="s">
        <v>20</v>
      </c>
      <c r="G28" s="31"/>
      <c r="H28" s="32" t="s">
        <v>49</v>
      </c>
      <c r="I28" s="33">
        <v>53600000</v>
      </c>
      <c r="J28" s="33">
        <v>40799844</v>
      </c>
      <c r="K28" s="33">
        <v>40799844</v>
      </c>
      <c r="L28" s="33">
        <v>40799844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>
        <f t="shared" si="2"/>
        <v>53600000</v>
      </c>
      <c r="Z28" s="34">
        <f t="shared" si="2"/>
        <v>40799844</v>
      </c>
      <c r="AA28" s="34">
        <f t="shared" si="2"/>
        <v>40799844</v>
      </c>
      <c r="AB28" s="34">
        <f t="shared" si="2"/>
        <v>40799844</v>
      </c>
      <c r="AC28" s="37" t="s">
        <v>50</v>
      </c>
    </row>
    <row r="29" spans="1:29" s="35" customFormat="1" ht="16.5" thickTop="1" thickBot="1" x14ac:dyDescent="0.3">
      <c r="A29" s="30">
        <v>2</v>
      </c>
      <c r="B29" s="31" t="s">
        <v>20</v>
      </c>
      <c r="C29" s="31" t="s">
        <v>45</v>
      </c>
      <c r="D29" s="31" t="s">
        <v>20</v>
      </c>
      <c r="E29" s="31" t="s">
        <v>20</v>
      </c>
      <c r="F29" s="31" t="s">
        <v>23</v>
      </c>
      <c r="G29" s="31"/>
      <c r="H29" s="32" t="s">
        <v>51</v>
      </c>
      <c r="I29" s="33">
        <v>62846000</v>
      </c>
      <c r="J29" s="33">
        <v>0</v>
      </c>
      <c r="K29" s="33">
        <v>0</v>
      </c>
      <c r="L29" s="33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4">
        <f t="shared" si="2"/>
        <v>62846000</v>
      </c>
      <c r="Z29" s="34">
        <f t="shared" si="2"/>
        <v>0</v>
      </c>
      <c r="AA29" s="34">
        <f t="shared" si="2"/>
        <v>0</v>
      </c>
      <c r="AB29" s="34">
        <f t="shared" si="2"/>
        <v>0</v>
      </c>
      <c r="AC29" s="11"/>
    </row>
    <row r="30" spans="1:29" s="24" customFormat="1" ht="16.5" thickTop="1" thickBot="1" x14ac:dyDescent="0.3">
      <c r="A30" s="25">
        <v>2</v>
      </c>
      <c r="B30" s="26" t="s">
        <v>20</v>
      </c>
      <c r="C30" s="26" t="s">
        <v>45</v>
      </c>
      <c r="D30" s="26" t="s">
        <v>23</v>
      </c>
      <c r="E30" s="26"/>
      <c r="F30" s="26"/>
      <c r="G30" s="26"/>
      <c r="H30" s="27" t="s">
        <v>52</v>
      </c>
      <c r="I30" s="28">
        <f>+I31</f>
        <v>0</v>
      </c>
      <c r="J30" s="28">
        <f t="shared" ref="J30:X30" si="15">+J31</f>
        <v>0</v>
      </c>
      <c r="K30" s="28">
        <f t="shared" si="15"/>
        <v>0</v>
      </c>
      <c r="L30" s="28">
        <f t="shared" si="15"/>
        <v>0</v>
      </c>
      <c r="M30" s="28">
        <f t="shared" si="15"/>
        <v>0</v>
      </c>
      <c r="N30" s="28">
        <f t="shared" si="15"/>
        <v>0</v>
      </c>
      <c r="O30" s="28">
        <f t="shared" si="15"/>
        <v>0</v>
      </c>
      <c r="P30" s="28">
        <f t="shared" si="15"/>
        <v>0</v>
      </c>
      <c r="Q30" s="28">
        <f t="shared" si="15"/>
        <v>0</v>
      </c>
      <c r="R30" s="28">
        <f t="shared" si="15"/>
        <v>0</v>
      </c>
      <c r="S30" s="28">
        <f t="shared" si="15"/>
        <v>0</v>
      </c>
      <c r="T30" s="28">
        <f t="shared" si="15"/>
        <v>0</v>
      </c>
      <c r="U30" s="28">
        <f t="shared" si="15"/>
        <v>0</v>
      </c>
      <c r="V30" s="28">
        <f t="shared" si="15"/>
        <v>0</v>
      </c>
      <c r="W30" s="28">
        <f t="shared" si="15"/>
        <v>0</v>
      </c>
      <c r="X30" s="28">
        <f t="shared" si="15"/>
        <v>0</v>
      </c>
      <c r="Y30" s="29">
        <f t="shared" si="2"/>
        <v>0</v>
      </c>
      <c r="Z30" s="29">
        <f t="shared" si="2"/>
        <v>0</v>
      </c>
      <c r="AA30" s="29">
        <f t="shared" si="2"/>
        <v>0</v>
      </c>
      <c r="AB30" s="29">
        <f t="shared" si="2"/>
        <v>0</v>
      </c>
      <c r="AC30" s="11"/>
    </row>
    <row r="31" spans="1:29" s="35" customFormat="1" ht="16.5" thickTop="1" thickBot="1" x14ac:dyDescent="0.3">
      <c r="A31" s="30">
        <v>2</v>
      </c>
      <c r="B31" s="31" t="s">
        <v>20</v>
      </c>
      <c r="C31" s="31" t="s">
        <v>45</v>
      </c>
      <c r="D31" s="31" t="s">
        <v>23</v>
      </c>
      <c r="E31" s="31" t="s">
        <v>20</v>
      </c>
      <c r="F31" s="31"/>
      <c r="G31" s="31"/>
      <c r="H31" s="32" t="s">
        <v>53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>
        <f t="shared" si="2"/>
        <v>0</v>
      </c>
      <c r="Z31" s="34">
        <f t="shared" si="2"/>
        <v>0</v>
      </c>
      <c r="AA31" s="34">
        <f t="shared" si="2"/>
        <v>0</v>
      </c>
      <c r="AB31" s="34">
        <f t="shared" si="2"/>
        <v>0</v>
      </c>
      <c r="AC31" s="11"/>
    </row>
    <row r="32" spans="1:29" s="24" customFormat="1" ht="16.5" thickTop="1" thickBot="1" x14ac:dyDescent="0.3">
      <c r="A32" s="25">
        <v>2</v>
      </c>
      <c r="B32" s="26" t="s">
        <v>20</v>
      </c>
      <c r="C32" s="26" t="s">
        <v>45</v>
      </c>
      <c r="D32" s="26" t="s">
        <v>27</v>
      </c>
      <c r="E32" s="26"/>
      <c r="F32" s="26"/>
      <c r="G32" s="26"/>
      <c r="H32" s="27" t="s">
        <v>54</v>
      </c>
      <c r="I32" s="28">
        <f>+I33</f>
        <v>0</v>
      </c>
      <c r="J32" s="28">
        <f t="shared" ref="J32:X32" si="16">+J33</f>
        <v>0</v>
      </c>
      <c r="K32" s="28">
        <f t="shared" si="16"/>
        <v>0</v>
      </c>
      <c r="L32" s="28">
        <f t="shared" si="16"/>
        <v>0</v>
      </c>
      <c r="M32" s="28">
        <f t="shared" si="16"/>
        <v>9554000</v>
      </c>
      <c r="N32" s="28">
        <f t="shared" si="16"/>
        <v>0</v>
      </c>
      <c r="O32" s="28">
        <f t="shared" si="16"/>
        <v>0</v>
      </c>
      <c r="P32" s="28">
        <f t="shared" si="16"/>
        <v>0</v>
      </c>
      <c r="Q32" s="28">
        <f t="shared" si="16"/>
        <v>0</v>
      </c>
      <c r="R32" s="28">
        <f t="shared" si="16"/>
        <v>0</v>
      </c>
      <c r="S32" s="28">
        <f t="shared" si="16"/>
        <v>0</v>
      </c>
      <c r="T32" s="28">
        <f t="shared" si="16"/>
        <v>0</v>
      </c>
      <c r="U32" s="28">
        <f t="shared" si="16"/>
        <v>0</v>
      </c>
      <c r="V32" s="28">
        <f t="shared" si="16"/>
        <v>0</v>
      </c>
      <c r="W32" s="28">
        <f t="shared" si="16"/>
        <v>0</v>
      </c>
      <c r="X32" s="28">
        <f t="shared" si="16"/>
        <v>0</v>
      </c>
      <c r="Y32" s="29">
        <f t="shared" si="2"/>
        <v>9554000</v>
      </c>
      <c r="Z32" s="29">
        <f t="shared" si="2"/>
        <v>0</v>
      </c>
      <c r="AA32" s="29">
        <f t="shared" si="2"/>
        <v>0</v>
      </c>
      <c r="AB32" s="29">
        <f t="shared" si="2"/>
        <v>0</v>
      </c>
      <c r="AC32" s="11"/>
    </row>
    <row r="33" spans="1:29" s="44" customFormat="1" ht="16.5" thickTop="1" thickBot="1" x14ac:dyDescent="0.3">
      <c r="A33" s="18">
        <v>2</v>
      </c>
      <c r="B33" s="19" t="s">
        <v>20</v>
      </c>
      <c r="C33" s="19" t="s">
        <v>45</v>
      </c>
      <c r="D33" s="19" t="s">
        <v>27</v>
      </c>
      <c r="E33" s="19" t="s">
        <v>20</v>
      </c>
      <c r="F33" s="19"/>
      <c r="G33" s="19"/>
      <c r="H33" s="21" t="s">
        <v>55</v>
      </c>
      <c r="I33" s="22"/>
      <c r="J33" s="22">
        <v>0</v>
      </c>
      <c r="K33" s="22">
        <v>0</v>
      </c>
      <c r="L33" s="22">
        <v>0</v>
      </c>
      <c r="M33" s="22">
        <v>9554000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>
        <f t="shared" si="2"/>
        <v>9554000</v>
      </c>
      <c r="Z33" s="23">
        <f t="shared" si="2"/>
        <v>0</v>
      </c>
      <c r="AA33" s="23">
        <f t="shared" si="2"/>
        <v>0</v>
      </c>
      <c r="AB33" s="23">
        <f t="shared" si="2"/>
        <v>0</v>
      </c>
      <c r="AC33" s="11"/>
    </row>
    <row r="34" spans="1:29" ht="16.5" thickTop="1" thickBot="1" x14ac:dyDescent="0.3">
      <c r="A34" s="45">
        <v>2</v>
      </c>
      <c r="B34" s="46" t="s">
        <v>20</v>
      </c>
      <c r="C34" s="26" t="s">
        <v>45</v>
      </c>
      <c r="D34" s="26" t="s">
        <v>45</v>
      </c>
      <c r="E34" s="45"/>
      <c r="F34" s="45"/>
      <c r="G34" s="45"/>
      <c r="H34" s="27" t="s">
        <v>56</v>
      </c>
      <c r="I34" s="47">
        <f>+I35+I36+I37</f>
        <v>0</v>
      </c>
      <c r="J34" s="47">
        <f t="shared" ref="J34:X34" si="17">+J35+J36+J37</f>
        <v>0</v>
      </c>
      <c r="K34" s="47">
        <f t="shared" si="17"/>
        <v>0</v>
      </c>
      <c r="L34" s="47">
        <f t="shared" si="17"/>
        <v>0</v>
      </c>
      <c r="M34" s="47">
        <f t="shared" si="17"/>
        <v>0</v>
      </c>
      <c r="N34" s="47">
        <f t="shared" si="17"/>
        <v>0</v>
      </c>
      <c r="O34" s="47">
        <f t="shared" si="17"/>
        <v>0</v>
      </c>
      <c r="P34" s="47">
        <f t="shared" si="17"/>
        <v>0</v>
      </c>
      <c r="Q34" s="47">
        <f t="shared" si="17"/>
        <v>0</v>
      </c>
      <c r="R34" s="47">
        <f t="shared" si="17"/>
        <v>0</v>
      </c>
      <c r="S34" s="47">
        <f t="shared" si="17"/>
        <v>0</v>
      </c>
      <c r="T34" s="47">
        <f t="shared" si="17"/>
        <v>0</v>
      </c>
      <c r="U34" s="47">
        <f t="shared" si="17"/>
        <v>0</v>
      </c>
      <c r="V34" s="47">
        <f t="shared" si="17"/>
        <v>0</v>
      </c>
      <c r="W34" s="47">
        <f t="shared" si="17"/>
        <v>0</v>
      </c>
      <c r="X34" s="47">
        <f t="shared" si="17"/>
        <v>0</v>
      </c>
      <c r="Y34" s="48">
        <f t="shared" si="2"/>
        <v>0</v>
      </c>
      <c r="Z34" s="48">
        <f t="shared" si="2"/>
        <v>0</v>
      </c>
      <c r="AA34" s="48">
        <f t="shared" si="2"/>
        <v>0</v>
      </c>
      <c r="AB34" s="48">
        <f t="shared" si="2"/>
        <v>0</v>
      </c>
      <c r="AC34" s="11"/>
    </row>
    <row r="35" spans="1:29" s="44" customFormat="1" ht="16.5" thickTop="1" thickBot="1" x14ac:dyDescent="0.3">
      <c r="A35" s="18">
        <v>2</v>
      </c>
      <c r="B35" s="19" t="s">
        <v>20</v>
      </c>
      <c r="C35" s="19" t="s">
        <v>45</v>
      </c>
      <c r="D35" s="19" t="s">
        <v>45</v>
      </c>
      <c r="E35" s="19" t="s">
        <v>20</v>
      </c>
      <c r="F35" s="19"/>
      <c r="G35" s="19"/>
      <c r="H35" s="21" t="s">
        <v>57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11"/>
    </row>
    <row r="36" spans="1:29" s="44" customFormat="1" ht="16.5" thickTop="1" thickBot="1" x14ac:dyDescent="0.3">
      <c r="A36" s="18">
        <v>2</v>
      </c>
      <c r="B36" s="19" t="s">
        <v>20</v>
      </c>
      <c r="C36" s="19" t="s">
        <v>45</v>
      </c>
      <c r="D36" s="19" t="s">
        <v>45</v>
      </c>
      <c r="E36" s="19" t="s">
        <v>23</v>
      </c>
      <c r="F36" s="19"/>
      <c r="G36" s="19"/>
      <c r="H36" s="21" t="s">
        <v>58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3">
        <f t="shared" si="2"/>
        <v>0</v>
      </c>
      <c r="Z36" s="23">
        <f t="shared" si="2"/>
        <v>0</v>
      </c>
      <c r="AA36" s="23">
        <f t="shared" si="2"/>
        <v>0</v>
      </c>
      <c r="AB36" s="23">
        <f t="shared" si="2"/>
        <v>0</v>
      </c>
      <c r="AC36" s="11"/>
    </row>
    <row r="37" spans="1:29" s="44" customFormat="1" ht="16.5" thickTop="1" thickBot="1" x14ac:dyDescent="0.3">
      <c r="A37" s="18">
        <v>2</v>
      </c>
      <c r="B37" s="19" t="s">
        <v>20</v>
      </c>
      <c r="C37" s="19" t="s">
        <v>45</v>
      </c>
      <c r="D37" s="19" t="s">
        <v>45</v>
      </c>
      <c r="E37" s="19" t="s">
        <v>27</v>
      </c>
      <c r="F37" s="19"/>
      <c r="G37" s="19"/>
      <c r="H37" s="21" t="s">
        <v>59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3">
        <f t="shared" si="2"/>
        <v>0</v>
      </c>
      <c r="Z37" s="23">
        <f t="shared" si="2"/>
        <v>0</v>
      </c>
      <c r="AA37" s="23">
        <f t="shared" si="2"/>
        <v>0</v>
      </c>
      <c r="AB37" s="23">
        <f t="shared" si="2"/>
        <v>0</v>
      </c>
      <c r="AC37" s="11"/>
    </row>
    <row r="38" spans="1:29" ht="16.5" thickTop="1" thickBot="1" x14ac:dyDescent="0.3">
      <c r="A38" s="7">
        <v>2</v>
      </c>
      <c r="B38" s="7" t="s">
        <v>23</v>
      </c>
      <c r="C38" s="7"/>
      <c r="D38" s="7"/>
      <c r="E38" s="7"/>
      <c r="F38" s="7"/>
      <c r="G38" s="7"/>
      <c r="H38" s="8" t="s">
        <v>60</v>
      </c>
      <c r="I38" s="9">
        <f>+I39+I43</f>
        <v>5015000000</v>
      </c>
      <c r="J38" s="9">
        <f t="shared" ref="J38:X38" si="18">+J39+J43</f>
        <v>4685000000</v>
      </c>
      <c r="K38" s="9">
        <f t="shared" si="18"/>
        <v>2196639340.48</v>
      </c>
      <c r="L38" s="9">
        <f t="shared" si="18"/>
        <v>1907552654.6699998</v>
      </c>
      <c r="M38" s="9">
        <f t="shared" si="18"/>
        <v>0</v>
      </c>
      <c r="N38" s="9">
        <f t="shared" si="18"/>
        <v>0</v>
      </c>
      <c r="O38" s="9">
        <f t="shared" si="18"/>
        <v>0</v>
      </c>
      <c r="P38" s="9">
        <f t="shared" si="18"/>
        <v>0</v>
      </c>
      <c r="Q38" s="9">
        <f t="shared" si="18"/>
        <v>0</v>
      </c>
      <c r="R38" s="9">
        <f t="shared" si="18"/>
        <v>0</v>
      </c>
      <c r="S38" s="9">
        <f t="shared" si="18"/>
        <v>0</v>
      </c>
      <c r="T38" s="9">
        <f t="shared" si="18"/>
        <v>0</v>
      </c>
      <c r="U38" s="9">
        <f t="shared" si="18"/>
        <v>0</v>
      </c>
      <c r="V38" s="9">
        <f t="shared" si="18"/>
        <v>0</v>
      </c>
      <c r="W38" s="9">
        <f t="shared" si="18"/>
        <v>0</v>
      </c>
      <c r="X38" s="9">
        <f t="shared" si="18"/>
        <v>0</v>
      </c>
      <c r="Y38" s="10">
        <f t="shared" si="2"/>
        <v>5015000000</v>
      </c>
      <c r="Z38" s="10">
        <f t="shared" si="2"/>
        <v>4685000000</v>
      </c>
      <c r="AA38" s="10">
        <f t="shared" si="2"/>
        <v>2196639340.48</v>
      </c>
      <c r="AB38" s="10">
        <f t="shared" si="2"/>
        <v>1907552654.6699998</v>
      </c>
      <c r="AC38" s="11"/>
    </row>
    <row r="39" spans="1:29" ht="16.5" thickTop="1" thickBot="1" x14ac:dyDescent="0.3">
      <c r="A39" s="13">
        <v>2</v>
      </c>
      <c r="B39" s="13" t="s">
        <v>23</v>
      </c>
      <c r="C39" s="13" t="s">
        <v>20</v>
      </c>
      <c r="D39" s="13"/>
      <c r="E39" s="13"/>
      <c r="F39" s="13"/>
      <c r="G39" s="13"/>
      <c r="H39" s="14" t="s">
        <v>61</v>
      </c>
      <c r="I39" s="15">
        <f>+I40+I41+I42</f>
        <v>0</v>
      </c>
      <c r="J39" s="15">
        <f t="shared" ref="J39:X39" si="19">+J40+J41+J42</f>
        <v>0</v>
      </c>
      <c r="K39" s="15">
        <f t="shared" si="19"/>
        <v>0</v>
      </c>
      <c r="L39" s="15">
        <f t="shared" si="19"/>
        <v>0</v>
      </c>
      <c r="M39" s="15">
        <f t="shared" si="19"/>
        <v>0</v>
      </c>
      <c r="N39" s="15">
        <f t="shared" si="19"/>
        <v>0</v>
      </c>
      <c r="O39" s="15">
        <f t="shared" si="19"/>
        <v>0</v>
      </c>
      <c r="P39" s="15">
        <f t="shared" si="19"/>
        <v>0</v>
      </c>
      <c r="Q39" s="15">
        <f t="shared" si="19"/>
        <v>0</v>
      </c>
      <c r="R39" s="15">
        <f t="shared" si="19"/>
        <v>0</v>
      </c>
      <c r="S39" s="15">
        <f t="shared" si="19"/>
        <v>0</v>
      </c>
      <c r="T39" s="15">
        <f t="shared" si="19"/>
        <v>0</v>
      </c>
      <c r="U39" s="15">
        <f t="shared" si="19"/>
        <v>0</v>
      </c>
      <c r="V39" s="15">
        <f t="shared" si="19"/>
        <v>0</v>
      </c>
      <c r="W39" s="15">
        <f t="shared" si="19"/>
        <v>0</v>
      </c>
      <c r="X39" s="15">
        <f t="shared" si="19"/>
        <v>0</v>
      </c>
      <c r="Y39" s="16">
        <f t="shared" si="2"/>
        <v>0</v>
      </c>
      <c r="Z39" s="16">
        <f t="shared" si="2"/>
        <v>0</v>
      </c>
      <c r="AA39" s="16">
        <f t="shared" si="2"/>
        <v>0</v>
      </c>
      <c r="AB39" s="16">
        <f t="shared" si="2"/>
        <v>0</v>
      </c>
      <c r="AC39" s="11"/>
    </row>
    <row r="40" spans="1:29" ht="16.5" thickTop="1" thickBot="1" x14ac:dyDescent="0.3">
      <c r="A40" s="18">
        <v>2</v>
      </c>
      <c r="B40" s="19" t="s">
        <v>23</v>
      </c>
      <c r="C40" s="19" t="s">
        <v>20</v>
      </c>
      <c r="D40" s="20" t="s">
        <v>20</v>
      </c>
      <c r="E40" s="18"/>
      <c r="F40" s="18"/>
      <c r="G40" s="18"/>
      <c r="H40" s="21" t="s">
        <v>61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>
        <f t="shared" si="2"/>
        <v>0</v>
      </c>
      <c r="Z40" s="50">
        <f t="shared" si="2"/>
        <v>0</v>
      </c>
      <c r="AA40" s="50">
        <f t="shared" si="2"/>
        <v>0</v>
      </c>
      <c r="AB40" s="50">
        <f t="shared" si="2"/>
        <v>0</v>
      </c>
      <c r="AC40" s="11"/>
    </row>
    <row r="41" spans="1:29" ht="16.5" thickTop="1" thickBot="1" x14ac:dyDescent="0.3">
      <c r="A41" s="18">
        <v>2</v>
      </c>
      <c r="B41" s="19" t="s">
        <v>23</v>
      </c>
      <c r="C41" s="19" t="s">
        <v>20</v>
      </c>
      <c r="D41" s="20" t="s">
        <v>23</v>
      </c>
      <c r="E41" s="18"/>
      <c r="F41" s="18"/>
      <c r="G41" s="18"/>
      <c r="H41" s="21" t="s">
        <v>62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>
        <f t="shared" si="2"/>
        <v>0</v>
      </c>
      <c r="Z41" s="50">
        <f t="shared" si="2"/>
        <v>0</v>
      </c>
      <c r="AA41" s="50">
        <f t="shared" si="2"/>
        <v>0</v>
      </c>
      <c r="AB41" s="50">
        <f t="shared" si="2"/>
        <v>0</v>
      </c>
      <c r="AC41" s="11"/>
    </row>
    <row r="42" spans="1:29" ht="16.5" thickTop="1" thickBot="1" x14ac:dyDescent="0.3">
      <c r="A42" s="18">
        <v>2</v>
      </c>
      <c r="B42" s="19" t="s">
        <v>23</v>
      </c>
      <c r="C42" s="19" t="s">
        <v>20</v>
      </c>
      <c r="D42" s="20" t="s">
        <v>27</v>
      </c>
      <c r="E42" s="18"/>
      <c r="F42" s="18"/>
      <c r="G42" s="18"/>
      <c r="H42" s="21" t="s">
        <v>43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0">
        <f t="shared" si="2"/>
        <v>0</v>
      </c>
      <c r="Z42" s="50">
        <f t="shared" si="2"/>
        <v>0</v>
      </c>
      <c r="AA42" s="50">
        <f t="shared" si="2"/>
        <v>0</v>
      </c>
      <c r="AB42" s="50">
        <f t="shared" si="2"/>
        <v>0</v>
      </c>
      <c r="AC42" s="11"/>
    </row>
    <row r="43" spans="1:29" ht="16.5" thickTop="1" thickBot="1" x14ac:dyDescent="0.3">
      <c r="A43" s="13">
        <v>2</v>
      </c>
      <c r="B43" s="13" t="s">
        <v>23</v>
      </c>
      <c r="C43" s="13" t="s">
        <v>23</v>
      </c>
      <c r="D43" s="13"/>
      <c r="E43" s="13"/>
      <c r="F43" s="13"/>
      <c r="G43" s="13"/>
      <c r="H43" s="14" t="s">
        <v>63</v>
      </c>
      <c r="I43" s="15">
        <f>+I44+I45+I46+I47</f>
        <v>5015000000</v>
      </c>
      <c r="J43" s="15">
        <f t="shared" ref="J43:X43" si="20">+J44+J45+J46+J47</f>
        <v>4685000000</v>
      </c>
      <c r="K43" s="15">
        <f t="shared" si="20"/>
        <v>2196639340.48</v>
      </c>
      <c r="L43" s="15">
        <f t="shared" si="20"/>
        <v>1907552654.6699998</v>
      </c>
      <c r="M43" s="15">
        <f t="shared" si="20"/>
        <v>0</v>
      </c>
      <c r="N43" s="15">
        <f t="shared" si="20"/>
        <v>0</v>
      </c>
      <c r="O43" s="15">
        <f t="shared" si="20"/>
        <v>0</v>
      </c>
      <c r="P43" s="15">
        <f t="shared" si="20"/>
        <v>0</v>
      </c>
      <c r="Q43" s="15">
        <f t="shared" si="20"/>
        <v>0</v>
      </c>
      <c r="R43" s="15">
        <f t="shared" si="20"/>
        <v>0</v>
      </c>
      <c r="S43" s="15">
        <f t="shared" si="20"/>
        <v>0</v>
      </c>
      <c r="T43" s="15">
        <f t="shared" si="20"/>
        <v>0</v>
      </c>
      <c r="U43" s="15">
        <f t="shared" si="20"/>
        <v>0</v>
      </c>
      <c r="V43" s="15">
        <f t="shared" si="20"/>
        <v>0</v>
      </c>
      <c r="W43" s="15">
        <f t="shared" si="20"/>
        <v>0</v>
      </c>
      <c r="X43" s="15">
        <f t="shared" si="20"/>
        <v>0</v>
      </c>
      <c r="Y43" s="16">
        <f t="shared" si="2"/>
        <v>5015000000</v>
      </c>
      <c r="Z43" s="16">
        <f t="shared" si="2"/>
        <v>4685000000</v>
      </c>
      <c r="AA43" s="16">
        <f t="shared" si="2"/>
        <v>2196639340.48</v>
      </c>
      <c r="AB43" s="16">
        <f t="shared" si="2"/>
        <v>1907552654.6699998</v>
      </c>
      <c r="AC43" s="11"/>
    </row>
    <row r="44" spans="1:29" ht="16.5" thickTop="1" thickBot="1" x14ac:dyDescent="0.3">
      <c r="A44" s="18">
        <v>2</v>
      </c>
      <c r="B44" s="19" t="s">
        <v>23</v>
      </c>
      <c r="C44" s="19" t="s">
        <v>23</v>
      </c>
      <c r="D44" s="19" t="s">
        <v>20</v>
      </c>
      <c r="E44" s="18"/>
      <c r="F44" s="18"/>
      <c r="G44" s="18"/>
      <c r="H44" s="21" t="s">
        <v>63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3">
        <f t="shared" si="2"/>
        <v>0</v>
      </c>
      <c r="Z44" s="23">
        <f t="shared" si="2"/>
        <v>0</v>
      </c>
      <c r="AA44" s="23">
        <f t="shared" si="2"/>
        <v>0</v>
      </c>
      <c r="AB44" s="23">
        <f t="shared" si="2"/>
        <v>0</v>
      </c>
      <c r="AC44" s="11"/>
    </row>
    <row r="45" spans="1:29" ht="16.5" thickTop="1" thickBot="1" x14ac:dyDescent="0.3">
      <c r="A45" s="18">
        <v>2</v>
      </c>
      <c r="B45" s="19" t="s">
        <v>23</v>
      </c>
      <c r="C45" s="19" t="s">
        <v>23</v>
      </c>
      <c r="D45" s="19" t="s">
        <v>23</v>
      </c>
      <c r="E45" s="18"/>
      <c r="F45" s="18"/>
      <c r="G45" s="18"/>
      <c r="H45" s="21" t="s">
        <v>64</v>
      </c>
      <c r="I45" s="22">
        <v>2015000000</v>
      </c>
      <c r="J45" s="22">
        <v>1791000000</v>
      </c>
      <c r="K45" s="22">
        <v>749933377.36000001</v>
      </c>
      <c r="L45" s="22">
        <v>460846691.55000001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3">
        <f t="shared" si="2"/>
        <v>2015000000</v>
      </c>
      <c r="Z45" s="23">
        <f t="shared" si="2"/>
        <v>1791000000</v>
      </c>
      <c r="AA45" s="23">
        <f t="shared" si="2"/>
        <v>749933377.36000001</v>
      </c>
      <c r="AB45" s="23">
        <f t="shared" si="2"/>
        <v>460846691.55000001</v>
      </c>
      <c r="AC45" s="11"/>
    </row>
    <row r="46" spans="1:29" ht="16.5" thickTop="1" thickBot="1" x14ac:dyDescent="0.3">
      <c r="A46" s="18">
        <v>2</v>
      </c>
      <c r="B46" s="19" t="s">
        <v>23</v>
      </c>
      <c r="C46" s="19" t="s">
        <v>23</v>
      </c>
      <c r="D46" s="19" t="s">
        <v>27</v>
      </c>
      <c r="E46" s="18"/>
      <c r="F46" s="18"/>
      <c r="G46" s="18"/>
      <c r="H46" s="21" t="s">
        <v>43</v>
      </c>
      <c r="I46" s="22">
        <v>3000000000</v>
      </c>
      <c r="J46" s="22">
        <v>2894000000</v>
      </c>
      <c r="K46" s="22">
        <v>1446705963.1199999</v>
      </c>
      <c r="L46" s="22">
        <v>1446705963.1199999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3">
        <f t="shared" si="2"/>
        <v>3000000000</v>
      </c>
      <c r="Z46" s="23">
        <f t="shared" si="2"/>
        <v>2894000000</v>
      </c>
      <c r="AA46" s="23">
        <f t="shared" si="2"/>
        <v>1446705963.1199999</v>
      </c>
      <c r="AB46" s="23">
        <f t="shared" si="2"/>
        <v>1446705963.1199999</v>
      </c>
      <c r="AC46" s="11"/>
    </row>
    <row r="47" spans="1:29" s="43" customFormat="1" ht="16.5" thickTop="1" thickBot="1" x14ac:dyDescent="0.3">
      <c r="A47" s="30">
        <v>2</v>
      </c>
      <c r="B47" s="31" t="s">
        <v>23</v>
      </c>
      <c r="C47" s="31" t="s">
        <v>23</v>
      </c>
      <c r="D47" s="31" t="s">
        <v>45</v>
      </c>
      <c r="E47" s="30"/>
      <c r="F47" s="30"/>
      <c r="G47" s="30"/>
      <c r="H47" s="32" t="s">
        <v>65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4">
        <f t="shared" si="2"/>
        <v>0</v>
      </c>
      <c r="Z47" s="34">
        <f t="shared" si="2"/>
        <v>0</v>
      </c>
      <c r="AA47" s="34">
        <f t="shared" si="2"/>
        <v>0</v>
      </c>
      <c r="AB47" s="34">
        <f t="shared" si="2"/>
        <v>0</v>
      </c>
      <c r="AC47" s="11"/>
    </row>
    <row r="48" spans="1:29" ht="16.5" thickTop="1" thickBot="1" x14ac:dyDescent="0.3">
      <c r="A48" s="7">
        <v>2</v>
      </c>
      <c r="B48" s="7" t="s">
        <v>27</v>
      </c>
      <c r="C48" s="7"/>
      <c r="D48" s="7"/>
      <c r="E48" s="7"/>
      <c r="F48" s="7"/>
      <c r="G48" s="7"/>
      <c r="H48" s="8" t="s">
        <v>66</v>
      </c>
      <c r="I48" s="9">
        <f>+I49+I83</f>
        <v>36011857797</v>
      </c>
      <c r="J48" s="9">
        <f t="shared" ref="J48:AB48" si="21">+J49+J83</f>
        <v>8633447214</v>
      </c>
      <c r="K48" s="9">
        <f t="shared" si="21"/>
        <v>4138049330</v>
      </c>
      <c r="L48" s="9">
        <f t="shared" si="21"/>
        <v>3857797688</v>
      </c>
      <c r="M48" s="9">
        <f t="shared" si="21"/>
        <v>0</v>
      </c>
      <c r="N48" s="9">
        <f t="shared" si="21"/>
        <v>0</v>
      </c>
      <c r="O48" s="9">
        <f t="shared" si="21"/>
        <v>0</v>
      </c>
      <c r="P48" s="9">
        <f t="shared" si="21"/>
        <v>0</v>
      </c>
      <c r="Q48" s="9">
        <f t="shared" si="21"/>
        <v>0</v>
      </c>
      <c r="R48" s="9">
        <f t="shared" si="21"/>
        <v>0</v>
      </c>
      <c r="S48" s="9">
        <f t="shared" si="21"/>
        <v>0</v>
      </c>
      <c r="T48" s="9">
        <f t="shared" si="21"/>
        <v>0</v>
      </c>
      <c r="U48" s="9">
        <f t="shared" si="21"/>
        <v>0</v>
      </c>
      <c r="V48" s="9">
        <f t="shared" si="21"/>
        <v>0</v>
      </c>
      <c r="W48" s="9">
        <f t="shared" si="21"/>
        <v>0</v>
      </c>
      <c r="X48" s="9">
        <f t="shared" si="21"/>
        <v>0</v>
      </c>
      <c r="Y48" s="10">
        <f t="shared" si="21"/>
        <v>36011857797</v>
      </c>
      <c r="Z48" s="10">
        <f t="shared" si="21"/>
        <v>8633447214</v>
      </c>
      <c r="AA48" s="10">
        <f t="shared" si="21"/>
        <v>4138049330</v>
      </c>
      <c r="AB48" s="10">
        <f t="shared" si="21"/>
        <v>3857797688</v>
      </c>
      <c r="AC48" s="11"/>
    </row>
    <row r="49" spans="1:29" ht="16.5" thickTop="1" thickBot="1" x14ac:dyDescent="0.3">
      <c r="A49" s="13">
        <v>2</v>
      </c>
      <c r="B49" s="13" t="s">
        <v>27</v>
      </c>
      <c r="C49" s="13" t="s">
        <v>20</v>
      </c>
      <c r="D49" s="13"/>
      <c r="E49" s="13"/>
      <c r="F49" s="13"/>
      <c r="G49" s="13"/>
      <c r="H49" s="14" t="s">
        <v>67</v>
      </c>
      <c r="I49" s="15">
        <f>+I50+I54+I57+I60+I63+I66+I69+I73+I79</f>
        <v>7674458553</v>
      </c>
      <c r="J49" s="15">
        <f t="shared" ref="J49:AB49" si="22">+J50+J54+J57+J60+J63+J66+J69+J73+J79</f>
        <v>7646284306</v>
      </c>
      <c r="K49" s="15">
        <f t="shared" si="22"/>
        <v>3545657355</v>
      </c>
      <c r="L49" s="15">
        <f t="shared" si="22"/>
        <v>3269009309</v>
      </c>
      <c r="M49" s="15">
        <f t="shared" si="22"/>
        <v>0</v>
      </c>
      <c r="N49" s="15">
        <f t="shared" si="22"/>
        <v>0</v>
      </c>
      <c r="O49" s="15">
        <f t="shared" si="22"/>
        <v>0</v>
      </c>
      <c r="P49" s="15">
        <f t="shared" si="22"/>
        <v>0</v>
      </c>
      <c r="Q49" s="15">
        <f t="shared" si="22"/>
        <v>0</v>
      </c>
      <c r="R49" s="15">
        <f t="shared" si="22"/>
        <v>0</v>
      </c>
      <c r="S49" s="15">
        <f t="shared" si="22"/>
        <v>0</v>
      </c>
      <c r="T49" s="15">
        <f t="shared" si="22"/>
        <v>0</v>
      </c>
      <c r="U49" s="15">
        <f t="shared" si="22"/>
        <v>0</v>
      </c>
      <c r="V49" s="15">
        <f t="shared" si="22"/>
        <v>0</v>
      </c>
      <c r="W49" s="15">
        <f t="shared" si="22"/>
        <v>0</v>
      </c>
      <c r="X49" s="15">
        <f t="shared" si="22"/>
        <v>0</v>
      </c>
      <c r="Y49" s="16">
        <f t="shared" si="22"/>
        <v>7674458553</v>
      </c>
      <c r="Z49" s="16">
        <f t="shared" si="22"/>
        <v>7646284306</v>
      </c>
      <c r="AA49" s="16">
        <f t="shared" si="22"/>
        <v>3545657355</v>
      </c>
      <c r="AB49" s="16">
        <f t="shared" si="22"/>
        <v>3269009309</v>
      </c>
      <c r="AC49" s="11"/>
    </row>
    <row r="50" spans="1:29" s="56" customFormat="1" ht="16.5" thickTop="1" thickBot="1" x14ac:dyDescent="0.3">
      <c r="A50" s="51">
        <v>2</v>
      </c>
      <c r="B50" s="20" t="s">
        <v>27</v>
      </c>
      <c r="C50" s="20" t="s">
        <v>20</v>
      </c>
      <c r="D50" s="20" t="s">
        <v>20</v>
      </c>
      <c r="E50" s="20"/>
      <c r="F50" s="51"/>
      <c r="G50" s="51"/>
      <c r="H50" s="52" t="s">
        <v>68</v>
      </c>
      <c r="I50" s="53">
        <f>SUM(I51:I53)</f>
        <v>615756930</v>
      </c>
      <c r="J50" s="53">
        <f t="shared" ref="J50:AB50" si="23">SUM(J51:J53)</f>
        <v>609045991</v>
      </c>
      <c r="K50" s="53">
        <f t="shared" si="23"/>
        <v>164938316</v>
      </c>
      <c r="L50" s="53">
        <f t="shared" si="23"/>
        <v>145843982</v>
      </c>
      <c r="M50" s="53">
        <f t="shared" si="23"/>
        <v>0</v>
      </c>
      <c r="N50" s="53">
        <f t="shared" si="23"/>
        <v>0</v>
      </c>
      <c r="O50" s="53">
        <f t="shared" si="23"/>
        <v>0</v>
      </c>
      <c r="P50" s="53">
        <f t="shared" si="23"/>
        <v>0</v>
      </c>
      <c r="Q50" s="53">
        <f t="shared" si="23"/>
        <v>0</v>
      </c>
      <c r="R50" s="53">
        <f t="shared" si="23"/>
        <v>0</v>
      </c>
      <c r="S50" s="53">
        <f t="shared" si="23"/>
        <v>0</v>
      </c>
      <c r="T50" s="53">
        <f t="shared" si="23"/>
        <v>0</v>
      </c>
      <c r="U50" s="53">
        <f t="shared" si="23"/>
        <v>0</v>
      </c>
      <c r="V50" s="53">
        <f t="shared" si="23"/>
        <v>0</v>
      </c>
      <c r="W50" s="53">
        <f t="shared" si="23"/>
        <v>0</v>
      </c>
      <c r="X50" s="53">
        <f t="shared" si="23"/>
        <v>0</v>
      </c>
      <c r="Y50" s="54">
        <f t="shared" si="23"/>
        <v>615756930</v>
      </c>
      <c r="Z50" s="54">
        <f t="shared" si="23"/>
        <v>609045991</v>
      </c>
      <c r="AA50" s="54">
        <f t="shared" si="23"/>
        <v>164938316</v>
      </c>
      <c r="AB50" s="54">
        <f t="shared" si="23"/>
        <v>145843982</v>
      </c>
      <c r="AC50" s="55"/>
    </row>
    <row r="51" spans="1:29" ht="16.5" thickTop="1" thickBot="1" x14ac:dyDescent="0.3">
      <c r="A51" s="18">
        <v>2</v>
      </c>
      <c r="B51" s="19" t="s">
        <v>27</v>
      </c>
      <c r="C51" s="19" t="s">
        <v>20</v>
      </c>
      <c r="D51" s="19" t="s">
        <v>20</v>
      </c>
      <c r="E51" s="19" t="s">
        <v>20</v>
      </c>
      <c r="F51" s="18"/>
      <c r="G51" s="18"/>
      <c r="H51" s="21" t="s">
        <v>69</v>
      </c>
      <c r="I51" s="22">
        <v>0</v>
      </c>
      <c r="J51" s="22">
        <v>0</v>
      </c>
      <c r="K51" s="22">
        <v>0</v>
      </c>
      <c r="L51" s="22"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>
        <f t="shared" ref="Y51:AB53" si="24">+I51+M51+Q51+U51</f>
        <v>0</v>
      </c>
      <c r="Z51" s="23">
        <f t="shared" si="24"/>
        <v>0</v>
      </c>
      <c r="AA51" s="23">
        <f t="shared" si="24"/>
        <v>0</v>
      </c>
      <c r="AB51" s="23">
        <f t="shared" si="24"/>
        <v>0</v>
      </c>
      <c r="AC51" s="11"/>
    </row>
    <row r="52" spans="1:29" ht="27.75" thickTop="1" thickBot="1" x14ac:dyDescent="0.3">
      <c r="A52" s="18">
        <v>2</v>
      </c>
      <c r="B52" s="19" t="s">
        <v>27</v>
      </c>
      <c r="C52" s="19" t="s">
        <v>20</v>
      </c>
      <c r="D52" s="19" t="s">
        <v>20</v>
      </c>
      <c r="E52" s="19" t="s">
        <v>23</v>
      </c>
      <c r="F52" s="18"/>
      <c r="G52" s="18"/>
      <c r="H52" s="21" t="s">
        <v>70</v>
      </c>
      <c r="I52" s="22">
        <v>609071690</v>
      </c>
      <c r="J52" s="22">
        <v>602360751</v>
      </c>
      <c r="K52" s="22">
        <v>158253076</v>
      </c>
      <c r="L52" s="22">
        <v>139158742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3">
        <f t="shared" si="24"/>
        <v>609071690</v>
      </c>
      <c r="Z52" s="23">
        <f t="shared" si="24"/>
        <v>602360751</v>
      </c>
      <c r="AA52" s="23">
        <f t="shared" si="24"/>
        <v>158253076</v>
      </c>
      <c r="AB52" s="23">
        <f t="shared" si="24"/>
        <v>139158742</v>
      </c>
      <c r="AC52" s="11"/>
    </row>
    <row r="53" spans="1:29" ht="16.5" thickTop="1" thickBot="1" x14ac:dyDescent="0.3">
      <c r="A53" s="18">
        <v>2</v>
      </c>
      <c r="B53" s="19" t="s">
        <v>27</v>
      </c>
      <c r="C53" s="19" t="s">
        <v>20</v>
      </c>
      <c r="D53" s="19" t="s">
        <v>20</v>
      </c>
      <c r="E53" s="19" t="s">
        <v>27</v>
      </c>
      <c r="F53" s="18"/>
      <c r="G53" s="18"/>
      <c r="H53" s="21" t="s">
        <v>71</v>
      </c>
      <c r="I53" s="22">
        <v>6685240</v>
      </c>
      <c r="J53" s="22">
        <v>6685240</v>
      </c>
      <c r="K53" s="22">
        <v>6685240</v>
      </c>
      <c r="L53" s="22">
        <v>6685240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>
        <f t="shared" si="24"/>
        <v>6685240</v>
      </c>
      <c r="Z53" s="23">
        <f t="shared" si="24"/>
        <v>6685240</v>
      </c>
      <c r="AA53" s="23">
        <f t="shared" si="24"/>
        <v>6685240</v>
      </c>
      <c r="AB53" s="23">
        <f t="shared" si="24"/>
        <v>6685240</v>
      </c>
      <c r="AC53" s="11"/>
    </row>
    <row r="54" spans="1:29" s="56" customFormat="1" ht="16.5" thickTop="1" thickBot="1" x14ac:dyDescent="0.3">
      <c r="A54" s="51">
        <v>2</v>
      </c>
      <c r="B54" s="20" t="s">
        <v>27</v>
      </c>
      <c r="C54" s="20" t="s">
        <v>20</v>
      </c>
      <c r="D54" s="20" t="s">
        <v>23</v>
      </c>
      <c r="E54" s="20"/>
      <c r="F54" s="51"/>
      <c r="G54" s="51"/>
      <c r="H54" s="52" t="s">
        <v>72</v>
      </c>
      <c r="I54" s="53">
        <f>SUM(I55:I56)</f>
        <v>235156369</v>
      </c>
      <c r="J54" s="53">
        <f t="shared" ref="J54:AB54" si="25">SUM(J55:J56)</f>
        <v>235156369</v>
      </c>
      <c r="K54" s="53">
        <f t="shared" si="25"/>
        <v>19021380</v>
      </c>
      <c r="L54" s="53">
        <f t="shared" si="25"/>
        <v>12742264</v>
      </c>
      <c r="M54" s="53">
        <f t="shared" si="25"/>
        <v>0</v>
      </c>
      <c r="N54" s="53">
        <f t="shared" si="25"/>
        <v>0</v>
      </c>
      <c r="O54" s="53">
        <f t="shared" si="25"/>
        <v>0</v>
      </c>
      <c r="P54" s="53">
        <f t="shared" si="25"/>
        <v>0</v>
      </c>
      <c r="Q54" s="53">
        <f t="shared" si="25"/>
        <v>0</v>
      </c>
      <c r="R54" s="53">
        <f t="shared" si="25"/>
        <v>0</v>
      </c>
      <c r="S54" s="53">
        <f t="shared" si="25"/>
        <v>0</v>
      </c>
      <c r="T54" s="53">
        <f t="shared" si="25"/>
        <v>0</v>
      </c>
      <c r="U54" s="53">
        <f t="shared" si="25"/>
        <v>0</v>
      </c>
      <c r="V54" s="53">
        <f t="shared" si="25"/>
        <v>0</v>
      </c>
      <c r="W54" s="53">
        <f t="shared" si="25"/>
        <v>0</v>
      </c>
      <c r="X54" s="53">
        <f t="shared" si="25"/>
        <v>0</v>
      </c>
      <c r="Y54" s="54">
        <f t="shared" si="25"/>
        <v>235156369</v>
      </c>
      <c r="Z54" s="54">
        <f t="shared" si="25"/>
        <v>235156369</v>
      </c>
      <c r="AA54" s="54">
        <f t="shared" si="25"/>
        <v>19021380</v>
      </c>
      <c r="AB54" s="54">
        <f t="shared" si="25"/>
        <v>12742264</v>
      </c>
      <c r="AC54" s="55"/>
    </row>
    <row r="55" spans="1:29" ht="16.5" thickTop="1" thickBot="1" x14ac:dyDescent="0.3">
      <c r="A55" s="18">
        <v>2</v>
      </c>
      <c r="B55" s="19" t="s">
        <v>27</v>
      </c>
      <c r="C55" s="19" t="s">
        <v>20</v>
      </c>
      <c r="D55" s="19" t="s">
        <v>23</v>
      </c>
      <c r="E55" s="19" t="s">
        <v>20</v>
      </c>
      <c r="F55" s="18"/>
      <c r="G55" s="18"/>
      <c r="H55" s="21" t="s">
        <v>73</v>
      </c>
      <c r="I55" s="22">
        <v>0</v>
      </c>
      <c r="J55" s="22">
        <v>0</v>
      </c>
      <c r="K55" s="22">
        <v>0</v>
      </c>
      <c r="L55" s="22"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>
        <f t="shared" ref="Y55:AB56" si="26">+I55+M55+Q55+U55</f>
        <v>0</v>
      </c>
      <c r="Z55" s="23">
        <f t="shared" si="26"/>
        <v>0</v>
      </c>
      <c r="AA55" s="23">
        <f t="shared" si="26"/>
        <v>0</v>
      </c>
      <c r="AB55" s="23">
        <f t="shared" si="26"/>
        <v>0</v>
      </c>
      <c r="AC55" s="11"/>
    </row>
    <row r="56" spans="1:29" ht="16.5" thickTop="1" thickBot="1" x14ac:dyDescent="0.3">
      <c r="A56" s="18">
        <v>2</v>
      </c>
      <c r="B56" s="19" t="s">
        <v>27</v>
      </c>
      <c r="C56" s="19" t="s">
        <v>20</v>
      </c>
      <c r="D56" s="19" t="s">
        <v>23</v>
      </c>
      <c r="E56" s="19" t="s">
        <v>23</v>
      </c>
      <c r="F56" s="18"/>
      <c r="G56" s="18"/>
      <c r="H56" s="21" t="s">
        <v>74</v>
      </c>
      <c r="I56" s="22">
        <v>235156369</v>
      </c>
      <c r="J56" s="22">
        <v>235156369</v>
      </c>
      <c r="K56" s="22">
        <v>19021380</v>
      </c>
      <c r="L56" s="22">
        <v>12742264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>
        <f t="shared" si="26"/>
        <v>235156369</v>
      </c>
      <c r="Z56" s="23">
        <f t="shared" si="26"/>
        <v>235156369</v>
      </c>
      <c r="AA56" s="23">
        <f t="shared" si="26"/>
        <v>19021380</v>
      </c>
      <c r="AB56" s="23">
        <f t="shared" si="26"/>
        <v>12742264</v>
      </c>
      <c r="AC56" s="11"/>
    </row>
    <row r="57" spans="1:29" s="56" customFormat="1" ht="27.75" thickTop="1" thickBot="1" x14ac:dyDescent="0.3">
      <c r="A57" s="51">
        <v>2</v>
      </c>
      <c r="B57" s="20" t="s">
        <v>27</v>
      </c>
      <c r="C57" s="20" t="s">
        <v>20</v>
      </c>
      <c r="D57" s="20" t="s">
        <v>27</v>
      </c>
      <c r="E57" s="20"/>
      <c r="F57" s="51"/>
      <c r="G57" s="51"/>
      <c r="H57" s="52" t="s">
        <v>75</v>
      </c>
      <c r="I57" s="53">
        <f>SUM(I58:I59)</f>
        <v>107430</v>
      </c>
      <c r="J57" s="53">
        <f t="shared" ref="J57:AB57" si="27">SUM(J58:J59)</f>
        <v>107430</v>
      </c>
      <c r="K57" s="53">
        <f t="shared" si="27"/>
        <v>107430</v>
      </c>
      <c r="L57" s="53">
        <f t="shared" si="27"/>
        <v>85944</v>
      </c>
      <c r="M57" s="53">
        <f t="shared" si="27"/>
        <v>0</v>
      </c>
      <c r="N57" s="53">
        <f t="shared" si="27"/>
        <v>0</v>
      </c>
      <c r="O57" s="53">
        <f t="shared" si="27"/>
        <v>0</v>
      </c>
      <c r="P57" s="53">
        <f t="shared" si="27"/>
        <v>0</v>
      </c>
      <c r="Q57" s="53">
        <f t="shared" si="27"/>
        <v>0</v>
      </c>
      <c r="R57" s="53">
        <f t="shared" si="27"/>
        <v>0</v>
      </c>
      <c r="S57" s="53">
        <f t="shared" si="27"/>
        <v>0</v>
      </c>
      <c r="T57" s="53">
        <f t="shared" si="27"/>
        <v>0</v>
      </c>
      <c r="U57" s="53">
        <f t="shared" si="27"/>
        <v>0</v>
      </c>
      <c r="V57" s="53">
        <f t="shared" si="27"/>
        <v>0</v>
      </c>
      <c r="W57" s="53">
        <f t="shared" si="27"/>
        <v>0</v>
      </c>
      <c r="X57" s="53">
        <f t="shared" si="27"/>
        <v>0</v>
      </c>
      <c r="Y57" s="54">
        <f t="shared" si="27"/>
        <v>107430</v>
      </c>
      <c r="Z57" s="54">
        <f t="shared" si="27"/>
        <v>107430</v>
      </c>
      <c r="AA57" s="54">
        <f t="shared" si="27"/>
        <v>107430</v>
      </c>
      <c r="AB57" s="54">
        <f t="shared" si="27"/>
        <v>85944</v>
      </c>
      <c r="AC57" s="55"/>
    </row>
    <row r="58" spans="1:29" ht="27.75" thickTop="1" thickBot="1" x14ac:dyDescent="0.3">
      <c r="A58" s="18">
        <v>2</v>
      </c>
      <c r="B58" s="19" t="s">
        <v>27</v>
      </c>
      <c r="C58" s="19" t="s">
        <v>20</v>
      </c>
      <c r="D58" s="19" t="s">
        <v>27</v>
      </c>
      <c r="E58" s="19" t="s">
        <v>20</v>
      </c>
      <c r="F58" s="18"/>
      <c r="G58" s="18"/>
      <c r="H58" s="21" t="s">
        <v>76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>
        <f t="shared" ref="Y58:AB59" si="28">+I58+M58+Q58+U58</f>
        <v>0</v>
      </c>
      <c r="Z58" s="23">
        <f t="shared" si="28"/>
        <v>0</v>
      </c>
      <c r="AA58" s="23">
        <f t="shared" si="28"/>
        <v>0</v>
      </c>
      <c r="AB58" s="23">
        <f t="shared" si="28"/>
        <v>0</v>
      </c>
      <c r="AC58" s="11"/>
    </row>
    <row r="59" spans="1:29" ht="27.75" thickTop="1" thickBot="1" x14ac:dyDescent="0.3">
      <c r="A59" s="18">
        <v>2</v>
      </c>
      <c r="B59" s="19" t="s">
        <v>27</v>
      </c>
      <c r="C59" s="19" t="s">
        <v>20</v>
      </c>
      <c r="D59" s="19" t="s">
        <v>27</v>
      </c>
      <c r="E59" s="19" t="s">
        <v>23</v>
      </c>
      <c r="F59" s="18"/>
      <c r="G59" s="18"/>
      <c r="H59" s="21" t="s">
        <v>77</v>
      </c>
      <c r="I59" s="22">
        <v>107430</v>
      </c>
      <c r="J59" s="22">
        <v>107430</v>
      </c>
      <c r="K59" s="22">
        <v>107430</v>
      </c>
      <c r="L59" s="22">
        <v>85944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>
        <f t="shared" si="28"/>
        <v>107430</v>
      </c>
      <c r="Z59" s="23">
        <f t="shared" si="28"/>
        <v>107430</v>
      </c>
      <c r="AA59" s="23">
        <f t="shared" si="28"/>
        <v>107430</v>
      </c>
      <c r="AB59" s="23">
        <f t="shared" si="28"/>
        <v>85944</v>
      </c>
      <c r="AC59" s="11"/>
    </row>
    <row r="60" spans="1:29" s="56" customFormat="1" ht="16.5" thickTop="1" thickBot="1" x14ac:dyDescent="0.3">
      <c r="A60" s="51">
        <v>2</v>
      </c>
      <c r="B60" s="20" t="s">
        <v>27</v>
      </c>
      <c r="C60" s="20" t="s">
        <v>20</v>
      </c>
      <c r="D60" s="20" t="s">
        <v>45</v>
      </c>
      <c r="E60" s="20"/>
      <c r="F60" s="51"/>
      <c r="G60" s="51"/>
      <c r="H60" s="52" t="s">
        <v>78</v>
      </c>
      <c r="I60" s="53">
        <f>SUM(I61:I62)</f>
        <v>1799998400</v>
      </c>
      <c r="J60" s="53">
        <f t="shared" ref="J60:AB60" si="29">SUM(J61:J62)</f>
        <v>1799998400</v>
      </c>
      <c r="K60" s="53">
        <f t="shared" si="29"/>
        <v>1700000000</v>
      </c>
      <c r="L60" s="53">
        <f t="shared" si="29"/>
        <v>1700000000</v>
      </c>
      <c r="M60" s="53">
        <f t="shared" si="29"/>
        <v>0</v>
      </c>
      <c r="N60" s="53">
        <f t="shared" si="29"/>
        <v>0</v>
      </c>
      <c r="O60" s="53">
        <f t="shared" si="29"/>
        <v>0</v>
      </c>
      <c r="P60" s="53">
        <f t="shared" si="29"/>
        <v>0</v>
      </c>
      <c r="Q60" s="53">
        <f t="shared" si="29"/>
        <v>0</v>
      </c>
      <c r="R60" s="53">
        <f t="shared" si="29"/>
        <v>0</v>
      </c>
      <c r="S60" s="53">
        <f t="shared" si="29"/>
        <v>0</v>
      </c>
      <c r="T60" s="53">
        <f t="shared" si="29"/>
        <v>0</v>
      </c>
      <c r="U60" s="53">
        <f t="shared" si="29"/>
        <v>0</v>
      </c>
      <c r="V60" s="53">
        <f t="shared" si="29"/>
        <v>0</v>
      </c>
      <c r="W60" s="53">
        <f t="shared" si="29"/>
        <v>0</v>
      </c>
      <c r="X60" s="53">
        <f t="shared" si="29"/>
        <v>0</v>
      </c>
      <c r="Y60" s="54">
        <f t="shared" si="29"/>
        <v>1799998400</v>
      </c>
      <c r="Z60" s="54">
        <f t="shared" si="29"/>
        <v>1799998400</v>
      </c>
      <c r="AA60" s="54">
        <f t="shared" si="29"/>
        <v>1700000000</v>
      </c>
      <c r="AB60" s="54">
        <f t="shared" si="29"/>
        <v>1700000000</v>
      </c>
      <c r="AC60" s="55"/>
    </row>
    <row r="61" spans="1:29" ht="16.5" thickTop="1" thickBot="1" x14ac:dyDescent="0.3">
      <c r="A61" s="18">
        <v>2</v>
      </c>
      <c r="B61" s="19" t="s">
        <v>27</v>
      </c>
      <c r="C61" s="19" t="s">
        <v>20</v>
      </c>
      <c r="D61" s="19" t="s">
        <v>45</v>
      </c>
      <c r="E61" s="19" t="s">
        <v>20</v>
      </c>
      <c r="F61" s="18"/>
      <c r="G61" s="18"/>
      <c r="H61" s="21" t="s">
        <v>79</v>
      </c>
      <c r="I61" s="22">
        <v>1799998400</v>
      </c>
      <c r="J61" s="22">
        <v>1799998400</v>
      </c>
      <c r="K61" s="22">
        <v>1700000000</v>
      </c>
      <c r="L61" s="22">
        <v>1700000000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3">
        <f t="shared" ref="Y61:AB62" si="30">+I61+M61+Q61+U61</f>
        <v>1799998400</v>
      </c>
      <c r="Z61" s="23">
        <f t="shared" si="30"/>
        <v>1799998400</v>
      </c>
      <c r="AA61" s="23">
        <f t="shared" si="30"/>
        <v>1700000000</v>
      </c>
      <c r="AB61" s="23">
        <f t="shared" si="30"/>
        <v>1700000000</v>
      </c>
      <c r="AC61" s="11"/>
    </row>
    <row r="62" spans="1:29" ht="16.5" thickTop="1" thickBot="1" x14ac:dyDescent="0.3">
      <c r="A62" s="18">
        <v>2</v>
      </c>
      <c r="B62" s="19" t="s">
        <v>27</v>
      </c>
      <c r="C62" s="19" t="s">
        <v>20</v>
      </c>
      <c r="D62" s="19" t="s">
        <v>45</v>
      </c>
      <c r="E62" s="19" t="s">
        <v>23</v>
      </c>
      <c r="F62" s="18"/>
      <c r="G62" s="18"/>
      <c r="H62" s="21" t="s">
        <v>80</v>
      </c>
      <c r="I62" s="22">
        <v>0</v>
      </c>
      <c r="J62" s="22">
        <v>0</v>
      </c>
      <c r="K62" s="22">
        <v>0</v>
      </c>
      <c r="L62" s="22">
        <v>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>
        <f t="shared" si="30"/>
        <v>0</v>
      </c>
      <c r="Z62" s="23">
        <f t="shared" si="30"/>
        <v>0</v>
      </c>
      <c r="AA62" s="23">
        <f t="shared" si="30"/>
        <v>0</v>
      </c>
      <c r="AB62" s="23">
        <f t="shared" si="30"/>
        <v>0</v>
      </c>
      <c r="AC62" s="11"/>
    </row>
    <row r="63" spans="1:29" s="56" customFormat="1" ht="40.5" thickTop="1" thickBot="1" x14ac:dyDescent="0.3">
      <c r="A63" s="51">
        <v>2</v>
      </c>
      <c r="B63" s="20" t="s">
        <v>27</v>
      </c>
      <c r="C63" s="20" t="s">
        <v>20</v>
      </c>
      <c r="D63" s="20" t="s">
        <v>81</v>
      </c>
      <c r="E63" s="20"/>
      <c r="F63" s="51"/>
      <c r="G63" s="51"/>
      <c r="H63" s="52" t="s">
        <v>82</v>
      </c>
      <c r="I63" s="53">
        <f>SUM(I64:I65)</f>
        <v>1811197418</v>
      </c>
      <c r="J63" s="53">
        <f t="shared" ref="J63:AB63" si="31">SUM(J64:J65)</f>
        <v>1811197418</v>
      </c>
      <c r="K63" s="53">
        <f t="shared" si="31"/>
        <v>791551494</v>
      </c>
      <c r="L63" s="53">
        <f t="shared" si="31"/>
        <v>740409901</v>
      </c>
      <c r="M63" s="53">
        <f t="shared" si="31"/>
        <v>0</v>
      </c>
      <c r="N63" s="53">
        <f t="shared" si="31"/>
        <v>0</v>
      </c>
      <c r="O63" s="53">
        <f t="shared" si="31"/>
        <v>0</v>
      </c>
      <c r="P63" s="53">
        <f t="shared" si="31"/>
        <v>0</v>
      </c>
      <c r="Q63" s="53">
        <f t="shared" si="31"/>
        <v>0</v>
      </c>
      <c r="R63" s="53">
        <f t="shared" si="31"/>
        <v>0</v>
      </c>
      <c r="S63" s="53">
        <f t="shared" si="31"/>
        <v>0</v>
      </c>
      <c r="T63" s="53">
        <f t="shared" si="31"/>
        <v>0</v>
      </c>
      <c r="U63" s="53">
        <f t="shared" si="31"/>
        <v>0</v>
      </c>
      <c r="V63" s="53">
        <f t="shared" si="31"/>
        <v>0</v>
      </c>
      <c r="W63" s="53">
        <f t="shared" si="31"/>
        <v>0</v>
      </c>
      <c r="X63" s="53">
        <f t="shared" si="31"/>
        <v>0</v>
      </c>
      <c r="Y63" s="54">
        <f t="shared" si="31"/>
        <v>1811197418</v>
      </c>
      <c r="Z63" s="54">
        <f t="shared" si="31"/>
        <v>1811197418</v>
      </c>
      <c r="AA63" s="54">
        <f t="shared" si="31"/>
        <v>791551494</v>
      </c>
      <c r="AB63" s="54">
        <f t="shared" si="31"/>
        <v>740409901</v>
      </c>
      <c r="AC63" s="55"/>
    </row>
    <row r="64" spans="1:29" ht="16.5" thickTop="1" thickBot="1" x14ac:dyDescent="0.3">
      <c r="A64" s="18">
        <v>2</v>
      </c>
      <c r="B64" s="19" t="s">
        <v>27</v>
      </c>
      <c r="C64" s="19" t="s">
        <v>20</v>
      </c>
      <c r="D64" s="19" t="s">
        <v>81</v>
      </c>
      <c r="E64" s="19" t="s">
        <v>20</v>
      </c>
      <c r="F64" s="18"/>
      <c r="G64" s="18"/>
      <c r="H64" s="21" t="s">
        <v>83</v>
      </c>
      <c r="I64" s="22">
        <v>1728005433</v>
      </c>
      <c r="J64" s="22">
        <v>1728005433</v>
      </c>
      <c r="K64" s="22">
        <v>753460035</v>
      </c>
      <c r="L64" s="22">
        <v>706764455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>
        <f t="shared" ref="Y64:AB65" si="32">+I64+M64+Q64+U64</f>
        <v>1728005433</v>
      </c>
      <c r="Z64" s="23">
        <f t="shared" si="32"/>
        <v>1728005433</v>
      </c>
      <c r="AA64" s="23">
        <f t="shared" si="32"/>
        <v>753460035</v>
      </c>
      <c r="AB64" s="23">
        <f t="shared" si="32"/>
        <v>706764455</v>
      </c>
      <c r="AC64" s="11"/>
    </row>
    <row r="65" spans="1:29" ht="16.5" thickTop="1" thickBot="1" x14ac:dyDescent="0.3">
      <c r="A65" s="18">
        <v>2</v>
      </c>
      <c r="B65" s="19" t="s">
        <v>27</v>
      </c>
      <c r="C65" s="19" t="s">
        <v>20</v>
      </c>
      <c r="D65" s="19" t="s">
        <v>81</v>
      </c>
      <c r="E65" s="19" t="s">
        <v>23</v>
      </c>
      <c r="F65" s="18"/>
      <c r="G65" s="18"/>
      <c r="H65" s="21" t="s">
        <v>84</v>
      </c>
      <c r="I65" s="22">
        <v>83191985</v>
      </c>
      <c r="J65" s="22">
        <v>83191985</v>
      </c>
      <c r="K65" s="22">
        <v>38091459</v>
      </c>
      <c r="L65" s="22">
        <v>33645446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>
        <f t="shared" si="32"/>
        <v>83191985</v>
      </c>
      <c r="Z65" s="23">
        <f t="shared" si="32"/>
        <v>83191985</v>
      </c>
      <c r="AA65" s="23">
        <f t="shared" si="32"/>
        <v>38091459</v>
      </c>
      <c r="AB65" s="23">
        <f t="shared" si="32"/>
        <v>33645446</v>
      </c>
      <c r="AC65" s="11"/>
    </row>
    <row r="66" spans="1:29" s="56" customFormat="1" ht="27.75" thickTop="1" thickBot="1" x14ac:dyDescent="0.3">
      <c r="A66" s="51">
        <v>2</v>
      </c>
      <c r="B66" s="20" t="s">
        <v>27</v>
      </c>
      <c r="C66" s="20" t="s">
        <v>20</v>
      </c>
      <c r="D66" s="20" t="s">
        <v>85</v>
      </c>
      <c r="E66" s="20"/>
      <c r="F66" s="51"/>
      <c r="G66" s="51"/>
      <c r="H66" s="52" t="s">
        <v>86</v>
      </c>
      <c r="I66" s="53">
        <f>SUM(I67:I68)</f>
        <v>0</v>
      </c>
      <c r="J66" s="53">
        <f t="shared" ref="J66:AB66" si="33">SUM(J67:J68)</f>
        <v>0</v>
      </c>
      <c r="K66" s="53">
        <f t="shared" si="33"/>
        <v>0</v>
      </c>
      <c r="L66" s="53">
        <f t="shared" si="33"/>
        <v>0</v>
      </c>
      <c r="M66" s="53">
        <f t="shared" si="33"/>
        <v>0</v>
      </c>
      <c r="N66" s="53">
        <f t="shared" si="33"/>
        <v>0</v>
      </c>
      <c r="O66" s="53">
        <f t="shared" si="33"/>
        <v>0</v>
      </c>
      <c r="P66" s="53">
        <f t="shared" si="33"/>
        <v>0</v>
      </c>
      <c r="Q66" s="53">
        <f t="shared" si="33"/>
        <v>0</v>
      </c>
      <c r="R66" s="53">
        <f t="shared" si="33"/>
        <v>0</v>
      </c>
      <c r="S66" s="53">
        <f t="shared" si="33"/>
        <v>0</v>
      </c>
      <c r="T66" s="53">
        <f t="shared" si="33"/>
        <v>0</v>
      </c>
      <c r="U66" s="53">
        <f t="shared" si="33"/>
        <v>0</v>
      </c>
      <c r="V66" s="53">
        <f t="shared" si="33"/>
        <v>0</v>
      </c>
      <c r="W66" s="53">
        <f t="shared" si="33"/>
        <v>0</v>
      </c>
      <c r="X66" s="53">
        <f t="shared" si="33"/>
        <v>0</v>
      </c>
      <c r="Y66" s="54">
        <f t="shared" si="33"/>
        <v>0</v>
      </c>
      <c r="Z66" s="54">
        <f t="shared" si="33"/>
        <v>0</v>
      </c>
      <c r="AA66" s="54">
        <f t="shared" si="33"/>
        <v>0</v>
      </c>
      <c r="AB66" s="54">
        <f t="shared" si="33"/>
        <v>0</v>
      </c>
      <c r="AC66" s="55"/>
    </row>
    <row r="67" spans="1:29" ht="27.75" thickTop="1" thickBot="1" x14ac:dyDescent="0.3">
      <c r="A67" s="18">
        <v>2</v>
      </c>
      <c r="B67" s="19" t="s">
        <v>27</v>
      </c>
      <c r="C67" s="19" t="s">
        <v>20</v>
      </c>
      <c r="D67" s="19" t="s">
        <v>85</v>
      </c>
      <c r="E67" s="19" t="s">
        <v>20</v>
      </c>
      <c r="F67" s="18"/>
      <c r="G67" s="18"/>
      <c r="H67" s="21" t="s">
        <v>87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3">
        <f t="shared" ref="Y67:AB68" si="34">+I67+M67+Q67+U67</f>
        <v>0</v>
      </c>
      <c r="Z67" s="23">
        <f t="shared" si="34"/>
        <v>0</v>
      </c>
      <c r="AA67" s="23">
        <f t="shared" si="34"/>
        <v>0</v>
      </c>
      <c r="AB67" s="23">
        <f t="shared" si="34"/>
        <v>0</v>
      </c>
      <c r="AC67" s="11"/>
    </row>
    <row r="68" spans="1:29" ht="27.75" thickTop="1" thickBot="1" x14ac:dyDescent="0.3">
      <c r="A68" s="18">
        <v>2</v>
      </c>
      <c r="B68" s="19" t="s">
        <v>27</v>
      </c>
      <c r="C68" s="19" t="s">
        <v>20</v>
      </c>
      <c r="D68" s="19" t="s">
        <v>85</v>
      </c>
      <c r="E68" s="19" t="s">
        <v>23</v>
      </c>
      <c r="F68" s="18"/>
      <c r="G68" s="18"/>
      <c r="H68" s="21" t="s">
        <v>88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3">
        <f t="shared" si="34"/>
        <v>0</v>
      </c>
      <c r="Z68" s="23">
        <f t="shared" si="34"/>
        <v>0</v>
      </c>
      <c r="AA68" s="23">
        <f t="shared" si="34"/>
        <v>0</v>
      </c>
      <c r="AB68" s="23">
        <f t="shared" si="34"/>
        <v>0</v>
      </c>
      <c r="AC68" s="11"/>
    </row>
    <row r="69" spans="1:29" s="56" customFormat="1" ht="27.75" thickTop="1" thickBot="1" x14ac:dyDescent="0.3">
      <c r="A69" s="51">
        <v>2</v>
      </c>
      <c r="B69" s="20" t="s">
        <v>27</v>
      </c>
      <c r="C69" s="20" t="s">
        <v>20</v>
      </c>
      <c r="D69" s="20" t="s">
        <v>89</v>
      </c>
      <c r="E69" s="20"/>
      <c r="F69" s="51"/>
      <c r="G69" s="51"/>
      <c r="H69" s="52" t="s">
        <v>90</v>
      </c>
      <c r="I69" s="53">
        <f>SUM(I70:I72)</f>
        <v>390378684</v>
      </c>
      <c r="J69" s="53">
        <f t="shared" ref="J69:AB69" si="35">SUM(J70:J72)</f>
        <v>368915456</v>
      </c>
      <c r="K69" s="53">
        <f t="shared" si="35"/>
        <v>217608064</v>
      </c>
      <c r="L69" s="53">
        <f t="shared" si="35"/>
        <v>170784817</v>
      </c>
      <c r="M69" s="53">
        <f t="shared" si="35"/>
        <v>0</v>
      </c>
      <c r="N69" s="53">
        <f t="shared" si="35"/>
        <v>0</v>
      </c>
      <c r="O69" s="53">
        <f t="shared" si="35"/>
        <v>0</v>
      </c>
      <c r="P69" s="53">
        <f t="shared" si="35"/>
        <v>0</v>
      </c>
      <c r="Q69" s="53">
        <f t="shared" si="35"/>
        <v>0</v>
      </c>
      <c r="R69" s="53">
        <f t="shared" si="35"/>
        <v>0</v>
      </c>
      <c r="S69" s="53">
        <f t="shared" si="35"/>
        <v>0</v>
      </c>
      <c r="T69" s="53">
        <f t="shared" si="35"/>
        <v>0</v>
      </c>
      <c r="U69" s="53">
        <f t="shared" si="35"/>
        <v>0</v>
      </c>
      <c r="V69" s="53">
        <f t="shared" si="35"/>
        <v>0</v>
      </c>
      <c r="W69" s="53">
        <f t="shared" si="35"/>
        <v>0</v>
      </c>
      <c r="X69" s="53">
        <f t="shared" si="35"/>
        <v>0</v>
      </c>
      <c r="Y69" s="54">
        <f t="shared" si="35"/>
        <v>390378684</v>
      </c>
      <c r="Z69" s="54">
        <f t="shared" si="35"/>
        <v>368915456</v>
      </c>
      <c r="AA69" s="54">
        <f t="shared" si="35"/>
        <v>217608064</v>
      </c>
      <c r="AB69" s="54">
        <f t="shared" si="35"/>
        <v>170784817</v>
      </c>
      <c r="AC69" s="55"/>
    </row>
    <row r="70" spans="1:29" ht="27.75" thickTop="1" thickBot="1" x14ac:dyDescent="0.3">
      <c r="A70" s="18">
        <v>2</v>
      </c>
      <c r="B70" s="19" t="s">
        <v>27</v>
      </c>
      <c r="C70" s="19" t="s">
        <v>20</v>
      </c>
      <c r="D70" s="19" t="s">
        <v>89</v>
      </c>
      <c r="E70" s="19" t="s">
        <v>20</v>
      </c>
      <c r="F70" s="18"/>
      <c r="G70" s="18"/>
      <c r="H70" s="21" t="s">
        <v>91</v>
      </c>
      <c r="I70" s="22">
        <v>63069527</v>
      </c>
      <c r="J70" s="22">
        <v>63069446</v>
      </c>
      <c r="K70" s="22">
        <v>22332273</v>
      </c>
      <c r="L70" s="22">
        <v>12744776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3">
        <f t="shared" ref="Y70:AB72" si="36">+I70+M70+Q70+U70</f>
        <v>63069527</v>
      </c>
      <c r="Z70" s="23">
        <f t="shared" si="36"/>
        <v>63069446</v>
      </c>
      <c r="AA70" s="23">
        <f t="shared" si="36"/>
        <v>22332273</v>
      </c>
      <c r="AB70" s="23">
        <f t="shared" si="36"/>
        <v>12744776</v>
      </c>
      <c r="AC70" s="11"/>
    </row>
    <row r="71" spans="1:29" ht="16.5" thickTop="1" thickBot="1" x14ac:dyDescent="0.3">
      <c r="A71" s="18">
        <v>2</v>
      </c>
      <c r="B71" s="19" t="s">
        <v>27</v>
      </c>
      <c r="C71" s="19" t="s">
        <v>20</v>
      </c>
      <c r="D71" s="19" t="s">
        <v>89</v>
      </c>
      <c r="E71" s="19" t="s">
        <v>23</v>
      </c>
      <c r="F71" s="18"/>
      <c r="G71" s="18"/>
      <c r="H71" s="21" t="s">
        <v>92</v>
      </c>
      <c r="I71" s="22">
        <v>245586067</v>
      </c>
      <c r="J71" s="22">
        <v>224122920</v>
      </c>
      <c r="K71" s="22">
        <v>134355280</v>
      </c>
      <c r="L71" s="22">
        <v>124795192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3">
        <f t="shared" si="36"/>
        <v>245586067</v>
      </c>
      <c r="Z71" s="23">
        <f t="shared" si="36"/>
        <v>224122920</v>
      </c>
      <c r="AA71" s="23">
        <f t="shared" si="36"/>
        <v>134355280</v>
      </c>
      <c r="AB71" s="23">
        <f t="shared" si="36"/>
        <v>124795192</v>
      </c>
      <c r="AC71" s="11"/>
    </row>
    <row r="72" spans="1:29" ht="16.5" thickTop="1" thickBot="1" x14ac:dyDescent="0.3">
      <c r="A72" s="18">
        <v>2</v>
      </c>
      <c r="B72" s="19" t="s">
        <v>27</v>
      </c>
      <c r="C72" s="19" t="s">
        <v>20</v>
      </c>
      <c r="D72" s="19" t="s">
        <v>89</v>
      </c>
      <c r="E72" s="19" t="s">
        <v>27</v>
      </c>
      <c r="F72" s="18"/>
      <c r="G72" s="18"/>
      <c r="H72" s="21" t="s">
        <v>93</v>
      </c>
      <c r="I72" s="22">
        <v>81723090</v>
      </c>
      <c r="J72" s="22">
        <v>81723090</v>
      </c>
      <c r="K72" s="22">
        <v>60920511</v>
      </c>
      <c r="L72" s="22">
        <v>33244849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3">
        <f t="shared" si="36"/>
        <v>81723090</v>
      </c>
      <c r="Z72" s="23">
        <f t="shared" si="36"/>
        <v>81723090</v>
      </c>
      <c r="AA72" s="23">
        <f t="shared" si="36"/>
        <v>60920511</v>
      </c>
      <c r="AB72" s="23">
        <f t="shared" si="36"/>
        <v>33244849</v>
      </c>
      <c r="AC72" s="11"/>
    </row>
    <row r="73" spans="1:29" s="56" customFormat="1" ht="16.5" thickTop="1" thickBot="1" x14ac:dyDescent="0.3">
      <c r="A73" s="51">
        <v>2</v>
      </c>
      <c r="B73" s="20" t="s">
        <v>27</v>
      </c>
      <c r="C73" s="20" t="s">
        <v>20</v>
      </c>
      <c r="D73" s="20" t="s">
        <v>94</v>
      </c>
      <c r="E73" s="20"/>
      <c r="F73" s="51"/>
      <c r="G73" s="51"/>
      <c r="H73" s="52" t="s">
        <v>95</v>
      </c>
      <c r="I73" s="53">
        <f>SUM(I74:I78)</f>
        <v>1656595720</v>
      </c>
      <c r="J73" s="53">
        <f t="shared" ref="J73:AB73" si="37">SUM(J74:J78)</f>
        <v>1656595640</v>
      </c>
      <c r="K73" s="53">
        <f t="shared" si="37"/>
        <v>603924364</v>
      </c>
      <c r="L73" s="53">
        <f t="shared" si="37"/>
        <v>450697438</v>
      </c>
      <c r="M73" s="53">
        <f t="shared" si="37"/>
        <v>0</v>
      </c>
      <c r="N73" s="53">
        <f t="shared" si="37"/>
        <v>0</v>
      </c>
      <c r="O73" s="53">
        <f t="shared" si="37"/>
        <v>0</v>
      </c>
      <c r="P73" s="53">
        <f t="shared" si="37"/>
        <v>0</v>
      </c>
      <c r="Q73" s="53">
        <f t="shared" si="37"/>
        <v>0</v>
      </c>
      <c r="R73" s="53">
        <f t="shared" si="37"/>
        <v>0</v>
      </c>
      <c r="S73" s="53">
        <f t="shared" si="37"/>
        <v>0</v>
      </c>
      <c r="T73" s="53">
        <f t="shared" si="37"/>
        <v>0</v>
      </c>
      <c r="U73" s="53">
        <f t="shared" si="37"/>
        <v>0</v>
      </c>
      <c r="V73" s="53">
        <f t="shared" si="37"/>
        <v>0</v>
      </c>
      <c r="W73" s="53">
        <f t="shared" si="37"/>
        <v>0</v>
      </c>
      <c r="X73" s="53">
        <f t="shared" si="37"/>
        <v>0</v>
      </c>
      <c r="Y73" s="54">
        <f t="shared" si="37"/>
        <v>1656595720</v>
      </c>
      <c r="Z73" s="54">
        <f t="shared" si="37"/>
        <v>1656595640</v>
      </c>
      <c r="AA73" s="54">
        <f t="shared" si="37"/>
        <v>603924364</v>
      </c>
      <c r="AB73" s="54">
        <f t="shared" si="37"/>
        <v>450697438</v>
      </c>
      <c r="AC73" s="55"/>
    </row>
    <row r="74" spans="1:29" ht="16.5" thickTop="1" thickBot="1" x14ac:dyDescent="0.3">
      <c r="A74" s="18">
        <v>2</v>
      </c>
      <c r="B74" s="19" t="s">
        <v>27</v>
      </c>
      <c r="C74" s="19" t="s">
        <v>20</v>
      </c>
      <c r="D74" s="19" t="s">
        <v>94</v>
      </c>
      <c r="E74" s="19" t="s">
        <v>20</v>
      </c>
      <c r="F74" s="18"/>
      <c r="G74" s="18"/>
      <c r="H74" s="21" t="s">
        <v>96</v>
      </c>
      <c r="I74" s="22">
        <v>332252584</v>
      </c>
      <c r="J74" s="22">
        <v>332252504</v>
      </c>
      <c r="K74" s="22">
        <v>21223580</v>
      </c>
      <c r="L74" s="22">
        <v>21223580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3">
        <f t="shared" ref="Y74:AB78" si="38">+I74+M74+Q74+U74</f>
        <v>332252584</v>
      </c>
      <c r="Z74" s="23">
        <f t="shared" si="38"/>
        <v>332252504</v>
      </c>
      <c r="AA74" s="23">
        <f t="shared" si="38"/>
        <v>21223580</v>
      </c>
      <c r="AB74" s="23">
        <f t="shared" si="38"/>
        <v>21223580</v>
      </c>
      <c r="AC74" s="11"/>
    </row>
    <row r="75" spans="1:29" ht="27.75" thickTop="1" thickBot="1" x14ac:dyDescent="0.3">
      <c r="A75" s="18">
        <v>2</v>
      </c>
      <c r="B75" s="19" t="s">
        <v>27</v>
      </c>
      <c r="C75" s="19" t="s">
        <v>20</v>
      </c>
      <c r="D75" s="19" t="s">
        <v>94</v>
      </c>
      <c r="E75" s="19" t="s">
        <v>23</v>
      </c>
      <c r="F75" s="18"/>
      <c r="G75" s="18"/>
      <c r="H75" s="21" t="s">
        <v>97</v>
      </c>
      <c r="I75" s="22">
        <v>108794444</v>
      </c>
      <c r="J75" s="22">
        <v>108794444</v>
      </c>
      <c r="K75" s="22">
        <v>74842176</v>
      </c>
      <c r="L75" s="22">
        <v>69991852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3">
        <f t="shared" si="38"/>
        <v>108794444</v>
      </c>
      <c r="Z75" s="23">
        <f t="shared" si="38"/>
        <v>108794444</v>
      </c>
      <c r="AA75" s="23">
        <f t="shared" si="38"/>
        <v>74842176</v>
      </c>
      <c r="AB75" s="23">
        <f t="shared" si="38"/>
        <v>69991852</v>
      </c>
      <c r="AC75" s="11"/>
    </row>
    <row r="76" spans="1:29" ht="16.5" thickTop="1" thickBot="1" x14ac:dyDescent="0.3">
      <c r="A76" s="18">
        <v>2</v>
      </c>
      <c r="B76" s="19" t="s">
        <v>27</v>
      </c>
      <c r="C76" s="19" t="s">
        <v>20</v>
      </c>
      <c r="D76" s="19" t="s">
        <v>94</v>
      </c>
      <c r="E76" s="19" t="s">
        <v>27</v>
      </c>
      <c r="F76" s="18"/>
      <c r="G76" s="18"/>
      <c r="H76" s="21" t="s">
        <v>98</v>
      </c>
      <c r="I76" s="22">
        <v>160857968</v>
      </c>
      <c r="J76" s="22">
        <v>160857968</v>
      </c>
      <c r="K76" s="22">
        <v>85307571</v>
      </c>
      <c r="L76" s="22">
        <v>85307571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3">
        <f t="shared" si="38"/>
        <v>160857968</v>
      </c>
      <c r="Z76" s="23">
        <f t="shared" si="38"/>
        <v>160857968</v>
      </c>
      <c r="AA76" s="23">
        <f t="shared" si="38"/>
        <v>85307571</v>
      </c>
      <c r="AB76" s="23">
        <f t="shared" si="38"/>
        <v>85307571</v>
      </c>
      <c r="AC76" s="11"/>
    </row>
    <row r="77" spans="1:29" ht="16.5" thickTop="1" thickBot="1" x14ac:dyDescent="0.3">
      <c r="A77" s="18">
        <v>2</v>
      </c>
      <c r="B77" s="19" t="s">
        <v>27</v>
      </c>
      <c r="C77" s="19" t="s">
        <v>20</v>
      </c>
      <c r="D77" s="19" t="s">
        <v>94</v>
      </c>
      <c r="E77" s="19" t="s">
        <v>45</v>
      </c>
      <c r="F77" s="18"/>
      <c r="G77" s="18"/>
      <c r="H77" s="21" t="s">
        <v>99</v>
      </c>
      <c r="I77" s="22">
        <v>999788992</v>
      </c>
      <c r="J77" s="22">
        <v>999788992</v>
      </c>
      <c r="K77" s="22">
        <v>397525333</v>
      </c>
      <c r="L77" s="22">
        <v>254773139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3">
        <f t="shared" si="38"/>
        <v>999788992</v>
      </c>
      <c r="Z77" s="23">
        <f t="shared" si="38"/>
        <v>999788992</v>
      </c>
      <c r="AA77" s="23">
        <f t="shared" si="38"/>
        <v>397525333</v>
      </c>
      <c r="AB77" s="23">
        <f t="shared" si="38"/>
        <v>254773139</v>
      </c>
      <c r="AC77" s="11"/>
    </row>
    <row r="78" spans="1:29" ht="16.5" thickTop="1" thickBot="1" x14ac:dyDescent="0.3">
      <c r="A78" s="18">
        <v>2</v>
      </c>
      <c r="B78" s="19" t="s">
        <v>27</v>
      </c>
      <c r="C78" s="19" t="s">
        <v>20</v>
      </c>
      <c r="D78" s="19" t="s">
        <v>94</v>
      </c>
      <c r="E78" s="19" t="s">
        <v>81</v>
      </c>
      <c r="F78" s="18"/>
      <c r="G78" s="18"/>
      <c r="H78" s="21" t="s">
        <v>100</v>
      </c>
      <c r="I78" s="22">
        <v>54901732</v>
      </c>
      <c r="J78" s="22">
        <v>54901732</v>
      </c>
      <c r="K78" s="22">
        <v>25025704</v>
      </c>
      <c r="L78" s="22">
        <v>19401296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3">
        <f t="shared" si="38"/>
        <v>54901732</v>
      </c>
      <c r="Z78" s="23">
        <f t="shared" si="38"/>
        <v>54901732</v>
      </c>
      <c r="AA78" s="23">
        <f t="shared" si="38"/>
        <v>25025704</v>
      </c>
      <c r="AB78" s="23">
        <f t="shared" si="38"/>
        <v>19401296</v>
      </c>
      <c r="AC78" s="11"/>
    </row>
    <row r="79" spans="1:29" s="56" customFormat="1" ht="40.5" thickTop="1" thickBot="1" x14ac:dyDescent="0.3">
      <c r="A79" s="51">
        <v>2</v>
      </c>
      <c r="B79" s="20" t="s">
        <v>27</v>
      </c>
      <c r="C79" s="20" t="s">
        <v>20</v>
      </c>
      <c r="D79" s="20" t="s">
        <v>101</v>
      </c>
      <c r="E79" s="20"/>
      <c r="F79" s="51"/>
      <c r="G79" s="51"/>
      <c r="H79" s="52" t="s">
        <v>102</v>
      </c>
      <c r="I79" s="53">
        <f>SUM(I80:I82)</f>
        <v>1165267602</v>
      </c>
      <c r="J79" s="53">
        <f t="shared" ref="J79:AB79" si="39">SUM(J80:J82)</f>
        <v>1165267602</v>
      </c>
      <c r="K79" s="53">
        <f t="shared" si="39"/>
        <v>48506307</v>
      </c>
      <c r="L79" s="53">
        <f t="shared" si="39"/>
        <v>48444963</v>
      </c>
      <c r="M79" s="53">
        <f t="shared" si="39"/>
        <v>0</v>
      </c>
      <c r="N79" s="53">
        <f t="shared" si="39"/>
        <v>0</v>
      </c>
      <c r="O79" s="53">
        <f t="shared" si="39"/>
        <v>0</v>
      </c>
      <c r="P79" s="53">
        <f t="shared" si="39"/>
        <v>0</v>
      </c>
      <c r="Q79" s="53">
        <f t="shared" si="39"/>
        <v>0</v>
      </c>
      <c r="R79" s="53">
        <f t="shared" si="39"/>
        <v>0</v>
      </c>
      <c r="S79" s="53">
        <f t="shared" si="39"/>
        <v>0</v>
      </c>
      <c r="T79" s="53">
        <f t="shared" si="39"/>
        <v>0</v>
      </c>
      <c r="U79" s="53">
        <f t="shared" si="39"/>
        <v>0</v>
      </c>
      <c r="V79" s="53">
        <f t="shared" si="39"/>
        <v>0</v>
      </c>
      <c r="W79" s="53">
        <f t="shared" si="39"/>
        <v>0</v>
      </c>
      <c r="X79" s="53">
        <f t="shared" si="39"/>
        <v>0</v>
      </c>
      <c r="Y79" s="54">
        <f t="shared" si="39"/>
        <v>1165267602</v>
      </c>
      <c r="Z79" s="54">
        <f t="shared" si="39"/>
        <v>1165267602</v>
      </c>
      <c r="AA79" s="54">
        <f t="shared" si="39"/>
        <v>48506307</v>
      </c>
      <c r="AB79" s="54">
        <f t="shared" si="39"/>
        <v>48444963</v>
      </c>
      <c r="AC79" s="55"/>
    </row>
    <row r="80" spans="1:29" ht="16.5" thickTop="1" thickBot="1" x14ac:dyDescent="0.3">
      <c r="A80" s="18">
        <v>2</v>
      </c>
      <c r="B80" s="19" t="s">
        <v>27</v>
      </c>
      <c r="C80" s="19" t="s">
        <v>20</v>
      </c>
      <c r="D80" s="19" t="s">
        <v>101</v>
      </c>
      <c r="E80" s="19" t="s">
        <v>20</v>
      </c>
      <c r="F80" s="18"/>
      <c r="G80" s="18"/>
      <c r="H80" s="21" t="s">
        <v>103</v>
      </c>
      <c r="I80" s="22">
        <v>330086</v>
      </c>
      <c r="J80" s="22">
        <v>330086</v>
      </c>
      <c r="K80" s="22">
        <v>330086</v>
      </c>
      <c r="L80" s="22">
        <v>330086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3">
        <f t="shared" ref="Y80:AB82" si="40">+I80+M80+Q80+U80</f>
        <v>330086</v>
      </c>
      <c r="Z80" s="23">
        <f t="shared" si="40"/>
        <v>330086</v>
      </c>
      <c r="AA80" s="23">
        <f t="shared" si="40"/>
        <v>330086</v>
      </c>
      <c r="AB80" s="23">
        <f t="shared" si="40"/>
        <v>330086</v>
      </c>
      <c r="AC80" s="11"/>
    </row>
    <row r="81" spans="1:43" ht="27.75" thickTop="1" thickBot="1" x14ac:dyDescent="0.3">
      <c r="A81" s="18">
        <v>2</v>
      </c>
      <c r="B81" s="19" t="s">
        <v>27</v>
      </c>
      <c r="C81" s="19" t="s">
        <v>20</v>
      </c>
      <c r="D81" s="19" t="s">
        <v>101</v>
      </c>
      <c r="E81" s="19" t="s">
        <v>23</v>
      </c>
      <c r="F81" s="18"/>
      <c r="G81" s="18"/>
      <c r="H81" s="21" t="s">
        <v>104</v>
      </c>
      <c r="I81" s="22">
        <v>0</v>
      </c>
      <c r="J81" s="22">
        <v>0</v>
      </c>
      <c r="K81" s="22">
        <v>0</v>
      </c>
      <c r="L81" s="22">
        <v>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3">
        <f t="shared" si="40"/>
        <v>0</v>
      </c>
      <c r="Z81" s="23">
        <f t="shared" si="40"/>
        <v>0</v>
      </c>
      <c r="AA81" s="23">
        <f t="shared" si="40"/>
        <v>0</v>
      </c>
      <c r="AB81" s="23">
        <f t="shared" si="40"/>
        <v>0</v>
      </c>
      <c r="AC81" s="11"/>
    </row>
    <row r="82" spans="1:43" ht="27.75" thickTop="1" thickBot="1" x14ac:dyDescent="0.3">
      <c r="A82" s="18">
        <v>2</v>
      </c>
      <c r="B82" s="19" t="s">
        <v>27</v>
      </c>
      <c r="C82" s="19" t="s">
        <v>20</v>
      </c>
      <c r="D82" s="19" t="s">
        <v>101</v>
      </c>
      <c r="E82" s="19" t="s">
        <v>27</v>
      </c>
      <c r="F82" s="18"/>
      <c r="G82" s="18"/>
      <c r="H82" s="21" t="s">
        <v>105</v>
      </c>
      <c r="I82" s="22">
        <v>1164937516</v>
      </c>
      <c r="J82" s="22">
        <v>1164937516</v>
      </c>
      <c r="K82" s="22">
        <v>48176221</v>
      </c>
      <c r="L82" s="22">
        <v>48114877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3">
        <f t="shared" si="40"/>
        <v>1164937516</v>
      </c>
      <c r="Z82" s="23">
        <f t="shared" si="40"/>
        <v>1164937516</v>
      </c>
      <c r="AA82" s="23">
        <f t="shared" si="40"/>
        <v>48176221</v>
      </c>
      <c r="AB82" s="23">
        <f t="shared" si="40"/>
        <v>48114877</v>
      </c>
      <c r="AC82" s="11"/>
    </row>
    <row r="83" spans="1:43" ht="16.5" thickTop="1" thickBot="1" x14ac:dyDescent="0.3">
      <c r="A83" s="13">
        <v>2</v>
      </c>
      <c r="B83" s="13" t="s">
        <v>27</v>
      </c>
      <c r="C83" s="13" t="s">
        <v>23</v>
      </c>
      <c r="D83" s="13"/>
      <c r="E83" s="13"/>
      <c r="F83" s="13"/>
      <c r="G83" s="13"/>
      <c r="H83" s="14" t="s">
        <v>106</v>
      </c>
      <c r="I83" s="15">
        <f>+I84+I88+I92+I95+I98+I102+I105+I108</f>
        <v>28337399244</v>
      </c>
      <c r="J83" s="15">
        <f>+J84+J88+J92+J95+J98+J102+J105+J108</f>
        <v>987162908</v>
      </c>
      <c r="K83" s="15">
        <f t="shared" ref="K83:AB83" si="41">+K84+K88+K92+K95+K98+K102+K105+K108</f>
        <v>592391975</v>
      </c>
      <c r="L83" s="15">
        <f t="shared" si="41"/>
        <v>588788379</v>
      </c>
      <c r="M83" s="15">
        <f t="shared" si="41"/>
        <v>0</v>
      </c>
      <c r="N83" s="15">
        <f t="shared" si="41"/>
        <v>0</v>
      </c>
      <c r="O83" s="15">
        <f t="shared" si="41"/>
        <v>0</v>
      </c>
      <c r="P83" s="15">
        <f t="shared" si="41"/>
        <v>0</v>
      </c>
      <c r="Q83" s="15">
        <f t="shared" si="41"/>
        <v>0</v>
      </c>
      <c r="R83" s="15">
        <f t="shared" si="41"/>
        <v>0</v>
      </c>
      <c r="S83" s="15">
        <f t="shared" si="41"/>
        <v>0</v>
      </c>
      <c r="T83" s="15">
        <f t="shared" si="41"/>
        <v>0</v>
      </c>
      <c r="U83" s="15">
        <f t="shared" si="41"/>
        <v>0</v>
      </c>
      <c r="V83" s="15">
        <f t="shared" si="41"/>
        <v>0</v>
      </c>
      <c r="W83" s="15">
        <f t="shared" si="41"/>
        <v>0</v>
      </c>
      <c r="X83" s="15">
        <f t="shared" si="41"/>
        <v>0</v>
      </c>
      <c r="Y83" s="16">
        <f t="shared" si="41"/>
        <v>28337399244</v>
      </c>
      <c r="Z83" s="16">
        <f t="shared" si="41"/>
        <v>987162908</v>
      </c>
      <c r="AA83" s="16">
        <f t="shared" si="41"/>
        <v>592391975</v>
      </c>
      <c r="AB83" s="16">
        <f t="shared" si="41"/>
        <v>588788379</v>
      </c>
      <c r="AC83" s="11"/>
    </row>
    <row r="84" spans="1:43" ht="27.75" thickTop="1" thickBot="1" x14ac:dyDescent="0.3">
      <c r="A84" s="51">
        <v>2</v>
      </c>
      <c r="B84" s="20" t="s">
        <v>27</v>
      </c>
      <c r="C84" s="20" t="s">
        <v>23</v>
      </c>
      <c r="D84" s="20" t="s">
        <v>20</v>
      </c>
      <c r="E84" s="20"/>
      <c r="F84" s="51"/>
      <c r="G84" s="51"/>
      <c r="H84" s="52" t="s">
        <v>107</v>
      </c>
      <c r="I84" s="53">
        <f>SUM(I85:I87)</f>
        <v>7245074154</v>
      </c>
      <c r="J84" s="53">
        <f>SUM(J85:J87)</f>
        <v>262772068</v>
      </c>
      <c r="K84" s="53">
        <f t="shared" ref="K84:AB84" si="42">SUM(K85:K87)</f>
        <v>18072000</v>
      </c>
      <c r="L84" s="53">
        <f t="shared" si="42"/>
        <v>18072000</v>
      </c>
      <c r="M84" s="53">
        <f t="shared" si="42"/>
        <v>0</v>
      </c>
      <c r="N84" s="53">
        <f t="shared" si="42"/>
        <v>0</v>
      </c>
      <c r="O84" s="53">
        <f t="shared" si="42"/>
        <v>0</v>
      </c>
      <c r="P84" s="53">
        <f t="shared" si="42"/>
        <v>0</v>
      </c>
      <c r="Q84" s="53">
        <f t="shared" si="42"/>
        <v>0</v>
      </c>
      <c r="R84" s="53">
        <f t="shared" si="42"/>
        <v>0</v>
      </c>
      <c r="S84" s="53">
        <f t="shared" si="42"/>
        <v>0</v>
      </c>
      <c r="T84" s="53">
        <f t="shared" si="42"/>
        <v>0</v>
      </c>
      <c r="U84" s="53">
        <f t="shared" si="42"/>
        <v>0</v>
      </c>
      <c r="V84" s="53">
        <f t="shared" si="42"/>
        <v>0</v>
      </c>
      <c r="W84" s="53">
        <f t="shared" si="42"/>
        <v>0</v>
      </c>
      <c r="X84" s="53">
        <f t="shared" si="42"/>
        <v>0</v>
      </c>
      <c r="Y84" s="54">
        <f t="shared" si="42"/>
        <v>7245074154</v>
      </c>
      <c r="Z84" s="54">
        <f t="shared" si="42"/>
        <v>262772068</v>
      </c>
      <c r="AA84" s="54">
        <f t="shared" si="42"/>
        <v>18072000</v>
      </c>
      <c r="AB84" s="54">
        <f t="shared" si="42"/>
        <v>18072000</v>
      </c>
      <c r="AC84" s="55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</row>
    <row r="85" spans="1:43" ht="27.75" thickTop="1" thickBot="1" x14ac:dyDescent="0.3">
      <c r="A85" s="18">
        <v>2</v>
      </c>
      <c r="B85" s="19" t="s">
        <v>27</v>
      </c>
      <c r="C85" s="19" t="s">
        <v>23</v>
      </c>
      <c r="D85" s="19" t="s">
        <v>20</v>
      </c>
      <c r="E85" s="19" t="s">
        <v>20</v>
      </c>
      <c r="F85" s="18"/>
      <c r="G85" s="18"/>
      <c r="H85" s="21" t="s">
        <v>108</v>
      </c>
      <c r="I85" s="22">
        <v>4967818455</v>
      </c>
      <c r="J85" s="22">
        <v>262772068</v>
      </c>
      <c r="K85" s="22">
        <v>18072000</v>
      </c>
      <c r="L85" s="22">
        <v>18072000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3">
        <f t="shared" ref="Y85:AB87" si="43">+I85+M85+Q85+U85</f>
        <v>4967818455</v>
      </c>
      <c r="Z85" s="23">
        <f t="shared" si="43"/>
        <v>262772068</v>
      </c>
      <c r="AA85" s="23">
        <f t="shared" si="43"/>
        <v>18072000</v>
      </c>
      <c r="AB85" s="23">
        <f t="shared" si="43"/>
        <v>18072000</v>
      </c>
      <c r="AC85" s="11"/>
    </row>
    <row r="86" spans="1:43" ht="16.5" thickTop="1" thickBot="1" x14ac:dyDescent="0.3">
      <c r="A86" s="18">
        <v>2</v>
      </c>
      <c r="B86" s="19" t="s">
        <v>27</v>
      </c>
      <c r="C86" s="19" t="s">
        <v>23</v>
      </c>
      <c r="D86" s="19" t="s">
        <v>20</v>
      </c>
      <c r="E86" s="19" t="s">
        <v>23</v>
      </c>
      <c r="F86" s="18"/>
      <c r="G86" s="18"/>
      <c r="H86" s="21" t="s">
        <v>109</v>
      </c>
      <c r="I86" s="22">
        <v>707839988</v>
      </c>
      <c r="J86" s="22">
        <v>0</v>
      </c>
      <c r="K86" s="22">
        <v>0</v>
      </c>
      <c r="L86" s="22">
        <v>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3">
        <f t="shared" si="43"/>
        <v>707839988</v>
      </c>
      <c r="Z86" s="23">
        <f t="shared" si="43"/>
        <v>0</v>
      </c>
      <c r="AA86" s="23">
        <f t="shared" si="43"/>
        <v>0</v>
      </c>
      <c r="AB86" s="23">
        <f t="shared" si="43"/>
        <v>0</v>
      </c>
      <c r="AC86" s="11"/>
    </row>
    <row r="87" spans="1:43" ht="16.5" thickTop="1" thickBot="1" x14ac:dyDescent="0.3">
      <c r="A87" s="18">
        <v>2</v>
      </c>
      <c r="B87" s="19" t="s">
        <v>27</v>
      </c>
      <c r="C87" s="19" t="s">
        <v>23</v>
      </c>
      <c r="D87" s="19" t="s">
        <v>20</v>
      </c>
      <c r="E87" s="19" t="s">
        <v>27</v>
      </c>
      <c r="F87" s="18"/>
      <c r="G87" s="18"/>
      <c r="H87" s="21" t="s">
        <v>110</v>
      </c>
      <c r="I87" s="22">
        <v>1569415711</v>
      </c>
      <c r="J87" s="22">
        <v>0</v>
      </c>
      <c r="K87" s="22">
        <v>0</v>
      </c>
      <c r="L87" s="22">
        <v>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3">
        <f t="shared" si="43"/>
        <v>1569415711</v>
      </c>
      <c r="Z87" s="23">
        <f t="shared" si="43"/>
        <v>0</v>
      </c>
      <c r="AA87" s="23">
        <f t="shared" si="43"/>
        <v>0</v>
      </c>
      <c r="AB87" s="23">
        <f t="shared" si="43"/>
        <v>0</v>
      </c>
      <c r="AC87" s="11"/>
    </row>
    <row r="88" spans="1:43" ht="16.5" thickTop="1" thickBot="1" x14ac:dyDescent="0.3">
      <c r="A88" s="51">
        <v>2</v>
      </c>
      <c r="B88" s="20" t="s">
        <v>27</v>
      </c>
      <c r="C88" s="20" t="s">
        <v>23</v>
      </c>
      <c r="D88" s="20" t="s">
        <v>23</v>
      </c>
      <c r="E88" s="20"/>
      <c r="F88" s="51"/>
      <c r="G88" s="51"/>
      <c r="H88" s="52" t="s">
        <v>111</v>
      </c>
      <c r="I88" s="53">
        <f>SUM(I89:I91)</f>
        <v>1037000000</v>
      </c>
      <c r="J88" s="53">
        <f>SUM(J89:J91)</f>
        <v>0</v>
      </c>
      <c r="K88" s="53">
        <f t="shared" ref="K88:AA88" si="44">SUM(K89:K91)</f>
        <v>0</v>
      </c>
      <c r="L88" s="53">
        <f t="shared" si="44"/>
        <v>0</v>
      </c>
      <c r="M88" s="53">
        <f t="shared" si="44"/>
        <v>0</v>
      </c>
      <c r="N88" s="53">
        <f t="shared" si="44"/>
        <v>0</v>
      </c>
      <c r="O88" s="53">
        <f t="shared" si="44"/>
        <v>0</v>
      </c>
      <c r="P88" s="53">
        <f t="shared" si="44"/>
        <v>0</v>
      </c>
      <c r="Q88" s="53">
        <f t="shared" si="44"/>
        <v>0</v>
      </c>
      <c r="R88" s="53">
        <f t="shared" si="44"/>
        <v>0</v>
      </c>
      <c r="S88" s="53">
        <f t="shared" si="44"/>
        <v>0</v>
      </c>
      <c r="T88" s="53">
        <f t="shared" si="44"/>
        <v>0</v>
      </c>
      <c r="U88" s="53">
        <f t="shared" si="44"/>
        <v>0</v>
      </c>
      <c r="V88" s="53">
        <f t="shared" si="44"/>
        <v>0</v>
      </c>
      <c r="W88" s="53">
        <f t="shared" si="44"/>
        <v>0</v>
      </c>
      <c r="X88" s="53">
        <f t="shared" si="44"/>
        <v>0</v>
      </c>
      <c r="Y88" s="54">
        <f t="shared" si="44"/>
        <v>1037000000</v>
      </c>
      <c r="Z88" s="54">
        <f t="shared" si="44"/>
        <v>0</v>
      </c>
      <c r="AA88" s="54">
        <f t="shared" si="44"/>
        <v>0</v>
      </c>
      <c r="AB88" s="54"/>
      <c r="AC88" s="55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</row>
    <row r="89" spans="1:43" ht="27.75" thickTop="1" thickBot="1" x14ac:dyDescent="0.3">
      <c r="A89" s="18">
        <v>2</v>
      </c>
      <c r="B89" s="19" t="s">
        <v>27</v>
      </c>
      <c r="C89" s="19" t="s">
        <v>23</v>
      </c>
      <c r="D89" s="19" t="s">
        <v>23</v>
      </c>
      <c r="E89" s="19" t="s">
        <v>20</v>
      </c>
      <c r="F89" s="18"/>
      <c r="G89" s="18"/>
      <c r="H89" s="21" t="s">
        <v>112</v>
      </c>
      <c r="I89" s="22">
        <v>437000000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3">
        <f t="shared" ref="Y89:AB91" si="45">+I89+M89+Q89+U89</f>
        <v>437000000</v>
      </c>
      <c r="Z89" s="23">
        <f t="shared" si="45"/>
        <v>0</v>
      </c>
      <c r="AA89" s="23">
        <f t="shared" si="45"/>
        <v>0</v>
      </c>
      <c r="AB89" s="23">
        <f t="shared" si="45"/>
        <v>0</v>
      </c>
      <c r="AC89" s="11"/>
    </row>
    <row r="90" spans="1:43" ht="16.5" thickTop="1" thickBot="1" x14ac:dyDescent="0.3">
      <c r="A90" s="18">
        <v>2</v>
      </c>
      <c r="B90" s="19" t="s">
        <v>27</v>
      </c>
      <c r="C90" s="19" t="s">
        <v>23</v>
      </c>
      <c r="D90" s="19" t="s">
        <v>23</v>
      </c>
      <c r="E90" s="19" t="s">
        <v>23</v>
      </c>
      <c r="F90" s="18"/>
      <c r="G90" s="18"/>
      <c r="H90" s="21" t="s">
        <v>113</v>
      </c>
      <c r="I90" s="22">
        <v>70000000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3">
        <f t="shared" si="45"/>
        <v>70000000</v>
      </c>
      <c r="Z90" s="23">
        <f t="shared" si="45"/>
        <v>0</v>
      </c>
      <c r="AA90" s="23">
        <f t="shared" si="45"/>
        <v>0</v>
      </c>
      <c r="AB90" s="23">
        <f t="shared" si="45"/>
        <v>0</v>
      </c>
      <c r="AC90" s="11"/>
    </row>
    <row r="91" spans="1:43" ht="16.5" thickTop="1" thickBot="1" x14ac:dyDescent="0.3">
      <c r="A91" s="18">
        <v>2</v>
      </c>
      <c r="B91" s="19" t="s">
        <v>27</v>
      </c>
      <c r="C91" s="19" t="s">
        <v>23</v>
      </c>
      <c r="D91" s="19" t="s">
        <v>23</v>
      </c>
      <c r="E91" s="19" t="s">
        <v>27</v>
      </c>
      <c r="F91" s="18"/>
      <c r="G91" s="18"/>
      <c r="H91" s="21" t="s">
        <v>114</v>
      </c>
      <c r="I91" s="22">
        <v>530000000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3">
        <f t="shared" si="45"/>
        <v>530000000</v>
      </c>
      <c r="Z91" s="23">
        <f t="shared" si="45"/>
        <v>0</v>
      </c>
      <c r="AA91" s="23">
        <f t="shared" si="45"/>
        <v>0</v>
      </c>
      <c r="AB91" s="23">
        <f t="shared" si="45"/>
        <v>0</v>
      </c>
      <c r="AC91" s="11"/>
    </row>
    <row r="92" spans="1:43" ht="27.75" thickTop="1" thickBot="1" x14ac:dyDescent="0.3">
      <c r="A92" s="51">
        <v>2</v>
      </c>
      <c r="B92" s="20" t="s">
        <v>27</v>
      </c>
      <c r="C92" s="20" t="s">
        <v>23</v>
      </c>
      <c r="D92" s="20" t="s">
        <v>27</v>
      </c>
      <c r="E92" s="20"/>
      <c r="F92" s="51"/>
      <c r="G92" s="51"/>
      <c r="H92" s="52" t="s">
        <v>115</v>
      </c>
      <c r="I92" s="53">
        <f>SUM(I93:I94)</f>
        <v>3555775486</v>
      </c>
      <c r="J92" s="53">
        <f>SUM(J93:J94)</f>
        <v>0</v>
      </c>
      <c r="K92" s="53">
        <f t="shared" ref="K92:AB92" si="46">SUM(K93:K94)</f>
        <v>0</v>
      </c>
      <c r="L92" s="53">
        <f t="shared" si="46"/>
        <v>0</v>
      </c>
      <c r="M92" s="53">
        <f t="shared" si="46"/>
        <v>0</v>
      </c>
      <c r="N92" s="53">
        <f t="shared" si="46"/>
        <v>0</v>
      </c>
      <c r="O92" s="53">
        <f t="shared" si="46"/>
        <v>0</v>
      </c>
      <c r="P92" s="53">
        <f t="shared" si="46"/>
        <v>0</v>
      </c>
      <c r="Q92" s="53">
        <f t="shared" si="46"/>
        <v>0</v>
      </c>
      <c r="R92" s="53">
        <f t="shared" si="46"/>
        <v>0</v>
      </c>
      <c r="S92" s="53">
        <f t="shared" si="46"/>
        <v>0</v>
      </c>
      <c r="T92" s="53">
        <f t="shared" si="46"/>
        <v>0</v>
      </c>
      <c r="U92" s="53">
        <f t="shared" si="46"/>
        <v>0</v>
      </c>
      <c r="V92" s="53">
        <f t="shared" si="46"/>
        <v>0</v>
      </c>
      <c r="W92" s="53">
        <f t="shared" si="46"/>
        <v>0</v>
      </c>
      <c r="X92" s="53">
        <f t="shared" si="46"/>
        <v>0</v>
      </c>
      <c r="Y92" s="54">
        <f t="shared" si="46"/>
        <v>3555775486</v>
      </c>
      <c r="Z92" s="54">
        <f t="shared" si="46"/>
        <v>0</v>
      </c>
      <c r="AA92" s="54">
        <f t="shared" si="46"/>
        <v>0</v>
      </c>
      <c r="AB92" s="54">
        <f t="shared" si="46"/>
        <v>0</v>
      </c>
      <c r="AC92" s="55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</row>
    <row r="93" spans="1:43" ht="27.75" thickTop="1" thickBot="1" x14ac:dyDescent="0.3">
      <c r="A93" s="18">
        <v>2</v>
      </c>
      <c r="B93" s="19" t="s">
        <v>27</v>
      </c>
      <c r="C93" s="19" t="s">
        <v>23</v>
      </c>
      <c r="D93" s="19" t="s">
        <v>27</v>
      </c>
      <c r="E93" s="19" t="s">
        <v>20</v>
      </c>
      <c r="F93" s="18"/>
      <c r="G93" s="18"/>
      <c r="H93" s="21" t="s">
        <v>116</v>
      </c>
      <c r="I93" s="22">
        <v>3415775486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3">
        <f t="shared" ref="Y93:AB94" si="47">+I93+M93+Q93+U93</f>
        <v>3415775486</v>
      </c>
      <c r="Z93" s="23">
        <f t="shared" si="47"/>
        <v>0</v>
      </c>
      <c r="AA93" s="23">
        <f t="shared" si="47"/>
        <v>0</v>
      </c>
      <c r="AB93" s="23">
        <f t="shared" si="47"/>
        <v>0</v>
      </c>
      <c r="AC93" s="11"/>
    </row>
    <row r="94" spans="1:43" ht="16.5" thickTop="1" thickBot="1" x14ac:dyDescent="0.3">
      <c r="A94" s="18">
        <v>2</v>
      </c>
      <c r="B94" s="19" t="s">
        <v>27</v>
      </c>
      <c r="C94" s="19" t="s">
        <v>23</v>
      </c>
      <c r="D94" s="19" t="s">
        <v>27</v>
      </c>
      <c r="E94" s="19" t="s">
        <v>23</v>
      </c>
      <c r="F94" s="18"/>
      <c r="G94" s="18"/>
      <c r="H94" s="21" t="s">
        <v>117</v>
      </c>
      <c r="I94" s="22">
        <v>140000000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3">
        <f t="shared" si="47"/>
        <v>140000000</v>
      </c>
      <c r="Z94" s="23">
        <f t="shared" si="47"/>
        <v>0</v>
      </c>
      <c r="AA94" s="23">
        <f t="shared" si="47"/>
        <v>0</v>
      </c>
      <c r="AB94" s="23">
        <f t="shared" si="47"/>
        <v>0</v>
      </c>
      <c r="AC94" s="11"/>
    </row>
    <row r="95" spans="1:43" ht="16.5" thickTop="1" thickBot="1" x14ac:dyDescent="0.3">
      <c r="A95" s="51">
        <v>2</v>
      </c>
      <c r="B95" s="20" t="s">
        <v>27</v>
      </c>
      <c r="C95" s="20" t="s">
        <v>23</v>
      </c>
      <c r="D95" s="20" t="s">
        <v>45</v>
      </c>
      <c r="E95" s="20"/>
      <c r="F95" s="51"/>
      <c r="G95" s="51"/>
      <c r="H95" s="52" t="s">
        <v>118</v>
      </c>
      <c r="I95" s="53">
        <f>SUM(I96:I97)</f>
        <v>1428158524</v>
      </c>
      <c r="J95" s="53">
        <f>SUM(J96:J97)</f>
        <v>0</v>
      </c>
      <c r="K95" s="53">
        <f t="shared" ref="K95:AB95" si="48">SUM(K96:K97)</f>
        <v>0</v>
      </c>
      <c r="L95" s="53">
        <f t="shared" si="48"/>
        <v>0</v>
      </c>
      <c r="M95" s="53">
        <f t="shared" si="48"/>
        <v>0</v>
      </c>
      <c r="N95" s="53">
        <f t="shared" si="48"/>
        <v>0</v>
      </c>
      <c r="O95" s="53">
        <f t="shared" si="48"/>
        <v>0</v>
      </c>
      <c r="P95" s="53">
        <f t="shared" si="48"/>
        <v>0</v>
      </c>
      <c r="Q95" s="53">
        <f t="shared" si="48"/>
        <v>0</v>
      </c>
      <c r="R95" s="53">
        <f t="shared" si="48"/>
        <v>0</v>
      </c>
      <c r="S95" s="53">
        <f t="shared" si="48"/>
        <v>0</v>
      </c>
      <c r="T95" s="53">
        <f t="shared" si="48"/>
        <v>0</v>
      </c>
      <c r="U95" s="53">
        <f t="shared" si="48"/>
        <v>0</v>
      </c>
      <c r="V95" s="53">
        <f t="shared" si="48"/>
        <v>0</v>
      </c>
      <c r="W95" s="53">
        <f t="shared" si="48"/>
        <v>0</v>
      </c>
      <c r="X95" s="53">
        <f t="shared" si="48"/>
        <v>0</v>
      </c>
      <c r="Y95" s="54">
        <f t="shared" si="48"/>
        <v>1428158524</v>
      </c>
      <c r="Z95" s="54">
        <f t="shared" si="48"/>
        <v>0</v>
      </c>
      <c r="AA95" s="54">
        <f t="shared" si="48"/>
        <v>0</v>
      </c>
      <c r="AB95" s="54">
        <f t="shared" si="48"/>
        <v>0</v>
      </c>
      <c r="AC95" s="55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</row>
    <row r="96" spans="1:43" ht="27.75" thickTop="1" thickBot="1" x14ac:dyDescent="0.3">
      <c r="A96" s="18">
        <v>2</v>
      </c>
      <c r="B96" s="19" t="s">
        <v>27</v>
      </c>
      <c r="C96" s="19" t="s">
        <v>23</v>
      </c>
      <c r="D96" s="19" t="s">
        <v>45</v>
      </c>
      <c r="E96" s="19" t="s">
        <v>20</v>
      </c>
      <c r="F96" s="18"/>
      <c r="G96" s="18"/>
      <c r="H96" s="21" t="s">
        <v>119</v>
      </c>
      <c r="I96" s="22">
        <v>957654804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3">
        <f t="shared" ref="Y96:AB97" si="49">+I96+M96+Q96+U96</f>
        <v>957654804</v>
      </c>
      <c r="Z96" s="23">
        <f t="shared" si="49"/>
        <v>0</v>
      </c>
      <c r="AA96" s="23">
        <f t="shared" si="49"/>
        <v>0</v>
      </c>
      <c r="AB96" s="23">
        <f t="shared" si="49"/>
        <v>0</v>
      </c>
      <c r="AC96" s="11"/>
    </row>
    <row r="97" spans="1:43" ht="27.75" thickTop="1" thickBot="1" x14ac:dyDescent="0.3">
      <c r="A97" s="18">
        <v>2</v>
      </c>
      <c r="B97" s="19" t="s">
        <v>27</v>
      </c>
      <c r="C97" s="19" t="s">
        <v>23</v>
      </c>
      <c r="D97" s="19" t="s">
        <v>45</v>
      </c>
      <c r="E97" s="19" t="s">
        <v>23</v>
      </c>
      <c r="F97" s="18"/>
      <c r="G97" s="18"/>
      <c r="H97" s="21" t="s">
        <v>120</v>
      </c>
      <c r="I97" s="22">
        <v>470503720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3">
        <f t="shared" si="49"/>
        <v>470503720</v>
      </c>
      <c r="Z97" s="23">
        <f t="shared" si="49"/>
        <v>0</v>
      </c>
      <c r="AA97" s="23">
        <f t="shared" si="49"/>
        <v>0</v>
      </c>
      <c r="AB97" s="23">
        <f t="shared" si="49"/>
        <v>0</v>
      </c>
      <c r="AC97" s="11"/>
    </row>
    <row r="98" spans="1:43" ht="16.5" thickTop="1" thickBot="1" x14ac:dyDescent="0.3">
      <c r="A98" s="51">
        <v>2</v>
      </c>
      <c r="B98" s="20" t="s">
        <v>27</v>
      </c>
      <c r="C98" s="20" t="s">
        <v>23</v>
      </c>
      <c r="D98" s="20" t="s">
        <v>81</v>
      </c>
      <c r="E98" s="20"/>
      <c r="F98" s="51"/>
      <c r="G98" s="51"/>
      <c r="H98" s="52" t="s">
        <v>121</v>
      </c>
      <c r="I98" s="53">
        <f>SUM(I99:I101)</f>
        <v>1196000000</v>
      </c>
      <c r="J98" s="53">
        <f>SUM(J99:J101)</f>
        <v>0</v>
      </c>
      <c r="K98" s="53">
        <f t="shared" ref="K98:AB98" si="50">SUM(K99:K101)</f>
        <v>0</v>
      </c>
      <c r="L98" s="53">
        <f t="shared" si="50"/>
        <v>0</v>
      </c>
      <c r="M98" s="53">
        <f t="shared" si="50"/>
        <v>0</v>
      </c>
      <c r="N98" s="53">
        <f t="shared" si="50"/>
        <v>0</v>
      </c>
      <c r="O98" s="53">
        <f t="shared" si="50"/>
        <v>0</v>
      </c>
      <c r="P98" s="53">
        <f t="shared" si="50"/>
        <v>0</v>
      </c>
      <c r="Q98" s="53">
        <f t="shared" si="50"/>
        <v>0</v>
      </c>
      <c r="R98" s="53">
        <f t="shared" si="50"/>
        <v>0</v>
      </c>
      <c r="S98" s="53">
        <f t="shared" si="50"/>
        <v>0</v>
      </c>
      <c r="T98" s="53">
        <f t="shared" si="50"/>
        <v>0</v>
      </c>
      <c r="U98" s="53">
        <f t="shared" si="50"/>
        <v>0</v>
      </c>
      <c r="V98" s="53">
        <f t="shared" si="50"/>
        <v>0</v>
      </c>
      <c r="W98" s="53">
        <f t="shared" si="50"/>
        <v>0</v>
      </c>
      <c r="X98" s="53">
        <f t="shared" si="50"/>
        <v>0</v>
      </c>
      <c r="Y98" s="54">
        <f t="shared" si="50"/>
        <v>1196000000</v>
      </c>
      <c r="Z98" s="54">
        <f t="shared" si="50"/>
        <v>0</v>
      </c>
      <c r="AA98" s="54">
        <f t="shared" si="50"/>
        <v>0</v>
      </c>
      <c r="AB98" s="54">
        <f t="shared" si="50"/>
        <v>0</v>
      </c>
      <c r="AC98" s="55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</row>
    <row r="99" spans="1:43" ht="27.75" thickTop="1" thickBot="1" x14ac:dyDescent="0.3">
      <c r="A99" s="18">
        <v>2</v>
      </c>
      <c r="B99" s="19" t="s">
        <v>27</v>
      </c>
      <c r="C99" s="19" t="s">
        <v>23</v>
      </c>
      <c r="D99" s="19" t="s">
        <v>81</v>
      </c>
      <c r="E99" s="19" t="s">
        <v>20</v>
      </c>
      <c r="F99" s="18"/>
      <c r="G99" s="18"/>
      <c r="H99" s="21" t="s">
        <v>122</v>
      </c>
      <c r="I99" s="22">
        <v>406000000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3">
        <f t="shared" ref="Y99:AB101" si="51">+I99+M99+Q99+U99</f>
        <v>406000000</v>
      </c>
      <c r="Z99" s="23">
        <f t="shared" si="51"/>
        <v>0</v>
      </c>
      <c r="AA99" s="23">
        <f t="shared" si="51"/>
        <v>0</v>
      </c>
      <c r="AB99" s="23">
        <f t="shared" si="51"/>
        <v>0</v>
      </c>
      <c r="AC99" s="11"/>
    </row>
    <row r="100" spans="1:43" ht="27.75" thickTop="1" thickBot="1" x14ac:dyDescent="0.3">
      <c r="A100" s="18">
        <v>2</v>
      </c>
      <c r="B100" s="19" t="s">
        <v>27</v>
      </c>
      <c r="C100" s="19" t="s">
        <v>23</v>
      </c>
      <c r="D100" s="19" t="s">
        <v>81</v>
      </c>
      <c r="E100" s="19" t="s">
        <v>23</v>
      </c>
      <c r="F100" s="18"/>
      <c r="G100" s="18"/>
      <c r="H100" s="21" t="s">
        <v>123</v>
      </c>
      <c r="I100" s="22">
        <v>455000000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3">
        <f t="shared" si="51"/>
        <v>455000000</v>
      </c>
      <c r="Z100" s="23">
        <f t="shared" si="51"/>
        <v>0</v>
      </c>
      <c r="AA100" s="23">
        <f t="shared" si="51"/>
        <v>0</v>
      </c>
      <c r="AB100" s="23">
        <f t="shared" si="51"/>
        <v>0</v>
      </c>
      <c r="AC100" s="11"/>
    </row>
    <row r="101" spans="1:43" ht="16.5" thickTop="1" thickBot="1" x14ac:dyDescent="0.3">
      <c r="A101" s="18">
        <v>2</v>
      </c>
      <c r="B101" s="19" t="s">
        <v>27</v>
      </c>
      <c r="C101" s="19" t="s">
        <v>23</v>
      </c>
      <c r="D101" s="19" t="s">
        <v>81</v>
      </c>
      <c r="E101" s="19" t="s">
        <v>27</v>
      </c>
      <c r="F101" s="18"/>
      <c r="G101" s="18"/>
      <c r="H101" s="21" t="s">
        <v>124</v>
      </c>
      <c r="I101" s="22">
        <v>335000000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3">
        <f t="shared" si="51"/>
        <v>335000000</v>
      </c>
      <c r="Z101" s="23">
        <f t="shared" si="51"/>
        <v>0</v>
      </c>
      <c r="AA101" s="23">
        <f t="shared" si="51"/>
        <v>0</v>
      </c>
      <c r="AB101" s="23">
        <f t="shared" si="51"/>
        <v>0</v>
      </c>
      <c r="AC101" s="11"/>
    </row>
    <row r="102" spans="1:43" ht="27.75" thickTop="1" thickBot="1" x14ac:dyDescent="0.3">
      <c r="A102" s="51">
        <v>2</v>
      </c>
      <c r="B102" s="20" t="s">
        <v>27</v>
      </c>
      <c r="C102" s="20" t="s">
        <v>23</v>
      </c>
      <c r="D102" s="20" t="s">
        <v>85</v>
      </c>
      <c r="E102" s="20"/>
      <c r="F102" s="51"/>
      <c r="G102" s="51"/>
      <c r="H102" s="52" t="s">
        <v>125</v>
      </c>
      <c r="I102" s="53">
        <f>SUM(I103:I104)</f>
        <v>1332887778</v>
      </c>
      <c r="J102" s="53">
        <f>SUM(J103:J104)</f>
        <v>0</v>
      </c>
      <c r="K102" s="53">
        <f t="shared" ref="K102:AB102" si="52">SUM(K103:K104)</f>
        <v>0</v>
      </c>
      <c r="L102" s="53">
        <f t="shared" si="52"/>
        <v>0</v>
      </c>
      <c r="M102" s="53">
        <f t="shared" si="52"/>
        <v>0</v>
      </c>
      <c r="N102" s="53">
        <f t="shared" si="52"/>
        <v>0</v>
      </c>
      <c r="O102" s="53">
        <f t="shared" si="52"/>
        <v>0</v>
      </c>
      <c r="P102" s="53">
        <f t="shared" si="52"/>
        <v>0</v>
      </c>
      <c r="Q102" s="53">
        <f t="shared" si="52"/>
        <v>0</v>
      </c>
      <c r="R102" s="53">
        <f t="shared" si="52"/>
        <v>0</v>
      </c>
      <c r="S102" s="53">
        <f t="shared" si="52"/>
        <v>0</v>
      </c>
      <c r="T102" s="53">
        <f t="shared" si="52"/>
        <v>0</v>
      </c>
      <c r="U102" s="53">
        <f t="shared" si="52"/>
        <v>0</v>
      </c>
      <c r="V102" s="53">
        <f t="shared" si="52"/>
        <v>0</v>
      </c>
      <c r="W102" s="53">
        <f t="shared" si="52"/>
        <v>0</v>
      </c>
      <c r="X102" s="53">
        <f t="shared" si="52"/>
        <v>0</v>
      </c>
      <c r="Y102" s="54">
        <f t="shared" si="52"/>
        <v>1332887778</v>
      </c>
      <c r="Z102" s="54">
        <f t="shared" si="52"/>
        <v>0</v>
      </c>
      <c r="AA102" s="54">
        <f t="shared" si="52"/>
        <v>0</v>
      </c>
      <c r="AB102" s="54">
        <f t="shared" si="52"/>
        <v>0</v>
      </c>
      <c r="AC102" s="55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</row>
    <row r="103" spans="1:43" ht="40.5" thickTop="1" thickBot="1" x14ac:dyDescent="0.3">
      <c r="A103" s="18">
        <v>2</v>
      </c>
      <c r="B103" s="19" t="s">
        <v>27</v>
      </c>
      <c r="C103" s="19" t="s">
        <v>23</v>
      </c>
      <c r="D103" s="19" t="s">
        <v>85</v>
      </c>
      <c r="E103" s="19" t="s">
        <v>20</v>
      </c>
      <c r="F103" s="18"/>
      <c r="G103" s="18"/>
      <c r="H103" s="21" t="s">
        <v>126</v>
      </c>
      <c r="I103" s="22">
        <v>1292887778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3">
        <f t="shared" ref="Y103:AB104" si="53">+I103+M103+Q103+U103</f>
        <v>1292887778</v>
      </c>
      <c r="Z103" s="23">
        <f t="shared" si="53"/>
        <v>0</v>
      </c>
      <c r="AA103" s="23">
        <f t="shared" si="53"/>
        <v>0</v>
      </c>
      <c r="AB103" s="23">
        <f t="shared" si="53"/>
        <v>0</v>
      </c>
      <c r="AC103" s="11"/>
    </row>
    <row r="104" spans="1:43" ht="27.75" thickTop="1" thickBot="1" x14ac:dyDescent="0.3">
      <c r="A104" s="18">
        <v>2</v>
      </c>
      <c r="B104" s="19" t="s">
        <v>27</v>
      </c>
      <c r="C104" s="19" t="s">
        <v>23</v>
      </c>
      <c r="D104" s="19" t="s">
        <v>85</v>
      </c>
      <c r="E104" s="19" t="s">
        <v>23</v>
      </c>
      <c r="F104" s="18"/>
      <c r="G104" s="18"/>
      <c r="H104" s="21" t="s">
        <v>127</v>
      </c>
      <c r="I104" s="22">
        <v>40000000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3">
        <f t="shared" si="53"/>
        <v>40000000</v>
      </c>
      <c r="Z104" s="23">
        <f t="shared" si="53"/>
        <v>0</v>
      </c>
      <c r="AA104" s="23">
        <f t="shared" si="53"/>
        <v>0</v>
      </c>
      <c r="AB104" s="23">
        <f t="shared" si="53"/>
        <v>0</v>
      </c>
      <c r="AC104" s="11"/>
    </row>
    <row r="105" spans="1:43" ht="16.5" thickTop="1" thickBot="1" x14ac:dyDescent="0.3">
      <c r="A105" s="51">
        <v>2</v>
      </c>
      <c r="B105" s="20" t="s">
        <v>27</v>
      </c>
      <c r="C105" s="20" t="s">
        <v>23</v>
      </c>
      <c r="D105" s="20" t="s">
        <v>89</v>
      </c>
      <c r="E105" s="20"/>
      <c r="F105" s="51"/>
      <c r="G105" s="51"/>
      <c r="H105" s="52" t="s">
        <v>128</v>
      </c>
      <c r="I105" s="53">
        <f>SUM(I106:I107)</f>
        <v>7211619792</v>
      </c>
      <c r="J105" s="53">
        <f>SUM(J106:J107)</f>
        <v>574390840</v>
      </c>
      <c r="K105" s="53">
        <f t="shared" ref="K105:AB105" si="54">SUM(K106:K107)</f>
        <v>574319975</v>
      </c>
      <c r="L105" s="53">
        <f t="shared" si="54"/>
        <v>570716379</v>
      </c>
      <c r="M105" s="53">
        <f t="shared" si="54"/>
        <v>0</v>
      </c>
      <c r="N105" s="53">
        <f t="shared" si="54"/>
        <v>0</v>
      </c>
      <c r="O105" s="53">
        <f t="shared" si="54"/>
        <v>0</v>
      </c>
      <c r="P105" s="53">
        <f t="shared" si="54"/>
        <v>0</v>
      </c>
      <c r="Q105" s="53">
        <f t="shared" si="54"/>
        <v>0</v>
      </c>
      <c r="R105" s="53">
        <f t="shared" si="54"/>
        <v>0</v>
      </c>
      <c r="S105" s="53">
        <f t="shared" si="54"/>
        <v>0</v>
      </c>
      <c r="T105" s="53">
        <f t="shared" si="54"/>
        <v>0</v>
      </c>
      <c r="U105" s="53">
        <f t="shared" si="54"/>
        <v>0</v>
      </c>
      <c r="V105" s="53">
        <f t="shared" si="54"/>
        <v>0</v>
      </c>
      <c r="W105" s="53">
        <f t="shared" si="54"/>
        <v>0</v>
      </c>
      <c r="X105" s="53">
        <f t="shared" si="54"/>
        <v>0</v>
      </c>
      <c r="Y105" s="54">
        <f t="shared" si="54"/>
        <v>7211619792</v>
      </c>
      <c r="Z105" s="54">
        <f t="shared" si="54"/>
        <v>574390840</v>
      </c>
      <c r="AA105" s="54">
        <f t="shared" si="54"/>
        <v>574319975</v>
      </c>
      <c r="AB105" s="54">
        <f t="shared" si="54"/>
        <v>570716379</v>
      </c>
      <c r="AC105" s="55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</row>
    <row r="106" spans="1:43" ht="16.5" thickTop="1" thickBot="1" x14ac:dyDescent="0.3">
      <c r="A106" s="18">
        <v>2</v>
      </c>
      <c r="B106" s="19" t="s">
        <v>27</v>
      </c>
      <c r="C106" s="19" t="s">
        <v>23</v>
      </c>
      <c r="D106" s="19" t="s">
        <v>89</v>
      </c>
      <c r="E106" s="19" t="s">
        <v>20</v>
      </c>
      <c r="F106" s="18"/>
      <c r="G106" s="18"/>
      <c r="H106" s="21" t="s">
        <v>129</v>
      </c>
      <c r="I106" s="22">
        <v>7123619792</v>
      </c>
      <c r="J106" s="22">
        <v>574390840</v>
      </c>
      <c r="K106" s="22">
        <v>574319975</v>
      </c>
      <c r="L106" s="22">
        <v>570716379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3">
        <f t="shared" ref="Y106:AB107" si="55">+I106+M106+Q106+U106</f>
        <v>7123619792</v>
      </c>
      <c r="Z106" s="23">
        <f t="shared" si="55"/>
        <v>574390840</v>
      </c>
      <c r="AA106" s="23">
        <f t="shared" si="55"/>
        <v>574319975</v>
      </c>
      <c r="AB106" s="23">
        <f t="shared" si="55"/>
        <v>570716379</v>
      </c>
      <c r="AC106" s="11"/>
    </row>
    <row r="107" spans="1:43" ht="27.75" thickTop="1" thickBot="1" x14ac:dyDescent="0.3">
      <c r="A107" s="18">
        <v>2</v>
      </c>
      <c r="B107" s="19" t="s">
        <v>27</v>
      </c>
      <c r="C107" s="19" t="s">
        <v>23</v>
      </c>
      <c r="D107" s="19" t="s">
        <v>89</v>
      </c>
      <c r="E107" s="19" t="s">
        <v>23</v>
      </c>
      <c r="F107" s="18"/>
      <c r="G107" s="18"/>
      <c r="H107" s="21" t="s">
        <v>130</v>
      </c>
      <c r="I107" s="22">
        <v>88000000</v>
      </c>
      <c r="J107" s="22">
        <v>0</v>
      </c>
      <c r="K107" s="22">
        <v>0</v>
      </c>
      <c r="L107" s="22">
        <v>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3">
        <f t="shared" si="55"/>
        <v>88000000</v>
      </c>
      <c r="Z107" s="23">
        <f t="shared" si="55"/>
        <v>0</v>
      </c>
      <c r="AA107" s="23">
        <f t="shared" si="55"/>
        <v>0</v>
      </c>
      <c r="AB107" s="23">
        <f t="shared" si="55"/>
        <v>0</v>
      </c>
      <c r="AC107" s="11"/>
    </row>
    <row r="108" spans="1:43" ht="16.5" thickTop="1" thickBot="1" x14ac:dyDescent="0.3">
      <c r="A108" s="51">
        <v>2</v>
      </c>
      <c r="B108" s="20" t="s">
        <v>27</v>
      </c>
      <c r="C108" s="20" t="s">
        <v>23</v>
      </c>
      <c r="D108" s="20" t="s">
        <v>94</v>
      </c>
      <c r="E108" s="20"/>
      <c r="F108" s="51"/>
      <c r="G108" s="51"/>
      <c r="H108" s="52" t="s">
        <v>131</v>
      </c>
      <c r="I108" s="53">
        <f>SUM(I109:I111)</f>
        <v>5330883510</v>
      </c>
      <c r="J108" s="53">
        <f>SUM(J109:J111)</f>
        <v>150000000</v>
      </c>
      <c r="K108" s="53">
        <f t="shared" ref="K108:AB108" si="56">SUM(K109:K111)</f>
        <v>0</v>
      </c>
      <c r="L108" s="53">
        <f t="shared" si="56"/>
        <v>0</v>
      </c>
      <c r="M108" s="53">
        <f t="shared" si="56"/>
        <v>0</v>
      </c>
      <c r="N108" s="53">
        <f t="shared" si="56"/>
        <v>0</v>
      </c>
      <c r="O108" s="53">
        <f t="shared" si="56"/>
        <v>0</v>
      </c>
      <c r="P108" s="53">
        <f t="shared" si="56"/>
        <v>0</v>
      </c>
      <c r="Q108" s="53">
        <f t="shared" si="56"/>
        <v>0</v>
      </c>
      <c r="R108" s="53">
        <f t="shared" si="56"/>
        <v>0</v>
      </c>
      <c r="S108" s="53">
        <f t="shared" si="56"/>
        <v>0</v>
      </c>
      <c r="T108" s="53">
        <f t="shared" si="56"/>
        <v>0</v>
      </c>
      <c r="U108" s="53">
        <f t="shared" si="56"/>
        <v>0</v>
      </c>
      <c r="V108" s="53">
        <f t="shared" si="56"/>
        <v>0</v>
      </c>
      <c r="W108" s="53">
        <f t="shared" si="56"/>
        <v>0</v>
      </c>
      <c r="X108" s="53">
        <f t="shared" si="56"/>
        <v>0</v>
      </c>
      <c r="Y108" s="54">
        <f t="shared" si="56"/>
        <v>5330883510</v>
      </c>
      <c r="Z108" s="54">
        <f t="shared" si="56"/>
        <v>150000000</v>
      </c>
      <c r="AA108" s="54">
        <f t="shared" si="56"/>
        <v>0</v>
      </c>
      <c r="AB108" s="54">
        <f t="shared" si="56"/>
        <v>0</v>
      </c>
      <c r="AC108" s="55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</row>
    <row r="109" spans="1:43" ht="27.75" thickTop="1" thickBot="1" x14ac:dyDescent="0.3">
      <c r="A109" s="18">
        <v>2</v>
      </c>
      <c r="B109" s="19" t="s">
        <v>27</v>
      </c>
      <c r="C109" s="19" t="s">
        <v>23</v>
      </c>
      <c r="D109" s="19" t="s">
        <v>94</v>
      </c>
      <c r="E109" s="19" t="s">
        <v>20</v>
      </c>
      <c r="F109" s="18"/>
      <c r="G109" s="18"/>
      <c r="H109" s="21" t="s">
        <v>132</v>
      </c>
      <c r="I109" s="22">
        <v>701658709</v>
      </c>
      <c r="J109" s="22">
        <v>150000000</v>
      </c>
      <c r="K109" s="22">
        <v>0</v>
      </c>
      <c r="L109" s="22">
        <v>0</v>
      </c>
      <c r="M109" s="22"/>
      <c r="N109" s="22">
        <v>0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3">
        <f t="shared" ref="Y109:AB111" si="57">+I109+M109+Q109+U109</f>
        <v>701658709</v>
      </c>
      <c r="Z109" s="23">
        <f t="shared" si="57"/>
        <v>150000000</v>
      </c>
      <c r="AA109" s="23">
        <f t="shared" si="57"/>
        <v>0</v>
      </c>
      <c r="AB109" s="23">
        <f t="shared" si="57"/>
        <v>0</v>
      </c>
      <c r="AC109" s="11"/>
    </row>
    <row r="110" spans="1:43" ht="27.75" thickTop="1" thickBot="1" x14ac:dyDescent="0.3">
      <c r="A110" s="18">
        <v>2</v>
      </c>
      <c r="B110" s="19" t="s">
        <v>27</v>
      </c>
      <c r="C110" s="19" t="s">
        <v>23</v>
      </c>
      <c r="D110" s="19" t="s">
        <v>94</v>
      </c>
      <c r="E110" s="19" t="s">
        <v>23</v>
      </c>
      <c r="F110" s="18"/>
      <c r="G110" s="18"/>
      <c r="H110" s="21" t="s">
        <v>133</v>
      </c>
      <c r="I110" s="22">
        <v>3564225926</v>
      </c>
      <c r="J110" s="22">
        <v>0</v>
      </c>
      <c r="K110" s="22">
        <v>0</v>
      </c>
      <c r="L110" s="22">
        <v>0</v>
      </c>
      <c r="M110" s="22"/>
      <c r="N110" s="22">
        <v>0</v>
      </c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3">
        <f t="shared" si="57"/>
        <v>3564225926</v>
      </c>
      <c r="Z110" s="23">
        <f t="shared" si="57"/>
        <v>0</v>
      </c>
      <c r="AA110" s="23">
        <f t="shared" si="57"/>
        <v>0</v>
      </c>
      <c r="AB110" s="23">
        <f t="shared" si="57"/>
        <v>0</v>
      </c>
      <c r="AC110" s="11"/>
    </row>
    <row r="111" spans="1:43" ht="16.5" thickTop="1" thickBot="1" x14ac:dyDescent="0.3">
      <c r="A111" s="18">
        <v>2</v>
      </c>
      <c r="B111" s="19" t="s">
        <v>27</v>
      </c>
      <c r="C111" s="19" t="s">
        <v>23</v>
      </c>
      <c r="D111" s="19" t="s">
        <v>94</v>
      </c>
      <c r="E111" s="19" t="s">
        <v>27</v>
      </c>
      <c r="F111" s="18"/>
      <c r="G111" s="18"/>
      <c r="H111" s="21" t="s">
        <v>134</v>
      </c>
      <c r="I111" s="22">
        <v>1064998875</v>
      </c>
      <c r="J111" s="22">
        <v>0</v>
      </c>
      <c r="K111" s="22">
        <v>0</v>
      </c>
      <c r="L111" s="22">
        <v>0</v>
      </c>
      <c r="M111" s="22"/>
      <c r="N111" s="22">
        <v>0</v>
      </c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3">
        <f t="shared" si="57"/>
        <v>1064998875</v>
      </c>
      <c r="Z111" s="23">
        <f t="shared" si="57"/>
        <v>0</v>
      </c>
      <c r="AA111" s="23">
        <f t="shared" si="57"/>
        <v>0</v>
      </c>
      <c r="AB111" s="23">
        <f t="shared" si="57"/>
        <v>0</v>
      </c>
      <c r="AC111" s="11"/>
    </row>
    <row r="112" spans="1:43" ht="16.5" thickTop="1" thickBot="1" x14ac:dyDescent="0.3">
      <c r="A112" s="57"/>
      <c r="B112" s="57"/>
      <c r="C112" s="57"/>
      <c r="D112" s="57"/>
      <c r="E112" s="57"/>
      <c r="F112" s="58"/>
      <c r="G112" s="58"/>
      <c r="H112" s="59" t="s">
        <v>135</v>
      </c>
      <c r="I112" s="60">
        <f>+I4+I38+I48</f>
        <v>50496981733</v>
      </c>
      <c r="J112" s="60">
        <f t="shared" ref="J112:AB112" si="58">+J4+J38+J48</f>
        <v>19251443136.510002</v>
      </c>
      <c r="K112" s="60">
        <f t="shared" si="58"/>
        <v>11254361649.76</v>
      </c>
      <c r="L112" s="60">
        <f t="shared" si="58"/>
        <v>10611511517.950001</v>
      </c>
      <c r="M112" s="60">
        <f t="shared" si="58"/>
        <v>3603222000</v>
      </c>
      <c r="N112" s="60">
        <f t="shared" si="58"/>
        <v>1774268081</v>
      </c>
      <c r="O112" s="60">
        <f t="shared" si="58"/>
        <v>1753047386</v>
      </c>
      <c r="P112" s="60">
        <f t="shared" si="58"/>
        <v>1753047386</v>
      </c>
      <c r="Q112" s="60">
        <f t="shared" si="58"/>
        <v>1576200000</v>
      </c>
      <c r="R112" s="60">
        <f t="shared" si="58"/>
        <v>537616743</v>
      </c>
      <c r="S112" s="60">
        <f t="shared" si="58"/>
        <v>537616743</v>
      </c>
      <c r="T112" s="60">
        <f t="shared" si="58"/>
        <v>537616743</v>
      </c>
      <c r="U112" s="60">
        <f t="shared" si="58"/>
        <v>0</v>
      </c>
      <c r="V112" s="60">
        <f t="shared" si="58"/>
        <v>0</v>
      </c>
      <c r="W112" s="60">
        <f t="shared" si="58"/>
        <v>0</v>
      </c>
      <c r="X112" s="60">
        <f t="shared" si="58"/>
        <v>0</v>
      </c>
      <c r="Y112" s="60">
        <f t="shared" si="58"/>
        <v>55676403733</v>
      </c>
      <c r="Z112" s="60">
        <f t="shared" si="58"/>
        <v>21563327960.510002</v>
      </c>
      <c r="AA112" s="60">
        <f t="shared" si="58"/>
        <v>13545025778.76</v>
      </c>
      <c r="AB112" s="60">
        <f t="shared" si="58"/>
        <v>12902175646.949999</v>
      </c>
      <c r="AC112" s="11"/>
    </row>
    <row r="113" spans="8:29" ht="15.75" thickTop="1" x14ac:dyDescent="0.25">
      <c r="H113" s="61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3"/>
      <c r="Z113" s="63"/>
      <c r="AA113" s="63"/>
      <c r="AB113" s="63"/>
    </row>
    <row r="114" spans="8:29" x14ac:dyDescent="0.25">
      <c r="H114" s="61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3"/>
      <c r="Z114" s="63"/>
      <c r="AA114" s="63"/>
      <c r="AB114" s="63"/>
    </row>
    <row r="115" spans="8:29" s="56" customFormat="1" x14ac:dyDescent="0.25">
      <c r="H115" s="64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6"/>
      <c r="Z115" s="66"/>
      <c r="AA115" s="66"/>
      <c r="AB115" s="66"/>
      <c r="AC115" s="67"/>
    </row>
    <row r="116" spans="8:29" x14ac:dyDescent="0.25">
      <c r="H116" s="61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3"/>
      <c r="Z116" s="63"/>
      <c r="AA116" s="63"/>
      <c r="AB116" s="63"/>
    </row>
    <row r="117" spans="8:29" x14ac:dyDescent="0.25">
      <c r="H117" s="61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3"/>
      <c r="Z117" s="63"/>
      <c r="AA117" s="63"/>
      <c r="AB117" s="63"/>
    </row>
    <row r="118" spans="8:29" x14ac:dyDescent="0.25">
      <c r="H118" s="61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3"/>
      <c r="Z118" s="63"/>
      <c r="AA118" s="63"/>
      <c r="AB118" s="63"/>
    </row>
    <row r="119" spans="8:29" s="56" customFormat="1" x14ac:dyDescent="0.25">
      <c r="H119" s="64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6"/>
      <c r="Z119" s="66"/>
      <c r="AA119" s="66"/>
      <c r="AB119" s="66"/>
      <c r="AC119" s="67"/>
    </row>
    <row r="120" spans="8:29" x14ac:dyDescent="0.25">
      <c r="H120" s="61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3"/>
      <c r="Z120" s="63"/>
      <c r="AA120" s="63"/>
      <c r="AB120" s="63"/>
    </row>
    <row r="121" spans="8:29" x14ac:dyDescent="0.25">
      <c r="H121" s="61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3"/>
      <c r="Z121" s="63"/>
      <c r="AA121" s="63"/>
      <c r="AB121" s="63"/>
    </row>
    <row r="122" spans="8:29" x14ac:dyDescent="0.25">
      <c r="H122" s="61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3"/>
      <c r="Z122" s="63"/>
      <c r="AA122" s="63"/>
      <c r="AB122" s="63"/>
    </row>
    <row r="123" spans="8:29" s="56" customFormat="1" x14ac:dyDescent="0.25">
      <c r="H123" s="64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6"/>
      <c r="Z123" s="66"/>
      <c r="AA123" s="66"/>
      <c r="AB123" s="66"/>
      <c r="AC123" s="67"/>
    </row>
    <row r="124" spans="8:29" x14ac:dyDescent="0.25">
      <c r="H124" s="61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3"/>
      <c r="Z124" s="63"/>
      <c r="AA124" s="63"/>
      <c r="AB124" s="63"/>
    </row>
    <row r="125" spans="8:29" x14ac:dyDescent="0.25">
      <c r="H125" s="61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3"/>
      <c r="Z125" s="63"/>
      <c r="AA125" s="63"/>
      <c r="AB125" s="63"/>
    </row>
    <row r="126" spans="8:29" s="56" customFormat="1" x14ac:dyDescent="0.25">
      <c r="H126" s="64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6"/>
      <c r="Z126" s="66"/>
      <c r="AA126" s="66"/>
      <c r="AB126" s="66"/>
      <c r="AC126" s="67"/>
    </row>
    <row r="127" spans="8:29" x14ac:dyDescent="0.25">
      <c r="H127" s="61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3"/>
      <c r="Z127" s="63"/>
      <c r="AA127" s="63"/>
      <c r="AB127" s="63"/>
    </row>
    <row r="128" spans="8:29" x14ac:dyDescent="0.25">
      <c r="H128" s="61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3"/>
      <c r="Z128" s="63"/>
      <c r="AA128" s="63"/>
      <c r="AB128" s="63"/>
    </row>
    <row r="129" spans="8:29" s="56" customFormat="1" x14ac:dyDescent="0.25">
      <c r="H129" s="64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6"/>
      <c r="Z129" s="66"/>
      <c r="AA129" s="66"/>
      <c r="AB129" s="66"/>
      <c r="AC129" s="67"/>
    </row>
    <row r="130" spans="8:29" x14ac:dyDescent="0.25">
      <c r="H130" s="61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3"/>
      <c r="Z130" s="63"/>
      <c r="AA130" s="63"/>
      <c r="AB130" s="63"/>
    </row>
    <row r="131" spans="8:29" x14ac:dyDescent="0.25">
      <c r="H131" s="61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3"/>
      <c r="Z131" s="63"/>
      <c r="AA131" s="63"/>
      <c r="AB131" s="63"/>
    </row>
    <row r="132" spans="8:29" x14ac:dyDescent="0.25">
      <c r="H132" s="61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3"/>
      <c r="Z132" s="63"/>
      <c r="AA132" s="63"/>
      <c r="AB132" s="63"/>
    </row>
    <row r="133" spans="8:29" s="56" customFormat="1" x14ac:dyDescent="0.25">
      <c r="H133" s="64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6"/>
      <c r="Z133" s="66"/>
      <c r="AA133" s="66"/>
      <c r="AB133" s="66"/>
      <c r="AC133" s="67"/>
    </row>
    <row r="134" spans="8:29" x14ac:dyDescent="0.25">
      <c r="H134" s="61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3"/>
      <c r="Z134" s="63"/>
      <c r="AA134" s="63"/>
      <c r="AB134" s="63"/>
    </row>
    <row r="135" spans="8:29" x14ac:dyDescent="0.25">
      <c r="H135" s="61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3"/>
      <c r="Z135" s="63"/>
      <c r="AA135" s="63"/>
      <c r="AB135" s="63"/>
    </row>
    <row r="136" spans="8:29" s="56" customFormat="1" x14ac:dyDescent="0.25">
      <c r="H136" s="64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6"/>
      <c r="Z136" s="66"/>
      <c r="AA136" s="66"/>
      <c r="AB136" s="66"/>
      <c r="AC136" s="67"/>
    </row>
    <row r="137" spans="8:29" x14ac:dyDescent="0.25">
      <c r="H137" s="61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3"/>
      <c r="Z137" s="63"/>
      <c r="AA137" s="63"/>
      <c r="AB137" s="63"/>
    </row>
    <row r="138" spans="8:29" x14ac:dyDescent="0.25">
      <c r="H138" s="61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3"/>
      <c r="Z138" s="63"/>
      <c r="AA138" s="63"/>
      <c r="AB138" s="63"/>
    </row>
    <row r="139" spans="8:29" s="56" customFormat="1" x14ac:dyDescent="0.25">
      <c r="H139" s="64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6"/>
      <c r="Z139" s="66"/>
      <c r="AA139" s="66"/>
      <c r="AB139" s="66"/>
      <c r="AC139" s="67"/>
    </row>
    <row r="140" spans="8:29" x14ac:dyDescent="0.25">
      <c r="H140" s="61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3"/>
      <c r="Z140" s="63"/>
      <c r="AA140" s="63"/>
      <c r="AB140" s="63"/>
    </row>
    <row r="141" spans="8:29" x14ac:dyDescent="0.25">
      <c r="H141" s="61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3"/>
      <c r="Z141" s="63"/>
      <c r="AA141" s="63"/>
      <c r="AB141" s="63"/>
    </row>
    <row r="142" spans="8:29" x14ac:dyDescent="0.25">
      <c r="H142" s="61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3"/>
      <c r="Z142" s="63"/>
      <c r="AA142" s="63"/>
      <c r="AB142" s="63"/>
    </row>
    <row r="143" spans="8:29" x14ac:dyDescent="0.25">
      <c r="H143" s="61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3"/>
      <c r="Z143" s="63"/>
      <c r="AA143" s="63"/>
      <c r="AB143" s="63"/>
    </row>
    <row r="144" spans="8:29" x14ac:dyDescent="0.25">
      <c r="H144" s="61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3"/>
      <c r="Z144" s="63"/>
      <c r="AA144" s="63"/>
      <c r="AB144" s="63"/>
    </row>
    <row r="145" spans="8:28" x14ac:dyDescent="0.25">
      <c r="H145" s="61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3"/>
      <c r="Z145" s="63"/>
      <c r="AA145" s="63"/>
      <c r="AB145" s="63"/>
    </row>
    <row r="146" spans="8:28" x14ac:dyDescent="0.25">
      <c r="H146" s="61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3"/>
      <c r="Z146" s="63"/>
      <c r="AA146" s="63"/>
      <c r="AB146" s="63"/>
    </row>
    <row r="147" spans="8:28" x14ac:dyDescent="0.25">
      <c r="H147" s="61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  <c r="Z147" s="63"/>
      <c r="AA147" s="63"/>
      <c r="AB147" s="63"/>
    </row>
    <row r="148" spans="8:28" x14ac:dyDescent="0.25">
      <c r="H148" s="61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3"/>
      <c r="Z148" s="63"/>
      <c r="AA148" s="63"/>
      <c r="AB148" s="63"/>
    </row>
    <row r="149" spans="8:28" x14ac:dyDescent="0.25">
      <c r="H149" s="61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3"/>
      <c r="Z149" s="63"/>
      <c r="AA149" s="63"/>
      <c r="AB149" s="63"/>
    </row>
    <row r="150" spans="8:28" x14ac:dyDescent="0.25">
      <c r="H150" s="61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3"/>
      <c r="Z150" s="63"/>
      <c r="AA150" s="63"/>
      <c r="AB150" s="63"/>
    </row>
    <row r="151" spans="8:28" x14ac:dyDescent="0.25">
      <c r="H151" s="61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3"/>
      <c r="Z151" s="63"/>
      <c r="AA151" s="63"/>
      <c r="AB151" s="63"/>
    </row>
    <row r="152" spans="8:28" x14ac:dyDescent="0.25">
      <c r="H152" s="61"/>
    </row>
    <row r="153" spans="8:28" x14ac:dyDescent="0.25">
      <c r="H153" s="61"/>
    </row>
    <row r="154" spans="8:28" x14ac:dyDescent="0.25">
      <c r="H154" s="61"/>
    </row>
    <row r="155" spans="8:28" x14ac:dyDescent="0.25">
      <c r="H155" s="61"/>
    </row>
    <row r="156" spans="8:28" x14ac:dyDescent="0.25">
      <c r="H156" s="61"/>
    </row>
    <row r="157" spans="8:28" x14ac:dyDescent="0.25">
      <c r="H157" s="61"/>
    </row>
    <row r="158" spans="8:28" x14ac:dyDescent="0.25">
      <c r="H158" s="61"/>
    </row>
    <row r="159" spans="8:28" x14ac:dyDescent="0.25">
      <c r="H159" s="61"/>
    </row>
    <row r="160" spans="8:28" x14ac:dyDescent="0.25">
      <c r="H160" s="61"/>
    </row>
    <row r="161" spans="8:8" x14ac:dyDescent="0.25">
      <c r="H161" s="61"/>
    </row>
    <row r="162" spans="8:8" x14ac:dyDescent="0.25">
      <c r="H162" s="61"/>
    </row>
    <row r="163" spans="8:8" x14ac:dyDescent="0.25">
      <c r="H163" s="61"/>
    </row>
    <row r="164" spans="8:8" x14ac:dyDescent="0.25">
      <c r="H164" s="61"/>
    </row>
    <row r="165" spans="8:8" x14ac:dyDescent="0.25">
      <c r="H165" s="61"/>
    </row>
    <row r="166" spans="8:8" x14ac:dyDescent="0.25">
      <c r="H166" s="61"/>
    </row>
    <row r="167" spans="8:8" x14ac:dyDescent="0.25">
      <c r="H167" s="61"/>
    </row>
    <row r="168" spans="8:8" x14ac:dyDescent="0.25">
      <c r="H168" s="61"/>
    </row>
    <row r="169" spans="8:8" x14ac:dyDescent="0.25">
      <c r="H169" s="61"/>
    </row>
    <row r="170" spans="8:8" x14ac:dyDescent="0.25">
      <c r="H170" s="61"/>
    </row>
    <row r="171" spans="8:8" x14ac:dyDescent="0.25">
      <c r="H171" s="61"/>
    </row>
    <row r="172" spans="8:8" x14ac:dyDescent="0.25">
      <c r="H172" s="61"/>
    </row>
    <row r="173" spans="8:8" x14ac:dyDescent="0.25">
      <c r="H173" s="61"/>
    </row>
    <row r="174" spans="8:8" x14ac:dyDescent="0.25">
      <c r="H174" s="61"/>
    </row>
    <row r="175" spans="8:8" x14ac:dyDescent="0.25">
      <c r="H175" s="61"/>
    </row>
    <row r="176" spans="8:8" x14ac:dyDescent="0.25">
      <c r="H176" s="61"/>
    </row>
    <row r="177" spans="8:8" x14ac:dyDescent="0.25">
      <c r="H177" s="61"/>
    </row>
    <row r="178" spans="8:8" x14ac:dyDescent="0.25">
      <c r="H178" s="61"/>
    </row>
    <row r="179" spans="8:8" x14ac:dyDescent="0.25">
      <c r="H179" s="61"/>
    </row>
    <row r="180" spans="8:8" x14ac:dyDescent="0.25">
      <c r="H180" s="61"/>
    </row>
  </sheetData>
  <sheetProtection algorithmName="SHA-512" hashValue="rDksB1yAXN/ZORxHCXqwBRKZFE8rlhFDDYHTf0ARs0nJD+CAFrKOfGI8+IQ1wr4RDjHUD2lw57bLCHIo0mvSjw==" saltValue="NkCfzwVF447L8tn408/i4A==" spinCount="100000" sheet="1" objects="1" scenarios="1" selectLockedCells="1" selectUnlockedCells="1"/>
  <mergeCells count="13">
    <mergeCell ref="F2:F3"/>
    <mergeCell ref="A2:A3"/>
    <mergeCell ref="B2:B3"/>
    <mergeCell ref="C2:C3"/>
    <mergeCell ref="D2:D3"/>
    <mergeCell ref="E2:E3"/>
    <mergeCell ref="Y2:AB2"/>
    <mergeCell ref="G2:G3"/>
    <mergeCell ref="H2:H3"/>
    <mergeCell ref="I2:L2"/>
    <mergeCell ref="M2:P2"/>
    <mergeCell ref="Q2:T2"/>
    <mergeCell ref="U2:X2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Gastos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 R. Benjumea</dc:creator>
  <cp:lastModifiedBy>Andres Mauricio Valencia Ceballos</cp:lastModifiedBy>
  <dcterms:created xsi:type="dcterms:W3CDTF">2020-10-14T21:54:40Z</dcterms:created>
  <dcterms:modified xsi:type="dcterms:W3CDTF">2020-10-14T23:09:47Z</dcterms:modified>
</cp:coreProperties>
</file>